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21\Utbet\Løpende inntutj\"/>
    </mc:Choice>
  </mc:AlternateContent>
  <xr:revisionPtr revIDLastSave="0" documentId="13_ncr:1_{A1ABFA9F-98C2-4E46-ACAA-DF8D9715A61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jan-des" sheetId="10" r:id="rId1"/>
    <sheet name="jan-nov" sheetId="9" r:id="rId2"/>
    <sheet name="jan-sep" sheetId="8" r:id="rId3"/>
    <sheet name="jan-aug" sheetId="7" r:id="rId4"/>
    <sheet name="jan-juli" sheetId="6" r:id="rId5"/>
    <sheet name="jan-mai" sheetId="5" r:id="rId6"/>
    <sheet name="jan-apr" sheetId="4" r:id="rId7"/>
    <sheet name="jan-mar" sheetId="3" r:id="rId8"/>
    <sheet name="jan-feb" sheetId="2" r:id="rId9"/>
    <sheet name="jan" sheetId="1" r:id="rId10"/>
  </sheets>
  <definedNames>
    <definedName name="_xlnm.Print_Titles" localSheetId="9">jan!$2:$7</definedName>
    <definedName name="_xlnm.Print_Titles" localSheetId="6">'jan-apr'!$2:$6</definedName>
    <definedName name="_xlnm.Print_Titles" localSheetId="8">'jan-feb'!$1:$6</definedName>
    <definedName name="_xlnm.Print_Titles" localSheetId="5">'jan-mai'!$2:$7</definedName>
    <definedName name="_xlnm.Print_Titles" localSheetId="7">'jan-mar'!$2:$6</definedName>
    <definedName name="_xlnm.Print_Titles" localSheetId="2">'jan-sep'!$2:$6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8" i="6" l="1"/>
  <c r="E8" i="6"/>
  <c r="D364" i="6"/>
  <c r="I367" i="3"/>
  <c r="D367" i="3"/>
  <c r="O363" i="3"/>
  <c r="M363" i="3"/>
  <c r="L363" i="3"/>
  <c r="G363" i="3"/>
  <c r="F363" i="3"/>
  <c r="F362" i="3"/>
  <c r="E8" i="10" l="1"/>
  <c r="C366" i="8" l="1"/>
  <c r="D366" i="8"/>
  <c r="E9" i="10" l="1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6" i="10"/>
  <c r="E107" i="10"/>
  <c r="E108" i="10"/>
  <c r="E109" i="10"/>
  <c r="E110" i="10"/>
  <c r="E111" i="10"/>
  <c r="E112" i="10"/>
  <c r="E113" i="10"/>
  <c r="E114" i="10"/>
  <c r="E115" i="10"/>
  <c r="E116" i="10"/>
  <c r="E117" i="10"/>
  <c r="E118" i="10"/>
  <c r="E119" i="10"/>
  <c r="E120" i="10"/>
  <c r="E121" i="10"/>
  <c r="E122" i="10"/>
  <c r="E123" i="10"/>
  <c r="E124" i="10"/>
  <c r="E125" i="10"/>
  <c r="E126" i="10"/>
  <c r="E127" i="10"/>
  <c r="E128" i="10"/>
  <c r="E129" i="10"/>
  <c r="E130" i="10"/>
  <c r="E131" i="10"/>
  <c r="E132" i="10"/>
  <c r="E133" i="10"/>
  <c r="E134" i="10"/>
  <c r="E135" i="10"/>
  <c r="E136" i="10"/>
  <c r="E137" i="10"/>
  <c r="E138" i="10"/>
  <c r="E139" i="10"/>
  <c r="E140" i="10"/>
  <c r="E141" i="10"/>
  <c r="E142" i="10"/>
  <c r="E143" i="10"/>
  <c r="E144" i="10"/>
  <c r="E145" i="10"/>
  <c r="E146" i="10"/>
  <c r="E147" i="10"/>
  <c r="E148" i="10"/>
  <c r="E149" i="10"/>
  <c r="E150" i="10"/>
  <c r="E151" i="10"/>
  <c r="E152" i="10"/>
  <c r="E153" i="10"/>
  <c r="E154" i="10"/>
  <c r="E155" i="10"/>
  <c r="E156" i="10"/>
  <c r="E157" i="10"/>
  <c r="E158" i="10"/>
  <c r="E159" i="10"/>
  <c r="E160" i="10"/>
  <c r="E161" i="10"/>
  <c r="E162" i="10"/>
  <c r="E163" i="10"/>
  <c r="E164" i="10"/>
  <c r="E165" i="10"/>
  <c r="E166" i="10"/>
  <c r="E167" i="10"/>
  <c r="E168" i="10"/>
  <c r="E169" i="10"/>
  <c r="E170" i="10"/>
  <c r="E171" i="10"/>
  <c r="E172" i="10"/>
  <c r="E173" i="10"/>
  <c r="E174" i="10"/>
  <c r="E175" i="10"/>
  <c r="E176" i="10"/>
  <c r="E177" i="10"/>
  <c r="E178" i="10"/>
  <c r="E179" i="10"/>
  <c r="E180" i="10"/>
  <c r="E181" i="10"/>
  <c r="E182" i="10"/>
  <c r="E183" i="10"/>
  <c r="E184" i="10"/>
  <c r="E185" i="10"/>
  <c r="E186" i="10"/>
  <c r="E187" i="10"/>
  <c r="E188" i="10"/>
  <c r="E189" i="10"/>
  <c r="E190" i="10"/>
  <c r="E191" i="10"/>
  <c r="E192" i="10"/>
  <c r="E193" i="10"/>
  <c r="E194" i="10"/>
  <c r="E195" i="10"/>
  <c r="E196" i="10"/>
  <c r="E197" i="10"/>
  <c r="E198" i="10"/>
  <c r="E199" i="10"/>
  <c r="E200" i="10"/>
  <c r="E201" i="10"/>
  <c r="E202" i="10"/>
  <c r="E203" i="10"/>
  <c r="E204" i="10"/>
  <c r="E205" i="10"/>
  <c r="E206" i="10"/>
  <c r="E207" i="10"/>
  <c r="E208" i="10"/>
  <c r="E209" i="10"/>
  <c r="E210" i="10"/>
  <c r="E211" i="10"/>
  <c r="E212" i="10"/>
  <c r="E213" i="10"/>
  <c r="E214" i="10"/>
  <c r="E215" i="10"/>
  <c r="E216" i="10"/>
  <c r="E217" i="10"/>
  <c r="E218" i="10"/>
  <c r="E219" i="10"/>
  <c r="E220" i="10"/>
  <c r="E221" i="10"/>
  <c r="E222" i="10"/>
  <c r="E223" i="10"/>
  <c r="E224" i="10"/>
  <c r="E225" i="10"/>
  <c r="E226" i="10"/>
  <c r="E227" i="10"/>
  <c r="E228" i="10"/>
  <c r="E229" i="10"/>
  <c r="E230" i="10"/>
  <c r="E231" i="10"/>
  <c r="E232" i="10"/>
  <c r="E233" i="10"/>
  <c r="E234" i="10"/>
  <c r="E235" i="10"/>
  <c r="E236" i="10"/>
  <c r="E237" i="10"/>
  <c r="E238" i="10"/>
  <c r="E239" i="10"/>
  <c r="E240" i="10"/>
  <c r="E241" i="10"/>
  <c r="E242" i="10"/>
  <c r="E243" i="10"/>
  <c r="E244" i="10"/>
  <c r="E245" i="10"/>
  <c r="E246" i="10"/>
  <c r="E247" i="10"/>
  <c r="E248" i="10"/>
  <c r="E249" i="10"/>
  <c r="E250" i="10"/>
  <c r="E251" i="10"/>
  <c r="E252" i="10"/>
  <c r="E253" i="10"/>
  <c r="E254" i="10"/>
  <c r="E255" i="10"/>
  <c r="E256" i="10"/>
  <c r="E257" i="10"/>
  <c r="E258" i="10"/>
  <c r="E259" i="10"/>
  <c r="E260" i="10"/>
  <c r="E261" i="10"/>
  <c r="E262" i="10"/>
  <c r="E263" i="10"/>
  <c r="E264" i="10"/>
  <c r="E265" i="10"/>
  <c r="E266" i="10"/>
  <c r="E267" i="10"/>
  <c r="E268" i="10"/>
  <c r="E269" i="10"/>
  <c r="E270" i="10"/>
  <c r="E271" i="10"/>
  <c r="E272" i="10"/>
  <c r="E273" i="10"/>
  <c r="E274" i="10"/>
  <c r="E275" i="10"/>
  <c r="E276" i="10"/>
  <c r="E277" i="10"/>
  <c r="E278" i="10"/>
  <c r="E279" i="10"/>
  <c r="E280" i="10"/>
  <c r="E281" i="10"/>
  <c r="E282" i="10"/>
  <c r="E283" i="10"/>
  <c r="E284" i="10"/>
  <c r="E285" i="10"/>
  <c r="E286" i="10"/>
  <c r="E287" i="10"/>
  <c r="E288" i="10"/>
  <c r="E289" i="10"/>
  <c r="E290" i="10"/>
  <c r="E291" i="10"/>
  <c r="E292" i="10"/>
  <c r="E293" i="10"/>
  <c r="E294" i="10"/>
  <c r="E295" i="10"/>
  <c r="E296" i="10"/>
  <c r="E297" i="10"/>
  <c r="E298" i="10"/>
  <c r="E299" i="10"/>
  <c r="E300" i="10"/>
  <c r="E301" i="10"/>
  <c r="E302" i="10"/>
  <c r="E303" i="10"/>
  <c r="E304" i="10"/>
  <c r="E305" i="10"/>
  <c r="E306" i="10"/>
  <c r="E307" i="10"/>
  <c r="E308" i="10"/>
  <c r="E309" i="10"/>
  <c r="E310" i="10"/>
  <c r="E311" i="10"/>
  <c r="E312" i="10"/>
  <c r="E313" i="10"/>
  <c r="E314" i="10"/>
  <c r="E315" i="10"/>
  <c r="E316" i="10"/>
  <c r="E317" i="10"/>
  <c r="E318" i="10"/>
  <c r="E319" i="10"/>
  <c r="E320" i="10"/>
  <c r="E321" i="10"/>
  <c r="E322" i="10"/>
  <c r="E323" i="10"/>
  <c r="E324" i="10"/>
  <c r="E325" i="10"/>
  <c r="E326" i="10"/>
  <c r="E327" i="10"/>
  <c r="E328" i="10"/>
  <c r="E329" i="10"/>
  <c r="E330" i="10"/>
  <c r="E331" i="10"/>
  <c r="E332" i="10"/>
  <c r="E333" i="10"/>
  <c r="E334" i="10"/>
  <c r="E335" i="10"/>
  <c r="E336" i="10"/>
  <c r="E337" i="10"/>
  <c r="E338" i="10"/>
  <c r="E339" i="10"/>
  <c r="E340" i="10"/>
  <c r="E341" i="10"/>
  <c r="E342" i="10"/>
  <c r="E343" i="10"/>
  <c r="E344" i="10"/>
  <c r="E345" i="10"/>
  <c r="E346" i="10"/>
  <c r="E347" i="10"/>
  <c r="E348" i="10"/>
  <c r="E349" i="10"/>
  <c r="E350" i="10"/>
  <c r="E351" i="10"/>
  <c r="E352" i="10"/>
  <c r="E353" i="10"/>
  <c r="E354" i="10"/>
  <c r="E355" i="10"/>
  <c r="E356" i="10"/>
  <c r="E357" i="10"/>
  <c r="E358" i="10"/>
  <c r="E359" i="10"/>
  <c r="E360" i="10"/>
  <c r="E361" i="10"/>
  <c r="E362" i="10"/>
  <c r="E363" i="10"/>
  <c r="E159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E142" i="9"/>
  <c r="E143" i="9"/>
  <c r="E144" i="9"/>
  <c r="E145" i="9"/>
  <c r="E146" i="9"/>
  <c r="E147" i="9"/>
  <c r="E148" i="9"/>
  <c r="E149" i="9"/>
  <c r="E150" i="9"/>
  <c r="E151" i="9"/>
  <c r="E152" i="9"/>
  <c r="E153" i="9"/>
  <c r="E154" i="9"/>
  <c r="E155" i="9"/>
  <c r="E156" i="9"/>
  <c r="E157" i="9"/>
  <c r="E158" i="9"/>
  <c r="E160" i="9"/>
  <c r="E161" i="9"/>
  <c r="E162" i="9"/>
  <c r="E163" i="9"/>
  <c r="E164" i="9"/>
  <c r="E165" i="9"/>
  <c r="E166" i="9"/>
  <c r="E167" i="9"/>
  <c r="E168" i="9"/>
  <c r="E169" i="9"/>
  <c r="E170" i="9"/>
  <c r="E171" i="9"/>
  <c r="E172" i="9"/>
  <c r="E173" i="9"/>
  <c r="E174" i="9"/>
  <c r="E175" i="9"/>
  <c r="E176" i="9"/>
  <c r="E177" i="9"/>
  <c r="E178" i="9"/>
  <c r="E179" i="9"/>
  <c r="E180" i="9"/>
  <c r="E181" i="9"/>
  <c r="E182" i="9"/>
  <c r="E183" i="9"/>
  <c r="E184" i="9"/>
  <c r="E185" i="9"/>
  <c r="E186" i="9"/>
  <c r="E187" i="9"/>
  <c r="E188" i="9"/>
  <c r="E189" i="9"/>
  <c r="E190" i="9"/>
  <c r="E191" i="9"/>
  <c r="E192" i="9"/>
  <c r="E193" i="9"/>
  <c r="E194" i="9"/>
  <c r="E195" i="9"/>
  <c r="E196" i="9"/>
  <c r="E197" i="9"/>
  <c r="E198" i="9"/>
  <c r="E199" i="9"/>
  <c r="E200" i="9"/>
  <c r="E201" i="9"/>
  <c r="E202" i="9"/>
  <c r="E203" i="9"/>
  <c r="E204" i="9"/>
  <c r="E205" i="9"/>
  <c r="E206" i="9"/>
  <c r="E207" i="9"/>
  <c r="E208" i="9"/>
  <c r="E209" i="9"/>
  <c r="E210" i="9"/>
  <c r="E211" i="9"/>
  <c r="E212" i="9"/>
  <c r="E213" i="9"/>
  <c r="E214" i="9"/>
  <c r="E215" i="9"/>
  <c r="E216" i="9"/>
  <c r="E217" i="9"/>
  <c r="E218" i="9"/>
  <c r="E219" i="9"/>
  <c r="E220" i="9"/>
  <c r="E221" i="9"/>
  <c r="E222" i="9"/>
  <c r="E223" i="9"/>
  <c r="E224" i="9"/>
  <c r="E225" i="9"/>
  <c r="E226" i="9"/>
  <c r="E227" i="9"/>
  <c r="E228" i="9"/>
  <c r="E229" i="9"/>
  <c r="E230" i="9"/>
  <c r="E231" i="9"/>
  <c r="E232" i="9"/>
  <c r="E233" i="9"/>
  <c r="E234" i="9"/>
  <c r="E235" i="9"/>
  <c r="E236" i="9"/>
  <c r="E237" i="9"/>
  <c r="E238" i="9"/>
  <c r="E239" i="9"/>
  <c r="E240" i="9"/>
  <c r="E241" i="9"/>
  <c r="E242" i="9"/>
  <c r="E243" i="9"/>
  <c r="E244" i="9"/>
  <c r="E245" i="9"/>
  <c r="E246" i="9"/>
  <c r="E247" i="9"/>
  <c r="E248" i="9"/>
  <c r="E249" i="9"/>
  <c r="E250" i="9"/>
  <c r="E251" i="9"/>
  <c r="E252" i="9"/>
  <c r="E253" i="9"/>
  <c r="E254" i="9"/>
  <c r="E255" i="9"/>
  <c r="E256" i="9"/>
  <c r="E257" i="9"/>
  <c r="E258" i="9"/>
  <c r="E259" i="9"/>
  <c r="E260" i="9"/>
  <c r="E261" i="9"/>
  <c r="E262" i="9"/>
  <c r="E263" i="9"/>
  <c r="E264" i="9"/>
  <c r="E265" i="9"/>
  <c r="E266" i="9"/>
  <c r="E267" i="9"/>
  <c r="E268" i="9"/>
  <c r="E269" i="9"/>
  <c r="E270" i="9"/>
  <c r="E271" i="9"/>
  <c r="E272" i="9"/>
  <c r="E273" i="9"/>
  <c r="E274" i="9"/>
  <c r="E275" i="9"/>
  <c r="E276" i="9"/>
  <c r="E277" i="9"/>
  <c r="E278" i="9"/>
  <c r="E279" i="9"/>
  <c r="E280" i="9"/>
  <c r="E281" i="9"/>
  <c r="E282" i="9"/>
  <c r="E283" i="9"/>
  <c r="E284" i="9"/>
  <c r="E285" i="9"/>
  <c r="E286" i="9"/>
  <c r="E287" i="9"/>
  <c r="E288" i="9"/>
  <c r="E289" i="9"/>
  <c r="E290" i="9"/>
  <c r="E291" i="9"/>
  <c r="E292" i="9"/>
  <c r="E293" i="9"/>
  <c r="E294" i="9"/>
  <c r="E295" i="9"/>
  <c r="E296" i="9"/>
  <c r="E297" i="9"/>
  <c r="E298" i="9"/>
  <c r="E299" i="9"/>
  <c r="E300" i="9"/>
  <c r="E301" i="9"/>
  <c r="E302" i="9"/>
  <c r="E303" i="9"/>
  <c r="E304" i="9"/>
  <c r="E305" i="9"/>
  <c r="E306" i="9"/>
  <c r="E307" i="9"/>
  <c r="E308" i="9"/>
  <c r="E309" i="9"/>
  <c r="E310" i="9"/>
  <c r="E311" i="9"/>
  <c r="E312" i="9"/>
  <c r="E313" i="9"/>
  <c r="E314" i="9"/>
  <c r="E315" i="9"/>
  <c r="E316" i="9"/>
  <c r="E317" i="9"/>
  <c r="E318" i="9"/>
  <c r="E319" i="9"/>
  <c r="E320" i="9"/>
  <c r="E321" i="9"/>
  <c r="E322" i="9"/>
  <c r="E323" i="9"/>
  <c r="E324" i="9"/>
  <c r="E325" i="9"/>
  <c r="E326" i="9"/>
  <c r="E327" i="9"/>
  <c r="E328" i="9"/>
  <c r="E329" i="9"/>
  <c r="E330" i="9"/>
  <c r="E331" i="9"/>
  <c r="E332" i="9"/>
  <c r="E333" i="9"/>
  <c r="E334" i="9"/>
  <c r="E335" i="9"/>
  <c r="E336" i="9"/>
  <c r="E337" i="9"/>
  <c r="E338" i="9"/>
  <c r="E339" i="9"/>
  <c r="E340" i="9"/>
  <c r="E341" i="9"/>
  <c r="E342" i="9"/>
  <c r="E343" i="9"/>
  <c r="E344" i="9"/>
  <c r="E345" i="9"/>
  <c r="E346" i="9"/>
  <c r="E347" i="9"/>
  <c r="E348" i="9"/>
  <c r="E349" i="9"/>
  <c r="E350" i="9"/>
  <c r="E351" i="9"/>
  <c r="E352" i="9"/>
  <c r="E353" i="9"/>
  <c r="E354" i="9"/>
  <c r="E355" i="9"/>
  <c r="E356" i="9"/>
  <c r="E357" i="9"/>
  <c r="E358" i="9"/>
  <c r="E359" i="9"/>
  <c r="E360" i="9"/>
  <c r="E361" i="9"/>
  <c r="E362" i="9"/>
  <c r="E363" i="9"/>
  <c r="E8" i="9"/>
  <c r="E9" i="8"/>
  <c r="E10" i="8"/>
  <c r="E11" i="8"/>
  <c r="E12" i="8"/>
  <c r="E13" i="8"/>
  <c r="E14" i="8"/>
  <c r="E15" i="8"/>
  <c r="E16" i="8"/>
  <c r="E17" i="8"/>
  <c r="E18" i="8"/>
  <c r="E19" i="8"/>
  <c r="E366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1" i="8"/>
  <c r="E132" i="8"/>
  <c r="E133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2" i="8"/>
  <c r="E213" i="8"/>
  <c r="E214" i="8"/>
  <c r="E215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4" i="8"/>
  <c r="E315" i="8"/>
  <c r="E316" i="8"/>
  <c r="E317" i="8"/>
  <c r="E318" i="8"/>
  <c r="E319" i="8"/>
  <c r="E320" i="8"/>
  <c r="E321" i="8"/>
  <c r="E322" i="8"/>
  <c r="E323" i="8"/>
  <c r="E324" i="8"/>
  <c r="E325" i="8"/>
  <c r="E326" i="8"/>
  <c r="E327" i="8"/>
  <c r="E328" i="8"/>
  <c r="E329" i="8"/>
  <c r="E330" i="8"/>
  <c r="E331" i="8"/>
  <c r="E332" i="8"/>
  <c r="E333" i="8"/>
  <c r="E334" i="8"/>
  <c r="E335" i="8"/>
  <c r="E336" i="8"/>
  <c r="E337" i="8"/>
  <c r="E338" i="8"/>
  <c r="E339" i="8"/>
  <c r="E340" i="8"/>
  <c r="E341" i="8"/>
  <c r="E342" i="8"/>
  <c r="E343" i="8"/>
  <c r="E344" i="8"/>
  <c r="E345" i="8"/>
  <c r="E346" i="8"/>
  <c r="E347" i="8"/>
  <c r="E348" i="8"/>
  <c r="E349" i="8"/>
  <c r="E350" i="8"/>
  <c r="E351" i="8"/>
  <c r="E352" i="8"/>
  <c r="E353" i="8"/>
  <c r="E354" i="8"/>
  <c r="E355" i="8"/>
  <c r="E356" i="8"/>
  <c r="E357" i="8"/>
  <c r="E358" i="8"/>
  <c r="E359" i="8"/>
  <c r="E360" i="8"/>
  <c r="E361" i="8"/>
  <c r="E362" i="8"/>
  <c r="E363" i="8"/>
  <c r="E8" i="8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E265" i="7"/>
  <c r="E266" i="7"/>
  <c r="E267" i="7"/>
  <c r="E268" i="7"/>
  <c r="E269" i="7"/>
  <c r="E270" i="7"/>
  <c r="E271" i="7"/>
  <c r="E272" i="7"/>
  <c r="E273" i="7"/>
  <c r="E274" i="7"/>
  <c r="E275" i="7"/>
  <c r="E276" i="7"/>
  <c r="E277" i="7"/>
  <c r="E278" i="7"/>
  <c r="E279" i="7"/>
  <c r="E280" i="7"/>
  <c r="E281" i="7"/>
  <c r="E282" i="7"/>
  <c r="E283" i="7"/>
  <c r="E284" i="7"/>
  <c r="E285" i="7"/>
  <c r="E286" i="7"/>
  <c r="E287" i="7"/>
  <c r="E288" i="7"/>
  <c r="E289" i="7"/>
  <c r="E290" i="7"/>
  <c r="E291" i="7"/>
  <c r="E292" i="7"/>
  <c r="E293" i="7"/>
  <c r="E294" i="7"/>
  <c r="E295" i="7"/>
  <c r="E296" i="7"/>
  <c r="E297" i="7"/>
  <c r="E298" i="7"/>
  <c r="E299" i="7"/>
  <c r="E300" i="7"/>
  <c r="E301" i="7"/>
  <c r="E302" i="7"/>
  <c r="E303" i="7"/>
  <c r="E304" i="7"/>
  <c r="E305" i="7"/>
  <c r="E306" i="7"/>
  <c r="E307" i="7"/>
  <c r="E308" i="7"/>
  <c r="E309" i="7"/>
  <c r="E310" i="7"/>
  <c r="E311" i="7"/>
  <c r="E312" i="7"/>
  <c r="E313" i="7"/>
  <c r="E314" i="7"/>
  <c r="E315" i="7"/>
  <c r="E316" i="7"/>
  <c r="E317" i="7"/>
  <c r="E318" i="7"/>
  <c r="E319" i="7"/>
  <c r="E320" i="7"/>
  <c r="E321" i="7"/>
  <c r="E322" i="7"/>
  <c r="E323" i="7"/>
  <c r="E324" i="7"/>
  <c r="E325" i="7"/>
  <c r="E326" i="7"/>
  <c r="E327" i="7"/>
  <c r="E328" i="7"/>
  <c r="E329" i="7"/>
  <c r="E330" i="7"/>
  <c r="E331" i="7"/>
  <c r="E332" i="7"/>
  <c r="E333" i="7"/>
  <c r="E334" i="7"/>
  <c r="E335" i="7"/>
  <c r="E336" i="7"/>
  <c r="E337" i="7"/>
  <c r="E338" i="7"/>
  <c r="E339" i="7"/>
  <c r="E340" i="7"/>
  <c r="E341" i="7"/>
  <c r="E342" i="7"/>
  <c r="E343" i="7"/>
  <c r="E344" i="7"/>
  <c r="E345" i="7"/>
  <c r="E346" i="7"/>
  <c r="E347" i="7"/>
  <c r="E348" i="7"/>
  <c r="E349" i="7"/>
  <c r="E350" i="7"/>
  <c r="E351" i="7"/>
  <c r="E352" i="7"/>
  <c r="E353" i="7"/>
  <c r="E354" i="7"/>
  <c r="E355" i="7"/>
  <c r="E356" i="7"/>
  <c r="E357" i="7"/>
  <c r="E358" i="7"/>
  <c r="E359" i="7"/>
  <c r="E360" i="7"/>
  <c r="E361" i="7"/>
  <c r="E362" i="7"/>
  <c r="E363" i="7"/>
  <c r="E8" i="7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293" i="5"/>
  <c r="E294" i="5"/>
  <c r="E295" i="5"/>
  <c r="E296" i="5"/>
  <c r="E297" i="5"/>
  <c r="E298" i="5"/>
  <c r="E299" i="5"/>
  <c r="E300" i="5"/>
  <c r="E301" i="5"/>
  <c r="E302" i="5"/>
  <c r="E303" i="5"/>
  <c r="E304" i="5"/>
  <c r="E305" i="5"/>
  <c r="E306" i="5"/>
  <c r="E307" i="5"/>
  <c r="E308" i="5"/>
  <c r="E309" i="5"/>
  <c r="E310" i="5"/>
  <c r="E311" i="5"/>
  <c r="E312" i="5"/>
  <c r="E313" i="5"/>
  <c r="E314" i="5"/>
  <c r="E315" i="5"/>
  <c r="E316" i="5"/>
  <c r="E317" i="5"/>
  <c r="E318" i="5"/>
  <c r="E319" i="5"/>
  <c r="E320" i="5"/>
  <c r="E321" i="5"/>
  <c r="E322" i="5"/>
  <c r="E323" i="5"/>
  <c r="E324" i="5"/>
  <c r="E325" i="5"/>
  <c r="E326" i="5"/>
  <c r="E327" i="5"/>
  <c r="E328" i="5"/>
  <c r="E329" i="5"/>
  <c r="E330" i="5"/>
  <c r="E331" i="5"/>
  <c r="E332" i="5"/>
  <c r="E333" i="5"/>
  <c r="E334" i="5"/>
  <c r="E335" i="5"/>
  <c r="E336" i="5"/>
  <c r="E337" i="5"/>
  <c r="E338" i="5"/>
  <c r="E339" i="5"/>
  <c r="E340" i="5"/>
  <c r="E341" i="5"/>
  <c r="E342" i="5"/>
  <c r="E343" i="5"/>
  <c r="E344" i="5"/>
  <c r="E345" i="5"/>
  <c r="E346" i="5"/>
  <c r="E347" i="5"/>
  <c r="E348" i="5"/>
  <c r="E349" i="5"/>
  <c r="E350" i="5"/>
  <c r="E351" i="5"/>
  <c r="E352" i="5"/>
  <c r="E353" i="5"/>
  <c r="E354" i="5"/>
  <c r="E355" i="5"/>
  <c r="E356" i="5"/>
  <c r="E357" i="5"/>
  <c r="E358" i="5"/>
  <c r="E359" i="5"/>
  <c r="E360" i="5"/>
  <c r="E361" i="5"/>
  <c r="E362" i="5"/>
  <c r="E363" i="5"/>
  <c r="E8" i="5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8" i="4"/>
  <c r="C365" i="3"/>
  <c r="D365" i="3"/>
  <c r="F367" i="3" s="1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8" i="3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8" i="2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F26" i="1" s="1"/>
  <c r="E27" i="1"/>
  <c r="E28" i="1"/>
  <c r="E29" i="1"/>
  <c r="E30" i="1"/>
  <c r="E31" i="1"/>
  <c r="E32" i="1"/>
  <c r="E33" i="1"/>
  <c r="E34" i="1"/>
  <c r="F34" i="1" s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F50" i="1" s="1"/>
  <c r="E51" i="1"/>
  <c r="F51" i="1" s="1"/>
  <c r="E52" i="1"/>
  <c r="E53" i="1"/>
  <c r="E54" i="1"/>
  <c r="E55" i="1"/>
  <c r="E56" i="1"/>
  <c r="E57" i="1"/>
  <c r="E58" i="1"/>
  <c r="E59" i="1"/>
  <c r="H59" i="1" s="1"/>
  <c r="E60" i="1"/>
  <c r="E61" i="1"/>
  <c r="E62" i="1"/>
  <c r="E63" i="1"/>
  <c r="E64" i="1"/>
  <c r="E65" i="1"/>
  <c r="E66" i="1"/>
  <c r="H66" i="1" s="1"/>
  <c r="E67" i="1"/>
  <c r="E68" i="1"/>
  <c r="E69" i="1"/>
  <c r="E70" i="1"/>
  <c r="E71" i="1"/>
  <c r="E72" i="1"/>
  <c r="E73" i="1"/>
  <c r="E74" i="1"/>
  <c r="F74" i="1" s="1"/>
  <c r="E75" i="1"/>
  <c r="G75" i="1" s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G90" i="1" s="1"/>
  <c r="E91" i="1"/>
  <c r="G91" i="1" s="1"/>
  <c r="E92" i="1"/>
  <c r="E93" i="1"/>
  <c r="E94" i="1"/>
  <c r="E95" i="1"/>
  <c r="E96" i="1"/>
  <c r="E97" i="1"/>
  <c r="E98" i="1"/>
  <c r="E99" i="1"/>
  <c r="G99" i="1" s="1"/>
  <c r="E100" i="1"/>
  <c r="E101" i="1"/>
  <c r="E102" i="1"/>
  <c r="E103" i="1"/>
  <c r="E104" i="1"/>
  <c r="E105" i="1"/>
  <c r="E106" i="1"/>
  <c r="G106" i="1" s="1"/>
  <c r="E107" i="1"/>
  <c r="E108" i="1"/>
  <c r="E109" i="1"/>
  <c r="E110" i="1"/>
  <c r="E111" i="1"/>
  <c r="E112" i="1"/>
  <c r="E113" i="1"/>
  <c r="E114" i="1"/>
  <c r="E115" i="1"/>
  <c r="G115" i="1" s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F138" i="1" s="1"/>
  <c r="E139" i="1"/>
  <c r="H139" i="1" s="1"/>
  <c r="E140" i="1"/>
  <c r="E141" i="1"/>
  <c r="E142" i="1"/>
  <c r="E143" i="1"/>
  <c r="E144" i="1"/>
  <c r="E145" i="1"/>
  <c r="E146" i="1"/>
  <c r="E147" i="1"/>
  <c r="F147" i="1" s="1"/>
  <c r="E148" i="1"/>
  <c r="E149" i="1"/>
  <c r="E150" i="1"/>
  <c r="E151" i="1"/>
  <c r="E152" i="1"/>
  <c r="E153" i="1"/>
  <c r="E154" i="1"/>
  <c r="G154" i="1" s="1"/>
  <c r="E155" i="1"/>
  <c r="H155" i="1" s="1"/>
  <c r="E156" i="1"/>
  <c r="E157" i="1"/>
  <c r="E158" i="1"/>
  <c r="E159" i="1"/>
  <c r="E160" i="1"/>
  <c r="E161" i="1"/>
  <c r="E162" i="1"/>
  <c r="E163" i="1"/>
  <c r="H163" i="1" s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H187" i="1" s="1"/>
  <c r="E188" i="1"/>
  <c r="E189" i="1"/>
  <c r="E190" i="1"/>
  <c r="E191" i="1"/>
  <c r="E192" i="1"/>
  <c r="E193" i="1"/>
  <c r="E194" i="1"/>
  <c r="E195" i="1"/>
  <c r="F195" i="1" s="1"/>
  <c r="E196" i="1"/>
  <c r="E197" i="1"/>
  <c r="E198" i="1"/>
  <c r="E199" i="1"/>
  <c r="E200" i="1"/>
  <c r="E201" i="1"/>
  <c r="E202" i="1"/>
  <c r="F202" i="1" s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F219" i="1" s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H251" i="1" s="1"/>
  <c r="E252" i="1"/>
  <c r="E253" i="1"/>
  <c r="E254" i="1"/>
  <c r="E255" i="1"/>
  <c r="E256" i="1"/>
  <c r="E257" i="1"/>
  <c r="E258" i="1"/>
  <c r="G258" i="1" s="1"/>
  <c r="E259" i="1"/>
  <c r="E260" i="1"/>
  <c r="E261" i="1"/>
  <c r="E262" i="1"/>
  <c r="E263" i="1"/>
  <c r="E264" i="1"/>
  <c r="E265" i="1"/>
  <c r="E266" i="1"/>
  <c r="E267" i="1"/>
  <c r="F267" i="1" s="1"/>
  <c r="E268" i="1"/>
  <c r="E269" i="1"/>
  <c r="E270" i="1"/>
  <c r="E271" i="1"/>
  <c r="E272" i="1"/>
  <c r="E273" i="1"/>
  <c r="E274" i="1"/>
  <c r="E275" i="1"/>
  <c r="F275" i="1" s="1"/>
  <c r="E276" i="1"/>
  <c r="E277" i="1"/>
  <c r="E278" i="1"/>
  <c r="E279" i="1"/>
  <c r="E280" i="1"/>
  <c r="E281" i="1"/>
  <c r="E282" i="1"/>
  <c r="E283" i="1"/>
  <c r="H283" i="1" s="1"/>
  <c r="E284" i="1"/>
  <c r="E285" i="1"/>
  <c r="E286" i="1"/>
  <c r="E287" i="1"/>
  <c r="E288" i="1"/>
  <c r="E289" i="1"/>
  <c r="E290" i="1"/>
  <c r="E291" i="1"/>
  <c r="G291" i="1" s="1"/>
  <c r="E292" i="1"/>
  <c r="E293" i="1"/>
  <c r="E294" i="1"/>
  <c r="E295" i="1"/>
  <c r="E296" i="1"/>
  <c r="E297" i="1"/>
  <c r="E298" i="1"/>
  <c r="H298" i="1" s="1"/>
  <c r="E299" i="1"/>
  <c r="H299" i="1" s="1"/>
  <c r="E300" i="1"/>
  <c r="E301" i="1"/>
  <c r="E302" i="1"/>
  <c r="E303" i="1"/>
  <c r="E304" i="1"/>
  <c r="E305" i="1"/>
  <c r="E306" i="1"/>
  <c r="G306" i="1" s="1"/>
  <c r="E307" i="1"/>
  <c r="G307" i="1" s="1"/>
  <c r="E308" i="1"/>
  <c r="E309" i="1"/>
  <c r="E310" i="1"/>
  <c r="E311" i="1"/>
  <c r="E312" i="1"/>
  <c r="E313" i="1"/>
  <c r="E314" i="1"/>
  <c r="F314" i="1" s="1"/>
  <c r="E315" i="1"/>
  <c r="F315" i="1" s="1"/>
  <c r="E316" i="1"/>
  <c r="E317" i="1"/>
  <c r="E318" i="1"/>
  <c r="E319" i="1"/>
  <c r="E320" i="1"/>
  <c r="E321" i="1"/>
  <c r="E322" i="1"/>
  <c r="F322" i="1" s="1"/>
  <c r="E323" i="1"/>
  <c r="E324" i="1"/>
  <c r="E325" i="1"/>
  <c r="E326" i="1"/>
  <c r="E327" i="1"/>
  <c r="E328" i="1"/>
  <c r="E329" i="1"/>
  <c r="E330" i="1"/>
  <c r="F330" i="1" s="1"/>
  <c r="E331" i="1"/>
  <c r="E332" i="1"/>
  <c r="E333" i="1"/>
  <c r="E334" i="1"/>
  <c r="E335" i="1"/>
  <c r="E336" i="1"/>
  <c r="E337" i="1"/>
  <c r="E338" i="1"/>
  <c r="F338" i="1" s="1"/>
  <c r="E339" i="1"/>
  <c r="G339" i="1" s="1"/>
  <c r="E340" i="1"/>
  <c r="E341" i="1"/>
  <c r="E342" i="1"/>
  <c r="E343" i="1"/>
  <c r="E344" i="1"/>
  <c r="E345" i="1"/>
  <c r="E346" i="1"/>
  <c r="F346" i="1" s="1"/>
  <c r="E347" i="1"/>
  <c r="E348" i="1"/>
  <c r="E349" i="1"/>
  <c r="E350" i="1"/>
  <c r="E351" i="1"/>
  <c r="E352" i="1"/>
  <c r="E353" i="1"/>
  <c r="E354" i="1"/>
  <c r="F354" i="1" s="1"/>
  <c r="E355" i="1"/>
  <c r="H355" i="1" s="1"/>
  <c r="E356" i="1"/>
  <c r="E357" i="1"/>
  <c r="E358" i="1"/>
  <c r="E359" i="1"/>
  <c r="E360" i="1"/>
  <c r="E361" i="1"/>
  <c r="E362" i="1"/>
  <c r="F362" i="1" s="1"/>
  <c r="E363" i="1"/>
  <c r="H363" i="1" s="1"/>
  <c r="E8" i="1"/>
  <c r="D369" i="10"/>
  <c r="F371" i="10" s="1"/>
  <c r="C369" i="10"/>
  <c r="D365" i="1"/>
  <c r="F367" i="1" s="1"/>
  <c r="H6" i="10"/>
  <c r="I6" i="10" s="1"/>
  <c r="J6" i="10" s="1"/>
  <c r="K6" i="10" s="1"/>
  <c r="L6" i="10" s="1"/>
  <c r="M6" i="10" s="1"/>
  <c r="H6" i="9"/>
  <c r="I6" i="9" s="1"/>
  <c r="J6" i="9" s="1"/>
  <c r="K6" i="9" s="1"/>
  <c r="L6" i="9" s="1"/>
  <c r="M6" i="9" s="1"/>
  <c r="H6" i="8"/>
  <c r="I6" i="8" s="1"/>
  <c r="J6" i="8" s="1"/>
  <c r="K6" i="8" s="1"/>
  <c r="L6" i="8" s="1"/>
  <c r="M6" i="8" s="1"/>
  <c r="H6" i="7"/>
  <c r="I6" i="7" s="1"/>
  <c r="J6" i="7" s="1"/>
  <c r="K6" i="7" s="1"/>
  <c r="L6" i="7" s="1"/>
  <c r="M6" i="7" s="1"/>
  <c r="H6" i="6"/>
  <c r="I6" i="6"/>
  <c r="J6" i="6"/>
  <c r="K6" i="6" s="1"/>
  <c r="L6" i="6" s="1"/>
  <c r="M6" i="6" s="1"/>
  <c r="H6" i="5"/>
  <c r="I6" i="5" s="1"/>
  <c r="J6" i="5" s="1"/>
  <c r="K6" i="5" s="1"/>
  <c r="L6" i="5" s="1"/>
  <c r="M6" i="5" s="1"/>
  <c r="H6" i="4"/>
  <c r="I6" i="4" s="1"/>
  <c r="J6" i="4" s="1"/>
  <c r="K6" i="4" s="1"/>
  <c r="L6" i="4" s="1"/>
  <c r="M6" i="4" s="1"/>
  <c r="H6" i="3"/>
  <c r="I6" i="3" s="1"/>
  <c r="J6" i="3" s="1"/>
  <c r="K6" i="3" s="1"/>
  <c r="L6" i="3" s="1"/>
  <c r="M6" i="3" s="1"/>
  <c r="H6" i="2"/>
  <c r="I6" i="2"/>
  <c r="J6" i="2"/>
  <c r="K6" i="2" s="1"/>
  <c r="L6" i="2" s="1"/>
  <c r="M6" i="2" s="1"/>
  <c r="C365" i="1"/>
  <c r="E365" i="1" s="1"/>
  <c r="C364" i="6"/>
  <c r="E364" i="6" s="1"/>
  <c r="F124" i="6" s="1"/>
  <c r="F366" i="6"/>
  <c r="C364" i="5"/>
  <c r="E364" i="5" s="1"/>
  <c r="D364" i="5"/>
  <c r="F366" i="5" s="1"/>
  <c r="D365" i="2"/>
  <c r="F367" i="2" s="1"/>
  <c r="D366" i="9"/>
  <c r="F368" i="9" s="1"/>
  <c r="C366" i="9"/>
  <c r="D366" i="7"/>
  <c r="F368" i="7" s="1"/>
  <c r="C366" i="7"/>
  <c r="D365" i="4"/>
  <c r="F367" i="4" s="1"/>
  <c r="C365" i="4"/>
  <c r="E365" i="4" s="1"/>
  <c r="F73" i="4" s="1"/>
  <c r="C365" i="2"/>
  <c r="H6" i="1"/>
  <c r="I6" i="1" s="1"/>
  <c r="J6" i="1" s="1"/>
  <c r="K6" i="1" s="1"/>
  <c r="L6" i="1" s="1"/>
  <c r="M6" i="1"/>
  <c r="F368" i="8"/>
  <c r="F358" i="1"/>
  <c r="F356" i="1"/>
  <c r="F350" i="1"/>
  <c r="F348" i="1"/>
  <c r="F342" i="1"/>
  <c r="F340" i="1"/>
  <c r="F334" i="1"/>
  <c r="F332" i="1"/>
  <c r="F326" i="1"/>
  <c r="F324" i="1"/>
  <c r="F318" i="1"/>
  <c r="F316" i="1"/>
  <c r="F310" i="1"/>
  <c r="F308" i="1"/>
  <c r="F302" i="1"/>
  <c r="F294" i="1"/>
  <c r="F286" i="1"/>
  <c r="F278" i="1"/>
  <c r="F270" i="1"/>
  <c r="F262" i="1"/>
  <c r="F260" i="1"/>
  <c r="F254" i="1"/>
  <c r="F252" i="1"/>
  <c r="F246" i="1"/>
  <c r="F244" i="1"/>
  <c r="F238" i="1"/>
  <c r="F236" i="1"/>
  <c r="F230" i="1"/>
  <c r="F228" i="1"/>
  <c r="F222" i="1"/>
  <c r="F220" i="1"/>
  <c r="F214" i="1"/>
  <c r="F212" i="1"/>
  <c r="F206" i="1"/>
  <c r="F204" i="1"/>
  <c r="F198" i="1"/>
  <c r="F196" i="1"/>
  <c r="F190" i="1"/>
  <c r="F188" i="1"/>
  <c r="F182" i="1"/>
  <c r="F180" i="1"/>
  <c r="F174" i="1"/>
  <c r="F172" i="1"/>
  <c r="F166" i="1"/>
  <c r="F164" i="1"/>
  <c r="F158" i="1"/>
  <c r="F156" i="1"/>
  <c r="F150" i="1"/>
  <c r="F148" i="1"/>
  <c r="F142" i="1"/>
  <c r="F140" i="1"/>
  <c r="F134" i="1"/>
  <c r="F132" i="1"/>
  <c r="F126" i="1"/>
  <c r="F124" i="1"/>
  <c r="F118" i="1"/>
  <c r="F116" i="1"/>
  <c r="F284" i="1"/>
  <c r="F263" i="1"/>
  <c r="F255" i="1"/>
  <c r="F247" i="1"/>
  <c r="F239" i="1"/>
  <c r="F231" i="1"/>
  <c r="F223" i="1"/>
  <c r="F215" i="1"/>
  <c r="F207" i="1"/>
  <c r="F199" i="1"/>
  <c r="F191" i="1"/>
  <c r="F183" i="1"/>
  <c r="F175" i="1"/>
  <c r="F167" i="1"/>
  <c r="F159" i="1"/>
  <c r="F151" i="1"/>
  <c r="F143" i="1"/>
  <c r="F135" i="1"/>
  <c r="F127" i="1"/>
  <c r="F119" i="1"/>
  <c r="F276" i="1"/>
  <c r="F257" i="1"/>
  <c r="F249" i="1"/>
  <c r="F241" i="1"/>
  <c r="F233" i="1"/>
  <c r="F225" i="1"/>
  <c r="F217" i="1"/>
  <c r="F209" i="1"/>
  <c r="F201" i="1"/>
  <c r="F193" i="1"/>
  <c r="F185" i="1"/>
  <c r="F177" i="1"/>
  <c r="F169" i="1"/>
  <c r="F161" i="1"/>
  <c r="F153" i="1"/>
  <c r="F145" i="1"/>
  <c r="F137" i="1"/>
  <c r="F129" i="1"/>
  <c r="F121" i="1"/>
  <c r="F113" i="1"/>
  <c r="F111" i="1"/>
  <c r="F109" i="1"/>
  <c r="F105" i="1"/>
  <c r="F103" i="1"/>
  <c r="F101" i="1"/>
  <c r="F97" i="1"/>
  <c r="F93" i="1"/>
  <c r="F89" i="1"/>
  <c r="F87" i="1"/>
  <c r="F85" i="1"/>
  <c r="F81" i="1"/>
  <c r="F79" i="1"/>
  <c r="F77" i="1"/>
  <c r="F73" i="1"/>
  <c r="F71" i="1"/>
  <c r="F69" i="1"/>
  <c r="F65" i="1"/>
  <c r="F63" i="1"/>
  <c r="F61" i="1"/>
  <c r="F57" i="1"/>
  <c r="F55" i="1"/>
  <c r="F53" i="1"/>
  <c r="F49" i="1"/>
  <c r="F47" i="1"/>
  <c r="F45" i="1"/>
  <c r="F41" i="1"/>
  <c r="F39" i="1"/>
  <c r="F37" i="1"/>
  <c r="F33" i="1"/>
  <c r="F31" i="1"/>
  <c r="F29" i="1"/>
  <c r="F25" i="1"/>
  <c r="F23" i="1"/>
  <c r="F21" i="1"/>
  <c r="F95" i="1"/>
  <c r="F300" i="1"/>
  <c r="F268" i="1"/>
  <c r="F211" i="1"/>
  <c r="F155" i="1"/>
  <c r="F292" i="1"/>
  <c r="F261" i="1"/>
  <c r="F253" i="1"/>
  <c r="F245" i="1"/>
  <c r="F237" i="1"/>
  <c r="F229" i="1"/>
  <c r="F221" i="1"/>
  <c r="F213" i="1"/>
  <c r="F205" i="1"/>
  <c r="F197" i="1"/>
  <c r="F189" i="1"/>
  <c r="F181" i="1"/>
  <c r="F173" i="1"/>
  <c r="F165" i="1"/>
  <c r="F157" i="1"/>
  <c r="F149" i="1"/>
  <c r="F141" i="1"/>
  <c r="F133" i="1"/>
  <c r="F125" i="1"/>
  <c r="F117" i="1"/>
  <c r="F112" i="1"/>
  <c r="F110" i="1"/>
  <c r="F108" i="1"/>
  <c r="F102" i="1"/>
  <c r="F100" i="1"/>
  <c r="F96" i="1"/>
  <c r="F94" i="1"/>
  <c r="F92" i="1"/>
  <c r="F86" i="1"/>
  <c r="F84" i="1"/>
  <c r="F80" i="1"/>
  <c r="F78" i="1"/>
  <c r="F76" i="1"/>
  <c r="F68" i="1"/>
  <c r="F62" i="1"/>
  <c r="F60" i="1"/>
  <c r="F54" i="1"/>
  <c r="F52" i="1"/>
  <c r="F46" i="1"/>
  <c r="F44" i="1"/>
  <c r="F38" i="1"/>
  <c r="F36" i="1"/>
  <c r="F30" i="1"/>
  <c r="F28" i="1"/>
  <c r="F22" i="1"/>
  <c r="F17" i="1"/>
  <c r="F15" i="1"/>
  <c r="F13" i="1"/>
  <c r="F70" i="1"/>
  <c r="F24" i="1"/>
  <c r="F14" i="1"/>
  <c r="F12" i="1"/>
  <c r="F20" i="1"/>
  <c r="F271" i="1"/>
  <c r="F269" i="1"/>
  <c r="F301" i="1"/>
  <c r="F317" i="1"/>
  <c r="F333" i="1"/>
  <c r="F349" i="1"/>
  <c r="F273" i="1"/>
  <c r="F303" i="1"/>
  <c r="F319" i="1"/>
  <c r="F335" i="1"/>
  <c r="F351" i="1"/>
  <c r="F291" i="1"/>
  <c r="F287" i="1"/>
  <c r="F325" i="1"/>
  <c r="F341" i="1"/>
  <c r="F289" i="1"/>
  <c r="F311" i="1"/>
  <c r="F359" i="1"/>
  <c r="F295" i="1"/>
  <c r="F329" i="1"/>
  <c r="F279" i="1"/>
  <c r="F277" i="1"/>
  <c r="F305" i="1"/>
  <c r="F321" i="1"/>
  <c r="F337" i="1"/>
  <c r="F353" i="1"/>
  <c r="F281" i="1"/>
  <c r="F309" i="1"/>
  <c r="F357" i="1"/>
  <c r="F343" i="1"/>
  <c r="F293" i="1"/>
  <c r="F361" i="1"/>
  <c r="F265" i="1"/>
  <c r="F285" i="1"/>
  <c r="F327" i="1"/>
  <c r="F313" i="1"/>
  <c r="F345" i="1"/>
  <c r="F297" i="1"/>
  <c r="F365" i="1"/>
  <c r="H358" i="1"/>
  <c r="H332" i="1"/>
  <c r="G308" i="1"/>
  <c r="G302" i="1"/>
  <c r="G301" i="1"/>
  <c r="H285" i="1"/>
  <c r="G261" i="1"/>
  <c r="G233" i="1"/>
  <c r="G228" i="1"/>
  <c r="H225" i="1"/>
  <c r="G129" i="1"/>
  <c r="H103" i="1"/>
  <c r="G92" i="1"/>
  <c r="G84" i="1"/>
  <c r="H72" i="1"/>
  <c r="G63" i="1"/>
  <c r="H36" i="1"/>
  <c r="G348" i="1"/>
  <c r="G337" i="1"/>
  <c r="G336" i="1"/>
  <c r="G332" i="1"/>
  <c r="G318" i="1"/>
  <c r="G317" i="1"/>
  <c r="G286" i="1"/>
  <c r="I286" i="1" s="1"/>
  <c r="L286" i="1" s="1"/>
  <c r="G285" i="1"/>
  <c r="G273" i="1"/>
  <c r="G229" i="1"/>
  <c r="G225" i="1"/>
  <c r="G188" i="1"/>
  <c r="G165" i="1"/>
  <c r="G164" i="1"/>
  <c r="G151" i="1"/>
  <c r="G149" i="1"/>
  <c r="G148" i="1"/>
  <c r="G145" i="1"/>
  <c r="G127" i="1"/>
  <c r="G124" i="1"/>
  <c r="G117" i="1"/>
  <c r="G116" i="1"/>
  <c r="G112" i="1"/>
  <c r="G111" i="1"/>
  <c r="G108" i="1"/>
  <c r="G89" i="1"/>
  <c r="G73" i="1"/>
  <c r="G72" i="1"/>
  <c r="G60" i="1"/>
  <c r="G37" i="1"/>
  <c r="G36" i="1"/>
  <c r="G25" i="1"/>
  <c r="G15" i="1"/>
  <c r="G356" i="1"/>
  <c r="H327" i="1"/>
  <c r="G325" i="1"/>
  <c r="G324" i="1"/>
  <c r="H321" i="1"/>
  <c r="G313" i="1"/>
  <c r="H309" i="1"/>
  <c r="G305" i="1"/>
  <c r="H297" i="1"/>
  <c r="H296" i="1"/>
  <c r="H293" i="1"/>
  <c r="G292" i="1"/>
  <c r="G284" i="1"/>
  <c r="G281" i="1"/>
  <c r="G277" i="1"/>
  <c r="G276" i="1"/>
  <c r="H269" i="1"/>
  <c r="H265" i="1"/>
  <c r="G249" i="1"/>
  <c r="G238" i="1"/>
  <c r="G237" i="1"/>
  <c r="G222" i="1"/>
  <c r="I222" i="1" s="1"/>
  <c r="L222" i="1" s="1"/>
  <c r="G221" i="1"/>
  <c r="G220" i="1"/>
  <c r="G217" i="1"/>
  <c r="G213" i="1"/>
  <c r="G212" i="1"/>
  <c r="G209" i="1"/>
  <c r="G206" i="1"/>
  <c r="G205" i="1"/>
  <c r="G201" i="1"/>
  <c r="G172" i="1"/>
  <c r="G167" i="1"/>
  <c r="G141" i="1"/>
  <c r="G140" i="1"/>
  <c r="G132" i="1"/>
  <c r="G101" i="1"/>
  <c r="G100" i="1"/>
  <c r="H95" i="1"/>
  <c r="G80" i="1"/>
  <c r="G79" i="1"/>
  <c r="H76" i="1"/>
  <c r="H68" i="1"/>
  <c r="G53" i="1"/>
  <c r="G51" i="1"/>
  <c r="G47" i="1"/>
  <c r="G12" i="1"/>
  <c r="H22" i="1"/>
  <c r="G21" i="1"/>
  <c r="G20" i="1"/>
  <c r="H15" i="1"/>
  <c r="I15" i="1" s="1"/>
  <c r="L15" i="1" s="1"/>
  <c r="H14" i="1"/>
  <c r="G353" i="1"/>
  <c r="H340" i="1"/>
  <c r="G327" i="1"/>
  <c r="H326" i="1"/>
  <c r="G321" i="1"/>
  <c r="I321" i="1" s="1"/>
  <c r="L321" i="1" s="1"/>
  <c r="G309" i="1"/>
  <c r="H308" i="1"/>
  <c r="H301" i="1"/>
  <c r="G300" i="1"/>
  <c r="G297" i="1"/>
  <c r="G293" i="1"/>
  <c r="H289" i="1"/>
  <c r="G270" i="1"/>
  <c r="G269" i="1"/>
  <c r="G265" i="1"/>
  <c r="H261" i="1"/>
  <c r="H257" i="1"/>
  <c r="G254" i="1"/>
  <c r="G253" i="1"/>
  <c r="G245" i="1"/>
  <c r="H241" i="1"/>
  <c r="H233" i="1"/>
  <c r="I233" i="1" s="1"/>
  <c r="L233" i="1" s="1"/>
  <c r="H231" i="1"/>
  <c r="I231" i="1" s="1"/>
  <c r="L231" i="1" s="1"/>
  <c r="H223" i="1"/>
  <c r="H196" i="1"/>
  <c r="G193" i="1"/>
  <c r="G180" i="1"/>
  <c r="G168" i="1"/>
  <c r="G161" i="1"/>
  <c r="G159" i="1"/>
  <c r="G156" i="1"/>
  <c r="H119" i="1"/>
  <c r="G97" i="1"/>
  <c r="G95" i="1"/>
  <c r="H92" i="1"/>
  <c r="H84" i="1"/>
  <c r="G76" i="1"/>
  <c r="I76" i="1" s="1"/>
  <c r="L76" i="1" s="1"/>
  <c r="H70" i="1"/>
  <c r="G69" i="1"/>
  <c r="G68" i="1"/>
  <c r="H63" i="1"/>
  <c r="H62" i="1"/>
  <c r="H55" i="1"/>
  <c r="G52" i="1"/>
  <c r="G44" i="1"/>
  <c r="H39" i="1"/>
  <c r="G31" i="1"/>
  <c r="G28" i="1"/>
  <c r="H183" i="1"/>
  <c r="H245" i="1"/>
  <c r="I245" i="1" s="1"/>
  <c r="L245" i="1" s="1"/>
  <c r="H31" i="1"/>
  <c r="H205" i="1"/>
  <c r="H263" i="1"/>
  <c r="H48" i="1"/>
  <c r="H108" i="1"/>
  <c r="H124" i="1"/>
  <c r="H140" i="1"/>
  <c r="H156" i="1"/>
  <c r="H188" i="1"/>
  <c r="H216" i="1"/>
  <c r="H356" i="1"/>
  <c r="H281" i="1"/>
  <c r="H100" i="1"/>
  <c r="H61" i="1"/>
  <c r="G86" i="1"/>
  <c r="H113" i="1"/>
  <c r="H149" i="1"/>
  <c r="H189" i="1"/>
  <c r="H337" i="1"/>
  <c r="H85" i="1"/>
  <c r="H129" i="1"/>
  <c r="H302" i="1"/>
  <c r="G358" i="1"/>
  <c r="H29" i="1"/>
  <c r="G55" i="1"/>
  <c r="G70" i="1"/>
  <c r="H97" i="1"/>
  <c r="I97" i="1" s="1"/>
  <c r="L97" i="1" s="1"/>
  <c r="H161" i="1"/>
  <c r="G231" i="1"/>
  <c r="H270" i="1"/>
  <c r="G326" i="1"/>
  <c r="I326" i="1" s="1"/>
  <c r="L326" i="1" s="1"/>
  <c r="H359" i="1"/>
  <c r="H45" i="1"/>
  <c r="G54" i="1"/>
  <c r="H81" i="1"/>
  <c r="H101" i="1"/>
  <c r="G166" i="1"/>
  <c r="H220" i="1"/>
  <c r="G263" i="1"/>
  <c r="H292" i="1"/>
  <c r="H213" i="1"/>
  <c r="H317" i="1"/>
  <c r="H47" i="1"/>
  <c r="H273" i="1"/>
  <c r="H217" i="1"/>
  <c r="H277" i="1"/>
  <c r="H12" i="1"/>
  <c r="H54" i="1"/>
  <c r="H128" i="1"/>
  <c r="H172" i="1"/>
  <c r="H244" i="1"/>
  <c r="H201" i="1"/>
  <c r="H319" i="1"/>
  <c r="H37" i="1"/>
  <c r="H89" i="1"/>
  <c r="H165" i="1"/>
  <c r="I165" i="1" s="1"/>
  <c r="L165" i="1" s="1"/>
  <c r="H318" i="1"/>
  <c r="H17" i="1"/>
  <c r="G14" i="1"/>
  <c r="H57" i="1"/>
  <c r="G103" i="1"/>
  <c r="H143" i="1"/>
  <c r="H177" i="1"/>
  <c r="H228" i="1"/>
  <c r="G303" i="1"/>
  <c r="H21" i="1"/>
  <c r="H33" i="1"/>
  <c r="G62" i="1"/>
  <c r="H78" i="1"/>
  <c r="G126" i="1"/>
  <c r="H247" i="1"/>
  <c r="G271" i="1"/>
  <c r="H49" i="1"/>
  <c r="G102" i="1"/>
  <c r="H133" i="1"/>
  <c r="H167" i="1"/>
  <c r="H222" i="1"/>
  <c r="G244" i="1"/>
  <c r="G275" i="1"/>
  <c r="G319" i="1"/>
  <c r="G342" i="1"/>
  <c r="H237" i="1"/>
  <c r="H209" i="1"/>
  <c r="H287" i="1"/>
  <c r="H127" i="1"/>
  <c r="I127" i="1" s="1"/>
  <c r="L127" i="1" s="1"/>
  <c r="H239" i="1"/>
  <c r="H305" i="1"/>
  <c r="H28" i="1"/>
  <c r="H116" i="1"/>
  <c r="H132" i="1"/>
  <c r="H148" i="1"/>
  <c r="H164" i="1"/>
  <c r="H180" i="1"/>
  <c r="I180" i="1" s="1"/>
  <c r="L180" i="1" s="1"/>
  <c r="H324" i="1"/>
  <c r="I324" i="1" s="1"/>
  <c r="L324" i="1" s="1"/>
  <c r="H342" i="1"/>
  <c r="H79" i="1"/>
  <c r="I79" i="1" s="1"/>
  <c r="L79" i="1" s="1"/>
  <c r="H44" i="1"/>
  <c r="G38" i="1"/>
  <c r="H73" i="1"/>
  <c r="I73" i="1" s="1"/>
  <c r="L73" i="1" s="1"/>
  <c r="H117" i="1"/>
  <c r="G247" i="1"/>
  <c r="H286" i="1"/>
  <c r="G359" i="1"/>
  <c r="H41" i="1"/>
  <c r="H65" i="1"/>
  <c r="H105" i="1"/>
  <c r="G134" i="1"/>
  <c r="G279" i="1"/>
  <c r="G22" i="1"/>
  <c r="H67" i="1"/>
  <c r="G87" i="1"/>
  <c r="G110" i="1"/>
  <c r="H157" i="1"/>
  <c r="H182" i="1"/>
  <c r="G223" i="1"/>
  <c r="H254" i="1"/>
  <c r="H300" i="1"/>
  <c r="H353" i="1"/>
  <c r="G118" i="1"/>
  <c r="H141" i="1"/>
  <c r="H175" i="1"/>
  <c r="H206" i="1"/>
  <c r="H238" i="1"/>
  <c r="H284" i="1"/>
  <c r="I284" i="1" s="1"/>
  <c r="L284" i="1" s="1"/>
  <c r="H259" i="1"/>
  <c r="H313" i="1"/>
  <c r="H212" i="1"/>
  <c r="H52" i="1"/>
  <c r="G78" i="1"/>
  <c r="H252" i="1"/>
  <c r="G71" i="1"/>
  <c r="H9" i="1"/>
  <c r="G239" i="1"/>
  <c r="H150" i="1"/>
  <c r="H276" i="1"/>
  <c r="H111" i="1"/>
  <c r="H121" i="1"/>
  <c r="G23" i="1"/>
  <c r="G119" i="1"/>
  <c r="H53" i="1"/>
  <c r="G150" i="1"/>
  <c r="G33" i="1"/>
  <c r="G121" i="1"/>
  <c r="G17" i="1"/>
  <c r="I17" i="1" s="1"/>
  <c r="L17" i="1" s="1"/>
  <c r="G189" i="1"/>
  <c r="H173" i="1"/>
  <c r="G185" i="1"/>
  <c r="H197" i="1"/>
  <c r="H13" i="1"/>
  <c r="G125" i="1"/>
  <c r="G181" i="1"/>
  <c r="G61" i="1"/>
  <c r="G93" i="1"/>
  <c r="H169" i="1"/>
  <c r="G179" i="1"/>
  <c r="G246" i="1"/>
  <c r="G174" i="1"/>
  <c r="G260" i="1"/>
  <c r="H295" i="1"/>
  <c r="G230" i="1"/>
  <c r="H278" i="1"/>
  <c r="G315" i="1"/>
  <c r="G341" i="1"/>
  <c r="G349" i="1"/>
  <c r="G198" i="1"/>
  <c r="H262" i="1"/>
  <c r="H279" i="1"/>
  <c r="G310" i="1"/>
  <c r="G333" i="1"/>
  <c r="H361" i="1"/>
  <c r="G350" i="1"/>
  <c r="H151" i="1"/>
  <c r="H94" i="1"/>
  <c r="H166" i="1"/>
  <c r="H253" i="1"/>
  <c r="G30" i="1"/>
  <c r="H145" i="1"/>
  <c r="H335" i="1"/>
  <c r="H25" i="1"/>
  <c r="I25" i="1" s="1"/>
  <c r="L25" i="1" s="1"/>
  <c r="H135" i="1"/>
  <c r="G39" i="1"/>
  <c r="H159" i="1"/>
  <c r="G183" i="1"/>
  <c r="G287" i="1"/>
  <c r="H221" i="1"/>
  <c r="H249" i="1"/>
  <c r="H118" i="1"/>
  <c r="H348" i="1"/>
  <c r="H20" i="1"/>
  <c r="G182" i="1"/>
  <c r="I182" i="1" s="1"/>
  <c r="L182" i="1" s="1"/>
  <c r="G46" i="1"/>
  <c r="H69" i="1"/>
  <c r="H193" i="1"/>
  <c r="G94" i="1"/>
  <c r="H325" i="1"/>
  <c r="G19" i="1"/>
  <c r="G41" i="1"/>
  <c r="G81" i="1"/>
  <c r="G236" i="1"/>
  <c r="H23" i="1"/>
  <c r="H38" i="1"/>
  <c r="H87" i="1"/>
  <c r="H109" i="1"/>
  <c r="G135" i="1"/>
  <c r="H185" i="1"/>
  <c r="I185" i="1" s="1"/>
  <c r="G197" i="1"/>
  <c r="H110" i="1"/>
  <c r="G169" i="1"/>
  <c r="G199" i="1"/>
  <c r="H246" i="1"/>
  <c r="G137" i="1"/>
  <c r="G255" i="1"/>
  <c r="G268" i="1"/>
  <c r="G295" i="1"/>
  <c r="G345" i="1"/>
  <c r="H349" i="1"/>
  <c r="I349" i="1" s="1"/>
  <c r="L349" i="1" s="1"/>
  <c r="H333" i="1"/>
  <c r="I333" i="1" s="1"/>
  <c r="L333" i="1" s="1"/>
  <c r="G361" i="1"/>
  <c r="H46" i="1"/>
  <c r="G109" i="1"/>
  <c r="H126" i="1"/>
  <c r="G142" i="1"/>
  <c r="G190" i="1"/>
  <c r="H204" i="1"/>
  <c r="H77" i="1"/>
  <c r="I77" i="1" s="1"/>
  <c r="L77" i="1" s="1"/>
  <c r="G158" i="1"/>
  <c r="H153" i="1"/>
  <c r="H181" i="1"/>
  <c r="I181" i="1" s="1"/>
  <c r="L181" i="1" s="1"/>
  <c r="G215" i="1"/>
  <c r="G45" i="1"/>
  <c r="I45" i="1" s="1"/>
  <c r="L45" i="1" s="1"/>
  <c r="H93" i="1"/>
  <c r="I93" i="1" s="1"/>
  <c r="L93" i="1" s="1"/>
  <c r="H199" i="1"/>
  <c r="H255" i="1"/>
  <c r="I255" i="1" s="1"/>
  <c r="L255" i="1" s="1"/>
  <c r="G207" i="1"/>
  <c r="H316" i="1"/>
  <c r="H329" i="1"/>
  <c r="H341" i="1"/>
  <c r="G262" i="1"/>
  <c r="H310" i="1"/>
  <c r="H357" i="1"/>
  <c r="G334" i="1"/>
  <c r="H350" i="1"/>
  <c r="I350" i="1" s="1"/>
  <c r="L350" i="1" s="1"/>
  <c r="G9" i="1"/>
  <c r="H30" i="1"/>
  <c r="G49" i="1"/>
  <c r="G113" i="1"/>
  <c r="I113" i="1" s="1"/>
  <c r="L113" i="1" s="1"/>
  <c r="H142" i="1"/>
  <c r="G173" i="1"/>
  <c r="I173" i="1" s="1"/>
  <c r="L173" i="1" s="1"/>
  <c r="H190" i="1"/>
  <c r="G204" i="1"/>
  <c r="G13" i="1"/>
  <c r="G77" i="1"/>
  <c r="H158" i="1"/>
  <c r="I158" i="1" s="1"/>
  <c r="L158" i="1" s="1"/>
  <c r="G153" i="1"/>
  <c r="H191" i="1"/>
  <c r="H215" i="1"/>
  <c r="G175" i="1"/>
  <c r="I175" i="1" s="1"/>
  <c r="L175" i="1" s="1"/>
  <c r="H174" i="1"/>
  <c r="H214" i="1"/>
  <c r="H260" i="1"/>
  <c r="H351" i="1"/>
  <c r="H207" i="1"/>
  <c r="G278" i="1"/>
  <c r="G316" i="1"/>
  <c r="G329" i="1"/>
  <c r="H294" i="1"/>
  <c r="H343" i="1"/>
  <c r="H198" i="1"/>
  <c r="G311" i="1"/>
  <c r="G357" i="1"/>
  <c r="H334" i="1"/>
  <c r="H236" i="1"/>
  <c r="I236" i="1" s="1"/>
  <c r="L236" i="1" s="1"/>
  <c r="G57" i="1"/>
  <c r="H86" i="1"/>
  <c r="G133" i="1"/>
  <c r="I133" i="1" s="1"/>
  <c r="L133" i="1" s="1"/>
  <c r="H125" i="1"/>
  <c r="G191" i="1"/>
  <c r="I191" i="1" s="1"/>
  <c r="L191" i="1" s="1"/>
  <c r="G29" i="1"/>
  <c r="H102" i="1"/>
  <c r="G157" i="1"/>
  <c r="H137" i="1"/>
  <c r="G214" i="1"/>
  <c r="H268" i="1"/>
  <c r="I268" i="1" s="1"/>
  <c r="L268" i="1" s="1"/>
  <c r="G351" i="1"/>
  <c r="H230" i="1"/>
  <c r="H345" i="1"/>
  <c r="G294" i="1"/>
  <c r="G343" i="1"/>
  <c r="G252" i="1"/>
  <c r="H271" i="1"/>
  <c r="H311" i="1"/>
  <c r="H8" i="1"/>
  <c r="G8" i="1"/>
  <c r="I316" i="1"/>
  <c r="L316" i="1" s="1"/>
  <c r="I33" i="1"/>
  <c r="L33" i="1" s="1"/>
  <c r="I153" i="1"/>
  <c r="L153" i="1" s="1"/>
  <c r="I13" i="1"/>
  <c r="L13" i="1" s="1"/>
  <c r="I102" i="1"/>
  <c r="L102" i="1" s="1"/>
  <c r="I311" i="1"/>
  <c r="L311" i="1" s="1"/>
  <c r="I39" i="1"/>
  <c r="L39" i="1" s="1"/>
  <c r="I78" i="1"/>
  <c r="L78" i="1" s="1"/>
  <c r="I359" i="1"/>
  <c r="L359" i="1" s="1"/>
  <c r="I279" i="1"/>
  <c r="L279" i="1" s="1"/>
  <c r="I276" i="1"/>
  <c r="L276" i="1" s="1"/>
  <c r="I228" i="1"/>
  <c r="L228" i="1" s="1"/>
  <c r="I310" i="1"/>
  <c r="L310" i="1" s="1"/>
  <c r="I260" i="1"/>
  <c r="L260" i="1" s="1"/>
  <c r="I23" i="1"/>
  <c r="L23" i="1" s="1"/>
  <c r="I31" i="1"/>
  <c r="L31" i="1" s="1"/>
  <c r="I69" i="1"/>
  <c r="L69" i="1" s="1"/>
  <c r="I253" i="1"/>
  <c r="L253" i="1" s="1"/>
  <c r="I47" i="1"/>
  <c r="L47" i="1" s="1"/>
  <c r="I141" i="1"/>
  <c r="L141" i="1" s="1"/>
  <c r="I220" i="1"/>
  <c r="L220" i="1" s="1"/>
  <c r="I292" i="1"/>
  <c r="L292" i="1" s="1"/>
  <c r="I356" i="1"/>
  <c r="L356" i="1" s="1"/>
  <c r="I149" i="1"/>
  <c r="L149" i="1" s="1"/>
  <c r="I273" i="1"/>
  <c r="L273" i="1" s="1"/>
  <c r="I63" i="1"/>
  <c r="L63" i="1" s="1"/>
  <c r="I345" i="1"/>
  <c r="L345" i="1" s="1"/>
  <c r="I169" i="1"/>
  <c r="L169" i="1" s="1"/>
  <c r="I197" i="1"/>
  <c r="L197" i="1" s="1"/>
  <c r="I341" i="1"/>
  <c r="L341" i="1" s="1"/>
  <c r="I174" i="1"/>
  <c r="L174" i="1" s="1"/>
  <c r="I38" i="1"/>
  <c r="L38" i="1" s="1"/>
  <c r="I86" i="1"/>
  <c r="L86" i="1" s="1"/>
  <c r="I254" i="1"/>
  <c r="L254" i="1" s="1"/>
  <c r="I327" i="1"/>
  <c r="L327" i="1" s="1"/>
  <c r="I206" i="1"/>
  <c r="L206" i="1" s="1"/>
  <c r="I213" i="1"/>
  <c r="L213" i="1" s="1"/>
  <c r="I89" i="1"/>
  <c r="L89" i="1" s="1"/>
  <c r="I188" i="1"/>
  <c r="L188" i="1" s="1"/>
  <c r="I317" i="1"/>
  <c r="L317" i="1" s="1"/>
  <c r="I84" i="1"/>
  <c r="L84" i="1" s="1"/>
  <c r="I261" i="1"/>
  <c r="L261" i="1" s="1"/>
  <c r="I358" i="1"/>
  <c r="L358" i="1" s="1"/>
  <c r="I351" i="1"/>
  <c r="L351" i="1" s="1"/>
  <c r="I329" i="1"/>
  <c r="L329" i="1" s="1"/>
  <c r="I166" i="1"/>
  <c r="L166" i="1" s="1"/>
  <c r="I95" i="1"/>
  <c r="L95" i="1" s="1"/>
  <c r="I193" i="1"/>
  <c r="L193" i="1" s="1"/>
  <c r="I20" i="1"/>
  <c r="L20" i="1" s="1"/>
  <c r="I12" i="1"/>
  <c r="L12" i="1" s="1"/>
  <c r="I100" i="1"/>
  <c r="L100" i="1" s="1"/>
  <c r="I209" i="1"/>
  <c r="L209" i="1" s="1"/>
  <c r="I249" i="1"/>
  <c r="L249" i="1" s="1"/>
  <c r="I281" i="1"/>
  <c r="L281" i="1" s="1"/>
  <c r="I36" i="1"/>
  <c r="L36" i="1" s="1"/>
  <c r="I124" i="1"/>
  <c r="L124" i="1" s="1"/>
  <c r="I318" i="1"/>
  <c r="L318" i="1" s="1"/>
  <c r="I81" i="1"/>
  <c r="F42" i="6"/>
  <c r="F28" i="6"/>
  <c r="H260" i="6"/>
  <c r="H118" i="6"/>
  <c r="F243" i="6"/>
  <c r="F260" i="6"/>
  <c r="G202" i="6"/>
  <c r="G225" i="6"/>
  <c r="F276" i="6"/>
  <c r="F100" i="6"/>
  <c r="F251" i="6"/>
  <c r="G284" i="6"/>
  <c r="F293" i="6"/>
  <c r="F334" i="6"/>
  <c r="G348" i="6"/>
  <c r="G74" i="6"/>
  <c r="H86" i="6"/>
  <c r="F177" i="6"/>
  <c r="F110" i="6"/>
  <c r="F129" i="6"/>
  <c r="G83" i="6"/>
  <c r="F329" i="6"/>
  <c r="F330" i="6"/>
  <c r="F196" i="6"/>
  <c r="G190" i="6"/>
  <c r="H358" i="6"/>
  <c r="F249" i="6"/>
  <c r="F70" i="6"/>
  <c r="H350" i="6"/>
  <c r="H211" i="6"/>
  <c r="H169" i="6"/>
  <c r="H257" i="6"/>
  <c r="G182" i="6"/>
  <c r="H90" i="6"/>
  <c r="G354" i="6"/>
  <c r="G291" i="6"/>
  <c r="F326" i="6"/>
  <c r="G121" i="6"/>
  <c r="G50" i="6"/>
  <c r="G314" i="6"/>
  <c r="H242" i="6"/>
  <c r="G52" i="6"/>
  <c r="F265" i="6"/>
  <c r="G11" i="6"/>
  <c r="H9" i="6"/>
  <c r="H209" i="6"/>
  <c r="G290" i="6"/>
  <c r="H202" i="6"/>
  <c r="G362" i="6"/>
  <c r="H203" i="6"/>
  <c r="G147" i="6"/>
  <c r="G148" i="6"/>
  <c r="H201" i="6"/>
  <c r="H145" i="6"/>
  <c r="G238" i="6"/>
  <c r="H237" i="6"/>
  <c r="H193" i="6"/>
  <c r="H326" i="6"/>
  <c r="G306" i="6"/>
  <c r="G60" i="6"/>
  <c r="H316" i="6"/>
  <c r="G315" i="6"/>
  <c r="G230" i="6"/>
  <c r="G346" i="6"/>
  <c r="G180" i="6"/>
  <c r="H85" i="6"/>
  <c r="H139" i="6"/>
  <c r="H122" i="6"/>
  <c r="G91" i="6"/>
  <c r="G259" i="6"/>
  <c r="H334" i="6"/>
  <c r="G37" i="6"/>
  <c r="G341" i="6"/>
  <c r="H20" i="6"/>
  <c r="H291" i="6"/>
  <c r="G164" i="6"/>
  <c r="H36" i="6"/>
  <c r="H210" i="6"/>
  <c r="H185" i="6"/>
  <c r="G36" i="6"/>
  <c r="H222" i="6"/>
  <c r="G12" i="6"/>
  <c r="H278" i="6"/>
  <c r="F320" i="5"/>
  <c r="F173" i="5"/>
  <c r="F29" i="5"/>
  <c r="F24" i="5"/>
  <c r="F66" i="5"/>
  <c r="F189" i="5"/>
  <c r="F364" i="5"/>
  <c r="H192" i="5"/>
  <c r="G145" i="5"/>
  <c r="H210" i="5"/>
  <c r="G215" i="5"/>
  <c r="H180" i="5"/>
  <c r="H313" i="5"/>
  <c r="H351" i="5"/>
  <c r="G232" i="5"/>
  <c r="G328" i="5"/>
  <c r="G292" i="5"/>
  <c r="G79" i="5"/>
  <c r="H124" i="5"/>
  <c r="H332" i="5"/>
  <c r="G205" i="5"/>
  <c r="G317" i="5"/>
  <c r="G191" i="5"/>
  <c r="H114" i="5"/>
  <c r="G81" i="5"/>
  <c r="H195" i="5"/>
  <c r="H310" i="5"/>
  <c r="G169" i="5"/>
  <c r="G69" i="5"/>
  <c r="G93" i="5"/>
  <c r="G167" i="5"/>
  <c r="H239" i="5"/>
  <c r="H290" i="5"/>
  <c r="H224" i="5"/>
  <c r="G142" i="5"/>
  <c r="H292" i="5"/>
  <c r="H223" i="5"/>
  <c r="H141" i="5"/>
  <c r="G196" i="5"/>
  <c r="G247" i="5"/>
  <c r="H23" i="5"/>
  <c r="G134" i="5"/>
  <c r="G198" i="5"/>
  <c r="G97" i="5"/>
  <c r="G34" i="5"/>
  <c r="G220" i="5"/>
  <c r="G274" i="5"/>
  <c r="G92" i="5"/>
  <c r="H246" i="5"/>
  <c r="G319" i="5"/>
  <c r="H70" i="5"/>
  <c r="G353" i="5"/>
  <c r="H21" i="5"/>
  <c r="G291" i="5"/>
  <c r="G126" i="5"/>
  <c r="G31" i="5"/>
  <c r="H24" i="5"/>
  <c r="H143" i="5"/>
  <c r="G9" i="5"/>
  <c r="H134" i="5"/>
  <c r="H136" i="5"/>
  <c r="G303" i="5"/>
  <c r="H109" i="5"/>
  <c r="H335" i="5"/>
  <c r="H13" i="5"/>
  <c r="G161" i="5"/>
  <c r="G213" i="5"/>
  <c r="G23" i="5"/>
  <c r="G184" i="5"/>
  <c r="H108" i="5"/>
  <c r="H181" i="5"/>
  <c r="G17" i="5"/>
  <c r="G84" i="5"/>
  <c r="H288" i="5"/>
  <c r="G127" i="5"/>
  <c r="H185" i="5"/>
  <c r="G238" i="5"/>
  <c r="H231" i="5"/>
  <c r="G96" i="5"/>
  <c r="G312" i="5"/>
  <c r="G95" i="5"/>
  <c r="G197" i="5"/>
  <c r="G149" i="5"/>
  <c r="H257" i="5"/>
  <c r="H173" i="5"/>
  <c r="H206" i="5"/>
  <c r="H309" i="5"/>
  <c r="G254" i="5"/>
  <c r="H82" i="5"/>
  <c r="H157" i="5"/>
  <c r="G143" i="5"/>
  <c r="H263" i="5"/>
  <c r="H302" i="5"/>
  <c r="G301" i="5"/>
  <c r="H321" i="5"/>
  <c r="G324" i="5"/>
  <c r="H68" i="5"/>
  <c r="G175" i="5"/>
  <c r="H198" i="5"/>
  <c r="H54" i="5"/>
  <c r="G180" i="5"/>
  <c r="I180" i="5" s="1"/>
  <c r="L180" i="5" s="1"/>
  <c r="H158" i="5"/>
  <c r="H189" i="5"/>
  <c r="G102" i="5"/>
  <c r="G255" i="5"/>
  <c r="H253" i="5"/>
  <c r="G172" i="5"/>
  <c r="G21" i="5"/>
  <c r="H303" i="5"/>
  <c r="G258" i="5"/>
  <c r="H84" i="5"/>
  <c r="G47" i="5"/>
  <c r="G28" i="5"/>
  <c r="H300" i="5"/>
  <c r="H166" i="5"/>
  <c r="G297" i="5"/>
  <c r="G89" i="5"/>
  <c r="G207" i="5"/>
  <c r="H296" i="5"/>
  <c r="H38" i="5"/>
  <c r="H349" i="5"/>
  <c r="H12" i="5"/>
  <c r="G212" i="5"/>
  <c r="H279" i="5"/>
  <c r="H260" i="5"/>
  <c r="G246" i="5"/>
  <c r="I246" i="5" s="1"/>
  <c r="L246" i="5" s="1"/>
  <c r="G294" i="5"/>
  <c r="H327" i="5"/>
  <c r="H161" i="5"/>
  <c r="G74" i="5"/>
  <c r="G341" i="5"/>
  <c r="H271" i="5"/>
  <c r="G327" i="5"/>
  <c r="I327" i="5" s="1"/>
  <c r="L327" i="5" s="1"/>
  <c r="G13" i="5"/>
  <c r="I13" i="5" s="1"/>
  <c r="L13" i="5" s="1"/>
  <c r="G204" i="5"/>
  <c r="H113" i="5"/>
  <c r="G271" i="5"/>
  <c r="G239" i="5"/>
  <c r="I239" i="5" s="1"/>
  <c r="L239" i="5" s="1"/>
  <c r="G322" i="5"/>
  <c r="H242" i="5"/>
  <c r="G287" i="5"/>
  <c r="G86" i="5"/>
  <c r="H125" i="5"/>
  <c r="G311" i="5"/>
  <c r="G250" i="5"/>
  <c r="H92" i="5"/>
  <c r="G100" i="5"/>
  <c r="G295" i="5"/>
  <c r="H14" i="5"/>
  <c r="H112" i="5"/>
  <c r="H200" i="5"/>
  <c r="H272" i="5"/>
  <c r="H64" i="5"/>
  <c r="H240" i="5"/>
  <c r="H328" i="5"/>
  <c r="L81" i="1"/>
  <c r="F313" i="4"/>
  <c r="F153" i="4"/>
  <c r="F108" i="4"/>
  <c r="F170" i="4"/>
  <c r="G266" i="4"/>
  <c r="H244" i="4"/>
  <c r="F203" i="4"/>
  <c r="G251" i="4"/>
  <c r="F91" i="4"/>
  <c r="F274" i="4"/>
  <c r="G38" i="4"/>
  <c r="F326" i="4"/>
  <c r="G347" i="4"/>
  <c r="F262" i="4"/>
  <c r="F290" i="4"/>
  <c r="H147" i="4"/>
  <c r="F72" i="4"/>
  <c r="G110" i="4"/>
  <c r="H314" i="4"/>
  <c r="G116" i="4"/>
  <c r="G65" i="4"/>
  <c r="F256" i="4"/>
  <c r="H121" i="4"/>
  <c r="H10" i="4"/>
  <c r="G299" i="4"/>
  <c r="H216" i="4"/>
  <c r="F26" i="4"/>
  <c r="H290" i="4"/>
  <c r="H353" i="4"/>
  <c r="H246" i="4"/>
  <c r="H25" i="4"/>
  <c r="H138" i="4"/>
  <c r="F174" i="4"/>
  <c r="G34" i="4"/>
  <c r="F331" i="4"/>
  <c r="F30" i="4"/>
  <c r="H283" i="4"/>
  <c r="H225" i="4"/>
  <c r="H230" i="4"/>
  <c r="G125" i="4"/>
  <c r="H195" i="4"/>
  <c r="G358" i="4"/>
  <c r="F113" i="4"/>
  <c r="I134" i="5"/>
  <c r="L134" i="5" s="1"/>
  <c r="E369" i="10" l="1"/>
  <c r="F122" i="8"/>
  <c r="F257" i="8"/>
  <c r="F355" i="7"/>
  <c r="F323" i="7"/>
  <c r="F115" i="7"/>
  <c r="F27" i="7"/>
  <c r="E366" i="7"/>
  <c r="F363" i="7" s="1"/>
  <c r="F142" i="7"/>
  <c r="F248" i="7"/>
  <c r="F328" i="7"/>
  <c r="F196" i="7"/>
  <c r="F90" i="7"/>
  <c r="F296" i="7"/>
  <c r="F169" i="7"/>
  <c r="F87" i="7"/>
  <c r="F220" i="7"/>
  <c r="F202" i="7"/>
  <c r="F94" i="7"/>
  <c r="F305" i="7"/>
  <c r="F34" i="7"/>
  <c r="F77" i="7"/>
  <c r="F119" i="7"/>
  <c r="F226" i="7"/>
  <c r="F160" i="7"/>
  <c r="F308" i="7"/>
  <c r="F350" i="7"/>
  <c r="F57" i="7"/>
  <c r="F297" i="7"/>
  <c r="F110" i="7"/>
  <c r="F208" i="7"/>
  <c r="F276" i="7"/>
  <c r="F318" i="7"/>
  <c r="F360" i="7"/>
  <c r="F9" i="7"/>
  <c r="F73" i="7"/>
  <c r="F345" i="7"/>
  <c r="F135" i="7"/>
  <c r="F74" i="7"/>
  <c r="F116" i="7"/>
  <c r="F280" i="7"/>
  <c r="H353" i="6"/>
  <c r="H84" i="6"/>
  <c r="G185" i="6"/>
  <c r="G123" i="6"/>
  <c r="G195" i="6"/>
  <c r="H258" i="6"/>
  <c r="G277" i="6"/>
  <c r="H166" i="6"/>
  <c r="I166" i="6" s="1"/>
  <c r="L166" i="6" s="1"/>
  <c r="F228" i="6"/>
  <c r="F89" i="6"/>
  <c r="G113" i="6"/>
  <c r="H94" i="6"/>
  <c r="H267" i="6"/>
  <c r="F317" i="6"/>
  <c r="H19" i="6"/>
  <c r="H18" i="6"/>
  <c r="I18" i="6" s="1"/>
  <c r="L18" i="6" s="1"/>
  <c r="F173" i="6"/>
  <c r="H284" i="6"/>
  <c r="F114" i="6"/>
  <c r="F340" i="6"/>
  <c r="G305" i="6"/>
  <c r="F9" i="6"/>
  <c r="F331" i="6"/>
  <c r="F116" i="6"/>
  <c r="G118" i="6"/>
  <c r="G278" i="6"/>
  <c r="G283" i="6"/>
  <c r="F354" i="6"/>
  <c r="H299" i="6"/>
  <c r="G250" i="6"/>
  <c r="F236" i="6"/>
  <c r="H164" i="6"/>
  <c r="I164" i="6" s="1"/>
  <c r="L164" i="6" s="1"/>
  <c r="G330" i="6"/>
  <c r="F121" i="6"/>
  <c r="F86" i="6"/>
  <c r="H83" i="6"/>
  <c r="H105" i="6"/>
  <c r="F102" i="6"/>
  <c r="H154" i="6"/>
  <c r="H100" i="6"/>
  <c r="F18" i="6"/>
  <c r="G129" i="6"/>
  <c r="F27" i="6"/>
  <c r="F166" i="6"/>
  <c r="G158" i="6"/>
  <c r="F353" i="6"/>
  <c r="F81" i="6"/>
  <c r="F278" i="6"/>
  <c r="H238" i="6"/>
  <c r="G189" i="6"/>
  <c r="H43" i="6"/>
  <c r="G249" i="6"/>
  <c r="F92" i="6"/>
  <c r="G324" i="6"/>
  <c r="G260" i="6"/>
  <c r="F308" i="6"/>
  <c r="F318" i="6"/>
  <c r="H115" i="6"/>
  <c r="F169" i="6"/>
  <c r="F298" i="6"/>
  <c r="G203" i="6"/>
  <c r="H59" i="6"/>
  <c r="G299" i="6"/>
  <c r="H27" i="6"/>
  <c r="F299" i="6"/>
  <c r="H243" i="6"/>
  <c r="H235" i="6"/>
  <c r="H282" i="6"/>
  <c r="H270" i="6"/>
  <c r="G342" i="6"/>
  <c r="H97" i="6"/>
  <c r="F241" i="6"/>
  <c r="H354" i="6"/>
  <c r="G81" i="6"/>
  <c r="F38" i="6"/>
  <c r="H297" i="6"/>
  <c r="F19" i="6"/>
  <c r="F57" i="6"/>
  <c r="H321" i="6"/>
  <c r="F17" i="6"/>
  <c r="F268" i="6"/>
  <c r="G211" i="6"/>
  <c r="F281" i="6"/>
  <c r="F266" i="6"/>
  <c r="F98" i="6"/>
  <c r="F246" i="6"/>
  <c r="G106" i="6"/>
  <c r="I106" i="6" s="1"/>
  <c r="L106" i="6" s="1"/>
  <c r="F355" i="6"/>
  <c r="F140" i="6"/>
  <c r="F346" i="6"/>
  <c r="F235" i="6"/>
  <c r="G97" i="6"/>
  <c r="H182" i="6"/>
  <c r="F337" i="6"/>
  <c r="F362" i="6"/>
  <c r="F292" i="6"/>
  <c r="F148" i="6"/>
  <c r="G14" i="6"/>
  <c r="H114" i="6"/>
  <c r="F275" i="6"/>
  <c r="F172" i="6"/>
  <c r="F342" i="6"/>
  <c r="F164" i="6"/>
  <c r="G10" i="6"/>
  <c r="H54" i="6"/>
  <c r="F20" i="6"/>
  <c r="F313" i="6"/>
  <c r="F109" i="6"/>
  <c r="F297" i="6"/>
  <c r="G70" i="6"/>
  <c r="H142" i="6"/>
  <c r="F289" i="6"/>
  <c r="F179" i="6"/>
  <c r="F270" i="6"/>
  <c r="F306" i="6"/>
  <c r="G130" i="6"/>
  <c r="G281" i="6"/>
  <c r="I281" i="6" s="1"/>
  <c r="L281" i="6" s="1"/>
  <c r="H82" i="6"/>
  <c r="H190" i="6"/>
  <c r="F350" i="6"/>
  <c r="G261" i="6"/>
  <c r="H137" i="6"/>
  <c r="G345" i="6"/>
  <c r="G219" i="6"/>
  <c r="H363" i="6"/>
  <c r="F316" i="6"/>
  <c r="G126" i="6"/>
  <c r="I126" i="6" s="1"/>
  <c r="L126" i="6" s="1"/>
  <c r="H51" i="6"/>
  <c r="G33" i="6"/>
  <c r="G209" i="6"/>
  <c r="H171" i="6"/>
  <c r="F76" i="6"/>
  <c r="H11" i="6"/>
  <c r="G172" i="6"/>
  <c r="G187" i="6"/>
  <c r="I187" i="6" s="1"/>
  <c r="L187" i="6" s="1"/>
  <c r="H315" i="6"/>
  <c r="G44" i="6"/>
  <c r="F282" i="6"/>
  <c r="G75" i="6"/>
  <c r="G361" i="6"/>
  <c r="H262" i="6"/>
  <c r="F83" i="6"/>
  <c r="G46" i="6"/>
  <c r="I46" i="6" s="1"/>
  <c r="L46" i="6" s="1"/>
  <c r="H57" i="6"/>
  <c r="H283" i="6"/>
  <c r="H331" i="6"/>
  <c r="H10" i="6"/>
  <c r="H28" i="6"/>
  <c r="H180" i="6"/>
  <c r="I180" i="6" s="1"/>
  <c r="L180" i="6" s="1"/>
  <c r="H78" i="6"/>
  <c r="H42" i="6"/>
  <c r="I42" i="6" s="1"/>
  <c r="L42" i="6" s="1"/>
  <c r="G163" i="6"/>
  <c r="H302" i="6"/>
  <c r="F250" i="6"/>
  <c r="H300" i="6"/>
  <c r="G188" i="6"/>
  <c r="G139" i="6"/>
  <c r="H153" i="6"/>
  <c r="G355" i="6"/>
  <c r="I355" i="6" s="1"/>
  <c r="L355" i="6" s="1"/>
  <c r="H155" i="6"/>
  <c r="G17" i="6"/>
  <c r="G286" i="6"/>
  <c r="H251" i="6"/>
  <c r="G65" i="6"/>
  <c r="F11" i="6"/>
  <c r="G114" i="6"/>
  <c r="H323" i="6"/>
  <c r="I323" i="6" s="1"/>
  <c r="L323" i="6" s="1"/>
  <c r="F227" i="6"/>
  <c r="F49" i="6"/>
  <c r="F219" i="6"/>
  <c r="H346" i="6"/>
  <c r="F339" i="6"/>
  <c r="F314" i="6"/>
  <c r="F68" i="6"/>
  <c r="F132" i="6"/>
  <c r="H281" i="6"/>
  <c r="G145" i="6"/>
  <c r="F43" i="6"/>
  <c r="F185" i="6"/>
  <c r="F258" i="6"/>
  <c r="F226" i="6"/>
  <c r="G340" i="6"/>
  <c r="G321" i="6"/>
  <c r="I321" i="6" s="1"/>
  <c r="L321" i="6" s="1"/>
  <c r="F35" i="6"/>
  <c r="F201" i="6"/>
  <c r="F78" i="6"/>
  <c r="F290" i="6"/>
  <c r="G337" i="6"/>
  <c r="H22" i="6"/>
  <c r="F150" i="6"/>
  <c r="F324" i="6"/>
  <c r="F122" i="6"/>
  <c r="F323" i="6"/>
  <c r="G308" i="6"/>
  <c r="G105" i="6"/>
  <c r="F267" i="6"/>
  <c r="F204" i="6"/>
  <c r="F238" i="6"/>
  <c r="F171" i="6"/>
  <c r="H329" i="6"/>
  <c r="G265" i="6"/>
  <c r="H50" i="6"/>
  <c r="F262" i="6"/>
  <c r="F274" i="6"/>
  <c r="G150" i="6"/>
  <c r="H62" i="6"/>
  <c r="H34" i="6"/>
  <c r="I34" i="6" s="1"/>
  <c r="L34" i="6" s="1"/>
  <c r="G25" i="6"/>
  <c r="G76" i="6"/>
  <c r="F22" i="6"/>
  <c r="G300" i="6"/>
  <c r="G155" i="6"/>
  <c r="H179" i="6"/>
  <c r="H60" i="6"/>
  <c r="I60" i="6" s="1"/>
  <c r="L60" i="6" s="1"/>
  <c r="G227" i="6"/>
  <c r="I227" i="6" s="1"/>
  <c r="L227" i="6" s="1"/>
  <c r="F218" i="6"/>
  <c r="G82" i="6"/>
  <c r="H108" i="6"/>
  <c r="H246" i="6"/>
  <c r="H178" i="6"/>
  <c r="F361" i="6"/>
  <c r="F348" i="6"/>
  <c r="G43" i="6"/>
  <c r="I43" i="6" s="1"/>
  <c r="L43" i="6" s="1"/>
  <c r="H174" i="6"/>
  <c r="G226" i="6"/>
  <c r="F205" i="6"/>
  <c r="G186" i="6"/>
  <c r="G57" i="6"/>
  <c r="H266" i="6"/>
  <c r="F54" i="6"/>
  <c r="G107" i="6"/>
  <c r="I107" i="6" s="1"/>
  <c r="L107" i="6" s="1"/>
  <c r="G298" i="6"/>
  <c r="H187" i="6"/>
  <c r="H14" i="6"/>
  <c r="H218" i="6"/>
  <c r="H44" i="6"/>
  <c r="G350" i="6"/>
  <c r="G214" i="6"/>
  <c r="H253" i="6"/>
  <c r="I253" i="6" s="1"/>
  <c r="L253" i="6" s="1"/>
  <c r="H76" i="6"/>
  <c r="H212" i="6"/>
  <c r="G179" i="6"/>
  <c r="H46" i="6"/>
  <c r="G171" i="6"/>
  <c r="G318" i="6"/>
  <c r="H8" i="6"/>
  <c r="G334" i="6"/>
  <c r="I334" i="6" s="1"/>
  <c r="L334" i="6" s="1"/>
  <c r="H259" i="6"/>
  <c r="G140" i="6"/>
  <c r="H73" i="6"/>
  <c r="F252" i="6"/>
  <c r="F209" i="6"/>
  <c r="F244" i="6"/>
  <c r="H244" i="6"/>
  <c r="F25" i="6"/>
  <c r="F315" i="6"/>
  <c r="F257" i="6"/>
  <c r="F134" i="6"/>
  <c r="G34" i="6"/>
  <c r="G89" i="6"/>
  <c r="F91" i="6"/>
  <c r="F108" i="6"/>
  <c r="F90" i="6"/>
  <c r="F62" i="6"/>
  <c r="G206" i="6"/>
  <c r="G236" i="6"/>
  <c r="F33" i="6"/>
  <c r="F145" i="6"/>
  <c r="F332" i="6"/>
  <c r="G198" i="6"/>
  <c r="G285" i="6"/>
  <c r="G161" i="6"/>
  <c r="F106" i="6"/>
  <c r="F307" i="6"/>
  <c r="F85" i="6"/>
  <c r="G138" i="6"/>
  <c r="H268" i="6"/>
  <c r="G51" i="6"/>
  <c r="F45" i="6"/>
  <c r="F233" i="6"/>
  <c r="F146" i="6"/>
  <c r="F161" i="6"/>
  <c r="G218" i="6"/>
  <c r="I218" i="6" s="1"/>
  <c r="L218" i="6" s="1"/>
  <c r="G233" i="6"/>
  <c r="G332" i="6"/>
  <c r="F66" i="6"/>
  <c r="F142" i="6"/>
  <c r="H130" i="6"/>
  <c r="H29" i="6"/>
  <c r="G108" i="6"/>
  <c r="H230" i="6"/>
  <c r="I230" i="6" s="1"/>
  <c r="L230" i="6" s="1"/>
  <c r="H52" i="6"/>
  <c r="F202" i="6"/>
  <c r="G86" i="6"/>
  <c r="H66" i="6"/>
  <c r="G307" i="6"/>
  <c r="H234" i="6"/>
  <c r="G322" i="6"/>
  <c r="G170" i="6"/>
  <c r="G18" i="6"/>
  <c r="H355" i="6"/>
  <c r="G274" i="6"/>
  <c r="H362" i="6"/>
  <c r="I362" i="6" s="1"/>
  <c r="L362" i="6" s="1"/>
  <c r="F170" i="6"/>
  <c r="H289" i="6"/>
  <c r="H340" i="6"/>
  <c r="H25" i="6"/>
  <c r="I25" i="6" s="1"/>
  <c r="L25" i="6" s="1"/>
  <c r="H33" i="6"/>
  <c r="F52" i="6"/>
  <c r="H265" i="6"/>
  <c r="H306" i="6"/>
  <c r="I306" i="6" s="1"/>
  <c r="L306" i="6" s="1"/>
  <c r="H81" i="6"/>
  <c r="H356" i="6"/>
  <c r="G156" i="6"/>
  <c r="H140" i="6"/>
  <c r="G246" i="6"/>
  <c r="G84" i="6"/>
  <c r="G28" i="6"/>
  <c r="G326" i="6"/>
  <c r="I326" i="6" s="1"/>
  <c r="L326" i="6" s="1"/>
  <c r="G270" i="6"/>
  <c r="H75" i="6"/>
  <c r="H156" i="6"/>
  <c r="H226" i="6"/>
  <c r="H307" i="6"/>
  <c r="H347" i="6"/>
  <c r="H163" i="6"/>
  <c r="F190" i="6"/>
  <c r="H227" i="6"/>
  <c r="F341" i="6"/>
  <c r="F153" i="6"/>
  <c r="F50" i="6"/>
  <c r="F97" i="6"/>
  <c r="H349" i="6"/>
  <c r="F59" i="6"/>
  <c r="F338" i="6"/>
  <c r="F182" i="6"/>
  <c r="F67" i="6"/>
  <c r="H345" i="6"/>
  <c r="H58" i="6"/>
  <c r="F46" i="6"/>
  <c r="F162" i="6"/>
  <c r="F73" i="6"/>
  <c r="F197" i="6"/>
  <c r="G134" i="6"/>
  <c r="G193" i="6"/>
  <c r="F12" i="6"/>
  <c r="F321" i="6"/>
  <c r="F36" i="6"/>
  <c r="H337" i="6"/>
  <c r="G222" i="6"/>
  <c r="H131" i="6"/>
  <c r="I131" i="6" s="1"/>
  <c r="L131" i="6" s="1"/>
  <c r="F163" i="6"/>
  <c r="F186" i="6"/>
  <c r="F155" i="6"/>
  <c r="G67" i="6"/>
  <c r="H252" i="6"/>
  <c r="G19" i="6"/>
  <c r="F118" i="6"/>
  <c r="F356" i="6"/>
  <c r="F302" i="6"/>
  <c r="F154" i="6"/>
  <c r="G166" i="6"/>
  <c r="H194" i="6"/>
  <c r="H313" i="6"/>
  <c r="F222" i="6"/>
  <c r="F187" i="6"/>
  <c r="G93" i="6"/>
  <c r="I93" i="6" s="1"/>
  <c r="L93" i="6" s="1"/>
  <c r="G124" i="6"/>
  <c r="G115" i="6"/>
  <c r="H294" i="6"/>
  <c r="F305" i="6"/>
  <c r="F203" i="6"/>
  <c r="G54" i="6"/>
  <c r="G338" i="6"/>
  <c r="G266" i="6"/>
  <c r="I266" i="6" s="1"/>
  <c r="L266" i="6" s="1"/>
  <c r="G302" i="6"/>
  <c r="H225" i="6"/>
  <c r="H110" i="6"/>
  <c r="H214" i="6"/>
  <c r="H124" i="6"/>
  <c r="G132" i="6"/>
  <c r="H195" i="6"/>
  <c r="F195" i="6"/>
  <c r="G42" i="6"/>
  <c r="H186" i="6"/>
  <c r="H93" i="6"/>
  <c r="H339" i="6"/>
  <c r="F214" i="6"/>
  <c r="H41" i="6"/>
  <c r="G92" i="6"/>
  <c r="G275" i="6"/>
  <c r="I275" i="6" s="1"/>
  <c r="L275" i="6" s="1"/>
  <c r="G356" i="6"/>
  <c r="G100" i="6"/>
  <c r="G212" i="6"/>
  <c r="G254" i="6"/>
  <c r="H92" i="6"/>
  <c r="H147" i="6"/>
  <c r="H318" i="6"/>
  <c r="H310" i="6"/>
  <c r="G268" i="6"/>
  <c r="H204" i="6"/>
  <c r="G20" i="6"/>
  <c r="F65" i="6"/>
  <c r="H65" i="6"/>
  <c r="G282" i="6"/>
  <c r="I282" i="6" s="1"/>
  <c r="L282" i="6" s="1"/>
  <c r="G59" i="6"/>
  <c r="H290" i="6"/>
  <c r="I290" i="6" s="1"/>
  <c r="L290" i="6" s="1"/>
  <c r="H123" i="6"/>
  <c r="G262" i="6"/>
  <c r="G267" i="6"/>
  <c r="H107" i="6"/>
  <c r="H254" i="6"/>
  <c r="H102" i="6"/>
  <c r="F283" i="6"/>
  <c r="F273" i="6"/>
  <c r="F99" i="6"/>
  <c r="F294" i="6"/>
  <c r="G292" i="6"/>
  <c r="F14" i="6"/>
  <c r="F107" i="6"/>
  <c r="F94" i="6"/>
  <c r="F322" i="6"/>
  <c r="G273" i="6"/>
  <c r="H26" i="6"/>
  <c r="F131" i="6"/>
  <c r="F126" i="6"/>
  <c r="F30" i="6"/>
  <c r="G363" i="6"/>
  <c r="G90" i="6"/>
  <c r="G162" i="6"/>
  <c r="F74" i="6"/>
  <c r="F130" i="6"/>
  <c r="F105" i="6"/>
  <c r="H273" i="6"/>
  <c r="G165" i="6"/>
  <c r="F333" i="6"/>
  <c r="F188" i="6"/>
  <c r="F242" i="6"/>
  <c r="F358" i="6"/>
  <c r="H301" i="6"/>
  <c r="H236" i="6"/>
  <c r="F363" i="6"/>
  <c r="F194" i="6"/>
  <c r="F225" i="6"/>
  <c r="F75" i="6"/>
  <c r="F82" i="6"/>
  <c r="G122" i="6"/>
  <c r="I122" i="6" s="1"/>
  <c r="L122" i="6" s="1"/>
  <c r="G153" i="6"/>
  <c r="G276" i="6"/>
  <c r="F254" i="6"/>
  <c r="G313" i="6"/>
  <c r="G58" i="6"/>
  <c r="G68" i="6"/>
  <c r="G358" i="6"/>
  <c r="G258" i="6"/>
  <c r="I258" i="6" s="1"/>
  <c r="L258" i="6" s="1"/>
  <c r="F29" i="6"/>
  <c r="F193" i="6"/>
  <c r="G22" i="6"/>
  <c r="H220" i="6"/>
  <c r="H338" i="6"/>
  <c r="H38" i="6"/>
  <c r="G353" i="6"/>
  <c r="H332" i="6"/>
  <c r="I332" i="6" s="1"/>
  <c r="L332" i="6" s="1"/>
  <c r="H217" i="6"/>
  <c r="H241" i="6"/>
  <c r="H68" i="6"/>
  <c r="G235" i="6"/>
  <c r="F51" i="6"/>
  <c r="G297" i="6"/>
  <c r="H249" i="6"/>
  <c r="H121" i="6"/>
  <c r="I121" i="6" s="1"/>
  <c r="L121" i="6" s="1"/>
  <c r="F10" i="6"/>
  <c r="F212" i="6"/>
  <c r="G131" i="6"/>
  <c r="H361" i="6"/>
  <c r="H113" i="6"/>
  <c r="G194" i="6"/>
  <c r="G73" i="6"/>
  <c r="G310" i="6"/>
  <c r="I310" i="6" s="1"/>
  <c r="L310" i="6" s="1"/>
  <c r="G301" i="6"/>
  <c r="I301" i="6" s="1"/>
  <c r="L301" i="6" s="1"/>
  <c r="H330" i="6"/>
  <c r="G234" i="6"/>
  <c r="H309" i="6"/>
  <c r="G323" i="6"/>
  <c r="H148" i="6"/>
  <c r="G9" i="6"/>
  <c r="G21" i="6"/>
  <c r="H305" i="6"/>
  <c r="I305" i="6" s="1"/>
  <c r="L305" i="6" s="1"/>
  <c r="G196" i="6"/>
  <c r="H274" i="6"/>
  <c r="H35" i="6"/>
  <c r="F41" i="6"/>
  <c r="F84" i="6"/>
  <c r="F26" i="6"/>
  <c r="F117" i="6"/>
  <c r="G142" i="6"/>
  <c r="F115" i="6"/>
  <c r="F44" i="6"/>
  <c r="F58" i="6"/>
  <c r="F149" i="6"/>
  <c r="G257" i="6"/>
  <c r="H324" i="6"/>
  <c r="F259" i="6"/>
  <c r="F113" i="6"/>
  <c r="F123" i="6"/>
  <c r="G201" i="6"/>
  <c r="G339" i="6"/>
  <c r="H138" i="6"/>
  <c r="F147" i="6"/>
  <c r="F198" i="6"/>
  <c r="F139" i="6"/>
  <c r="G178" i="6"/>
  <c r="G110" i="6"/>
  <c r="F291" i="6"/>
  <c r="F60" i="6"/>
  <c r="F210" i="6"/>
  <c r="F180" i="6"/>
  <c r="G177" i="6"/>
  <c r="G210" i="6"/>
  <c r="I210" i="6" s="1"/>
  <c r="L210" i="6" s="1"/>
  <c r="F347" i="6"/>
  <c r="F158" i="6"/>
  <c r="F284" i="6"/>
  <c r="F174" i="6"/>
  <c r="F300" i="6"/>
  <c r="G66" i="6"/>
  <c r="H132" i="6"/>
  <c r="G252" i="6"/>
  <c r="F206" i="6"/>
  <c r="H150" i="6"/>
  <c r="G26" i="6"/>
  <c r="H161" i="6"/>
  <c r="H106" i="6"/>
  <c r="G331" i="6"/>
  <c r="I331" i="6" s="1"/>
  <c r="L331" i="6" s="1"/>
  <c r="F230" i="6"/>
  <c r="H172" i="6"/>
  <c r="I172" i="6" s="1"/>
  <c r="L172" i="6" s="1"/>
  <c r="H177" i="6"/>
  <c r="H292" i="6"/>
  <c r="I292" i="6" s="1"/>
  <c r="L292" i="6" s="1"/>
  <c r="H101" i="6"/>
  <c r="H342" i="6"/>
  <c r="F220" i="6"/>
  <c r="G245" i="6"/>
  <c r="H126" i="6"/>
  <c r="H49" i="6"/>
  <c r="I49" i="6" s="1"/>
  <c r="L49" i="6" s="1"/>
  <c r="H275" i="6"/>
  <c r="H298" i="6"/>
  <c r="F178" i="6"/>
  <c r="G229" i="6"/>
  <c r="H129" i="6"/>
  <c r="H196" i="6"/>
  <c r="F211" i="6"/>
  <c r="F34" i="6"/>
  <c r="H206" i="6"/>
  <c r="H12" i="6"/>
  <c r="H91" i="6"/>
  <c r="G98" i="6"/>
  <c r="H286" i="6"/>
  <c r="H70" i="6"/>
  <c r="H99" i="6"/>
  <c r="G217" i="6"/>
  <c r="I217" i="6" s="1"/>
  <c r="L217" i="6" s="1"/>
  <c r="H146" i="6"/>
  <c r="G243" i="6"/>
  <c r="F345" i="6"/>
  <c r="H67" i="6"/>
  <c r="G242" i="6"/>
  <c r="G251" i="6"/>
  <c r="H89" i="6"/>
  <c r="H322" i="6"/>
  <c r="I322" i="6" s="1"/>
  <c r="L322" i="6" s="1"/>
  <c r="G204" i="6"/>
  <c r="I204" i="6" s="1"/>
  <c r="L204" i="6" s="1"/>
  <c r="H233" i="6"/>
  <c r="H219" i="6"/>
  <c r="I219" i="6" s="1"/>
  <c r="L219" i="6" s="1"/>
  <c r="G49" i="6"/>
  <c r="G220" i="6"/>
  <c r="I220" i="6" s="1"/>
  <c r="L220" i="6" s="1"/>
  <c r="G294" i="6"/>
  <c r="G116" i="6"/>
  <c r="H314" i="6"/>
  <c r="I314" i="6" s="1"/>
  <c r="L314" i="6" s="1"/>
  <c r="H250" i="6"/>
  <c r="I250" i="6" s="1"/>
  <c r="L250" i="6" s="1"/>
  <c r="H134" i="6"/>
  <c r="H17" i="6"/>
  <c r="F137" i="6"/>
  <c r="G154" i="6"/>
  <c r="H74" i="6"/>
  <c r="I74" i="6" s="1"/>
  <c r="L74" i="6" s="1"/>
  <c r="H158" i="6"/>
  <c r="H30" i="6"/>
  <c r="F234" i="6"/>
  <c r="H98" i="6"/>
  <c r="G41" i="6"/>
  <c r="H188" i="6"/>
  <c r="G316" i="6"/>
  <c r="G99" i="6"/>
  <c r="G228" i="6"/>
  <c r="F138" i="6"/>
  <c r="H162" i="6"/>
  <c r="I162" i="6" s="1"/>
  <c r="L162" i="6" s="1"/>
  <c r="F217" i="6"/>
  <c r="F310" i="6"/>
  <c r="G174" i="6"/>
  <c r="I174" i="6" s="1"/>
  <c r="L174" i="6" s="1"/>
  <c r="F156" i="6"/>
  <c r="F286" i="6"/>
  <c r="G35" i="6"/>
  <c r="F364" i="6"/>
  <c r="I35" i="6"/>
  <c r="L35" i="6" s="1"/>
  <c r="F240" i="6"/>
  <c r="F72" i="6"/>
  <c r="G8" i="6"/>
  <c r="I8" i="6" s="1"/>
  <c r="L8" i="6" s="1"/>
  <c r="F8" i="6"/>
  <c r="I339" i="6"/>
  <c r="L339" i="6" s="1"/>
  <c r="I58" i="6"/>
  <c r="L58" i="6" s="1"/>
  <c r="I201" i="6"/>
  <c r="L201" i="6" s="1"/>
  <c r="I363" i="6"/>
  <c r="L363" i="6" s="1"/>
  <c r="I353" i="6"/>
  <c r="L353" i="6" s="1"/>
  <c r="I257" i="6"/>
  <c r="L257" i="6" s="1"/>
  <c r="I140" i="6"/>
  <c r="L140" i="6" s="1"/>
  <c r="I345" i="6"/>
  <c r="L345" i="6" s="1"/>
  <c r="I252" i="6"/>
  <c r="L252" i="6" s="1"/>
  <c r="F320" i="6"/>
  <c r="F312" i="6"/>
  <c r="F264" i="6"/>
  <c r="F168" i="6"/>
  <c r="F160" i="6"/>
  <c r="F128" i="6"/>
  <c r="F120" i="6"/>
  <c r="F96" i="6"/>
  <c r="F64" i="6"/>
  <c r="F32" i="6"/>
  <c r="I324" i="6"/>
  <c r="L324" i="6" s="1"/>
  <c r="I108" i="6"/>
  <c r="L108" i="6" s="1"/>
  <c r="I51" i="6"/>
  <c r="L51" i="6" s="1"/>
  <c r="I89" i="6"/>
  <c r="L89" i="6" s="1"/>
  <c r="I52" i="6"/>
  <c r="L52" i="6" s="1"/>
  <c r="I234" i="6"/>
  <c r="L234" i="6" s="1"/>
  <c r="I83" i="6"/>
  <c r="L83" i="6" s="1"/>
  <c r="I267" i="6"/>
  <c r="L267" i="6" s="1"/>
  <c r="I238" i="6"/>
  <c r="L238" i="6" s="1"/>
  <c r="I138" i="6"/>
  <c r="L138" i="6" s="1"/>
  <c r="I354" i="6"/>
  <c r="L354" i="6" s="1"/>
  <c r="G343" i="6"/>
  <c r="F191" i="6"/>
  <c r="G143" i="6"/>
  <c r="I158" i="6"/>
  <c r="L158" i="6" s="1"/>
  <c r="I129" i="6"/>
  <c r="L129" i="6" s="1"/>
  <c r="I14" i="6"/>
  <c r="L14" i="6" s="1"/>
  <c r="F360" i="6"/>
  <c r="F352" i="6"/>
  <c r="F344" i="6"/>
  <c r="F336" i="6"/>
  <c r="F328" i="6"/>
  <c r="F304" i="6"/>
  <c r="F296" i="6"/>
  <c r="F288" i="6"/>
  <c r="F280" i="6"/>
  <c r="F272" i="6"/>
  <c r="F256" i="6"/>
  <c r="F248" i="6"/>
  <c r="F232" i="6"/>
  <c r="F224" i="6"/>
  <c r="F216" i="6"/>
  <c r="F208" i="6"/>
  <c r="F200" i="6"/>
  <c r="H192" i="6"/>
  <c r="F184" i="6"/>
  <c r="F176" i="6"/>
  <c r="G160" i="6"/>
  <c r="F152" i="6"/>
  <c r="F144" i="6"/>
  <c r="F136" i="6"/>
  <c r="F112" i="6"/>
  <c r="F104" i="6"/>
  <c r="F88" i="6"/>
  <c r="F80" i="6"/>
  <c r="F56" i="6"/>
  <c r="F48" i="6"/>
  <c r="F40" i="6"/>
  <c r="F24" i="6"/>
  <c r="F16" i="6"/>
  <c r="I313" i="6"/>
  <c r="L313" i="6" s="1"/>
  <c r="I203" i="6"/>
  <c r="L203" i="6" s="1"/>
  <c r="F325" i="6"/>
  <c r="F309" i="6"/>
  <c r="F301" i="6"/>
  <c r="F285" i="6"/>
  <c r="F277" i="6"/>
  <c r="F253" i="6"/>
  <c r="F165" i="6"/>
  <c r="F157" i="6"/>
  <c r="F133" i="6"/>
  <c r="F125" i="6"/>
  <c r="F93" i="6"/>
  <c r="F37" i="6"/>
  <c r="F21" i="6"/>
  <c r="I202" i="6"/>
  <c r="L202" i="6" s="1"/>
  <c r="I130" i="6"/>
  <c r="L130" i="6" s="1"/>
  <c r="I337" i="6"/>
  <c r="L337" i="6" s="1"/>
  <c r="I145" i="6"/>
  <c r="L145" i="6" s="1"/>
  <c r="I65" i="6"/>
  <c r="L65" i="6" s="1"/>
  <c r="I358" i="6"/>
  <c r="L358" i="6" s="1"/>
  <c r="I26" i="6"/>
  <c r="L26" i="6" s="1"/>
  <c r="G357" i="6"/>
  <c r="G349" i="6"/>
  <c r="H341" i="6"/>
  <c r="H333" i="6"/>
  <c r="G317" i="6"/>
  <c r="H293" i="6"/>
  <c r="G269" i="6"/>
  <c r="H261" i="6"/>
  <c r="I261" i="6" s="1"/>
  <c r="L261" i="6" s="1"/>
  <c r="H245" i="6"/>
  <c r="I245" i="6" s="1"/>
  <c r="L245" i="6" s="1"/>
  <c r="G237" i="6"/>
  <c r="I237" i="6" s="1"/>
  <c r="L237" i="6" s="1"/>
  <c r="H229" i="6"/>
  <c r="G221" i="6"/>
  <c r="H213" i="6"/>
  <c r="G205" i="6"/>
  <c r="G197" i="6"/>
  <c r="H189" i="6"/>
  <c r="I189" i="6" s="1"/>
  <c r="L189" i="6" s="1"/>
  <c r="G181" i="6"/>
  <c r="H173" i="6"/>
  <c r="H149" i="6"/>
  <c r="H141" i="6"/>
  <c r="G117" i="6"/>
  <c r="H109" i="6"/>
  <c r="G101" i="6"/>
  <c r="I101" i="6" s="1"/>
  <c r="L101" i="6" s="1"/>
  <c r="G85" i="6"/>
  <c r="I85" i="6" s="1"/>
  <c r="L85" i="6" s="1"/>
  <c r="H77" i="6"/>
  <c r="G69" i="6"/>
  <c r="G61" i="6"/>
  <c r="G53" i="6"/>
  <c r="G45" i="6"/>
  <c r="G29" i="6"/>
  <c r="I29" i="6" s="1"/>
  <c r="L29" i="6" s="1"/>
  <c r="G13" i="6"/>
  <c r="I185" i="6"/>
  <c r="L185" i="6" s="1"/>
  <c r="I186" i="6"/>
  <c r="L186" i="6" s="1"/>
  <c r="I154" i="6"/>
  <c r="L154" i="6" s="1"/>
  <c r="I330" i="6"/>
  <c r="L330" i="6" s="1"/>
  <c r="I340" i="6"/>
  <c r="L340" i="6" s="1"/>
  <c r="H165" i="6"/>
  <c r="I165" i="6" s="1"/>
  <c r="L165" i="6" s="1"/>
  <c r="H357" i="6"/>
  <c r="H197" i="6"/>
  <c r="H221" i="6"/>
  <c r="H53" i="6"/>
  <c r="H205" i="6"/>
  <c r="I249" i="6"/>
  <c r="L249" i="6" s="1"/>
  <c r="H157" i="6"/>
  <c r="H61" i="6"/>
  <c r="F221" i="6"/>
  <c r="F189" i="6"/>
  <c r="F349" i="6"/>
  <c r="G157" i="6"/>
  <c r="F53" i="6"/>
  <c r="H277" i="6"/>
  <c r="I277" i="6" s="1"/>
  <c r="L277" i="6" s="1"/>
  <c r="F61" i="6"/>
  <c r="F69" i="6"/>
  <c r="G309" i="6"/>
  <c r="F357" i="6"/>
  <c r="H360" i="6"/>
  <c r="F192" i="6"/>
  <c r="F343" i="6"/>
  <c r="F335" i="6"/>
  <c r="F327" i="6"/>
  <c r="F319" i="6"/>
  <c r="F311" i="6"/>
  <c r="F295" i="6"/>
  <c r="F287" i="6"/>
  <c r="F247" i="6"/>
  <c r="F239" i="6"/>
  <c r="F215" i="6"/>
  <c r="F207" i="6"/>
  <c r="F175" i="6"/>
  <c r="F167" i="6"/>
  <c r="F159" i="6"/>
  <c r="F151" i="6"/>
  <c r="F143" i="6"/>
  <c r="F135" i="6"/>
  <c r="F119" i="6"/>
  <c r="F111" i="6"/>
  <c r="F95" i="6"/>
  <c r="F71" i="6"/>
  <c r="F55" i="6"/>
  <c r="F15" i="6"/>
  <c r="H125" i="6"/>
  <c r="H37" i="6"/>
  <c r="I37" i="6" s="1"/>
  <c r="L37" i="6" s="1"/>
  <c r="H45" i="6"/>
  <c r="F141" i="6"/>
  <c r="H317" i="6"/>
  <c r="H269" i="6"/>
  <c r="F77" i="6"/>
  <c r="G109" i="6"/>
  <c r="F181" i="6"/>
  <c r="F13" i="6"/>
  <c r="I118" i="6"/>
  <c r="L118" i="6" s="1"/>
  <c r="G141" i="6"/>
  <c r="H21" i="6"/>
  <c r="H13" i="6"/>
  <c r="I10" i="6"/>
  <c r="L10" i="6" s="1"/>
  <c r="F237" i="6"/>
  <c r="H117" i="6"/>
  <c r="G333" i="6"/>
  <c r="G125" i="6"/>
  <c r="F245" i="6"/>
  <c r="F229" i="6"/>
  <c r="H325" i="6"/>
  <c r="F101" i="6"/>
  <c r="F261" i="6"/>
  <c r="G149" i="6"/>
  <c r="F213" i="6"/>
  <c r="I342" i="6"/>
  <c r="L342" i="6" s="1"/>
  <c r="H69" i="6"/>
  <c r="G77" i="6"/>
  <c r="I206" i="6"/>
  <c r="L206" i="6" s="1"/>
  <c r="G173" i="6"/>
  <c r="G325" i="6"/>
  <c r="I284" i="6"/>
  <c r="L284" i="6" s="1"/>
  <c r="G133" i="6"/>
  <c r="H272" i="6"/>
  <c r="I81" i="6"/>
  <c r="L81" i="6" s="1"/>
  <c r="H181" i="6"/>
  <c r="F269" i="6"/>
  <c r="G253" i="6"/>
  <c r="H133" i="6"/>
  <c r="I155" i="6"/>
  <c r="L155" i="6" s="1"/>
  <c r="G104" i="6"/>
  <c r="I68" i="6"/>
  <c r="L68" i="6" s="1"/>
  <c r="G199" i="6"/>
  <c r="G191" i="6"/>
  <c r="G31" i="6"/>
  <c r="I291" i="6"/>
  <c r="L291" i="6" s="1"/>
  <c r="G327" i="6"/>
  <c r="I90" i="6"/>
  <c r="L90" i="6" s="1"/>
  <c r="H167" i="6"/>
  <c r="G135" i="6"/>
  <c r="H311" i="6"/>
  <c r="H247" i="6"/>
  <c r="I92" i="6"/>
  <c r="L92" i="6" s="1"/>
  <c r="H343" i="6"/>
  <c r="I150" i="6"/>
  <c r="L150" i="6" s="1"/>
  <c r="G359" i="6"/>
  <c r="H351" i="6"/>
  <c r="G311" i="6"/>
  <c r="G303" i="6"/>
  <c r="G295" i="6"/>
  <c r="H287" i="6"/>
  <c r="H279" i="6"/>
  <c r="H271" i="6"/>
  <c r="H263" i="6"/>
  <c r="G255" i="6"/>
  <c r="G231" i="6"/>
  <c r="G223" i="6"/>
  <c r="G207" i="6"/>
  <c r="H199" i="6"/>
  <c r="H191" i="6"/>
  <c r="H183" i="6"/>
  <c r="G175" i="6"/>
  <c r="H159" i="6"/>
  <c r="H135" i="6"/>
  <c r="I135" i="6" s="1"/>
  <c r="L135" i="6" s="1"/>
  <c r="G127" i="6"/>
  <c r="G103" i="6"/>
  <c r="H87" i="6"/>
  <c r="H79" i="6"/>
  <c r="G63" i="6"/>
  <c r="H47" i="6"/>
  <c r="H39" i="6"/>
  <c r="H31" i="6"/>
  <c r="G23" i="6"/>
  <c r="I147" i="6"/>
  <c r="L147" i="6" s="1"/>
  <c r="I235" i="6"/>
  <c r="L235" i="6" s="1"/>
  <c r="G47" i="6"/>
  <c r="F359" i="6"/>
  <c r="I298" i="6"/>
  <c r="L298" i="6" s="1"/>
  <c r="F47" i="6"/>
  <c r="F271" i="6"/>
  <c r="G87" i="6"/>
  <c r="F31" i="6"/>
  <c r="F351" i="6"/>
  <c r="F279" i="6"/>
  <c r="G360" i="6"/>
  <c r="G352" i="6"/>
  <c r="G336" i="6"/>
  <c r="G328" i="6"/>
  <c r="G320" i="6"/>
  <c r="G312" i="6"/>
  <c r="G304" i="6"/>
  <c r="G296" i="6"/>
  <c r="H288" i="6"/>
  <c r="G280" i="6"/>
  <c r="G272" i="6"/>
  <c r="G264" i="6"/>
  <c r="G256" i="6"/>
  <c r="G248" i="6"/>
  <c r="G240" i="6"/>
  <c r="G232" i="6"/>
  <c r="G224" i="6"/>
  <c r="G216" i="6"/>
  <c r="G208" i="6"/>
  <c r="G200" i="6"/>
  <c r="G192" i="6"/>
  <c r="G184" i="6"/>
  <c r="G176" i="6"/>
  <c r="G168" i="6"/>
  <c r="H160" i="6"/>
  <c r="G152" i="6"/>
  <c r="G144" i="6"/>
  <c r="G136" i="6"/>
  <c r="G128" i="6"/>
  <c r="G120" i="6"/>
  <c r="G112" i="6"/>
  <c r="G96" i="6"/>
  <c r="G88" i="6"/>
  <c r="G80" i="6"/>
  <c r="G72" i="6"/>
  <c r="G64" i="6"/>
  <c r="H56" i="6"/>
  <c r="G48" i="6"/>
  <c r="G40" i="6"/>
  <c r="H32" i="6"/>
  <c r="G24" i="6"/>
  <c r="G16" i="6"/>
  <c r="I278" i="6"/>
  <c r="L278" i="6" s="1"/>
  <c r="G279" i="6"/>
  <c r="H175" i="6"/>
  <c r="H63" i="6"/>
  <c r="G111" i="6"/>
  <c r="G319" i="6"/>
  <c r="H71" i="6"/>
  <c r="F231" i="6"/>
  <c r="G159" i="6"/>
  <c r="G95" i="6"/>
  <c r="H119" i="6"/>
  <c r="I70" i="6"/>
  <c r="L70" i="6" s="1"/>
  <c r="F183" i="6"/>
  <c r="F79" i="6"/>
  <c r="F63" i="6"/>
  <c r="G287" i="6"/>
  <c r="G271" i="6"/>
  <c r="H127" i="6"/>
  <c r="H151" i="6"/>
  <c r="G39" i="6"/>
  <c r="H335" i="6"/>
  <c r="H111" i="6"/>
  <c r="H207" i="6"/>
  <c r="F255" i="6"/>
  <c r="I225" i="6"/>
  <c r="L225" i="6" s="1"/>
  <c r="H15" i="6"/>
  <c r="G15" i="6"/>
  <c r="F103" i="6"/>
  <c r="F23" i="6"/>
  <c r="F127" i="6"/>
  <c r="H239" i="6"/>
  <c r="F39" i="6"/>
  <c r="G263" i="6"/>
  <c r="I315" i="6"/>
  <c r="L315" i="6" s="1"/>
  <c r="G79" i="6"/>
  <c r="H55" i="6"/>
  <c r="G119" i="6"/>
  <c r="H327" i="6"/>
  <c r="H359" i="6"/>
  <c r="F223" i="6"/>
  <c r="I105" i="6"/>
  <c r="L105" i="6" s="1"/>
  <c r="H295" i="6"/>
  <c r="G71" i="6"/>
  <c r="F87" i="6"/>
  <c r="H319" i="6"/>
  <c r="G247" i="6"/>
  <c r="H231" i="6"/>
  <c r="G335" i="6"/>
  <c r="H23" i="6"/>
  <c r="H255" i="6"/>
  <c r="I265" i="6"/>
  <c r="L265" i="6" s="1"/>
  <c r="G215" i="6"/>
  <c r="F303" i="6"/>
  <c r="F199" i="6"/>
  <c r="G239" i="6"/>
  <c r="I286" i="6"/>
  <c r="L286" i="6" s="1"/>
  <c r="H223" i="6"/>
  <c r="I153" i="6"/>
  <c r="L153" i="6" s="1"/>
  <c r="H215" i="6"/>
  <c r="I262" i="6"/>
  <c r="L262" i="6" s="1"/>
  <c r="G167" i="6"/>
  <c r="G151" i="6"/>
  <c r="H303" i="6"/>
  <c r="H103" i="6"/>
  <c r="F263" i="6"/>
  <c r="H95" i="6"/>
  <c r="G55" i="6"/>
  <c r="I350" i="6"/>
  <c r="L350" i="6" s="1"/>
  <c r="I193" i="6"/>
  <c r="L193" i="6" s="1"/>
  <c r="I346" i="6"/>
  <c r="L346" i="6" s="1"/>
  <c r="H320" i="6"/>
  <c r="H264" i="6"/>
  <c r="I17" i="6"/>
  <c r="L17" i="6" s="1"/>
  <c r="I179" i="6"/>
  <c r="L179" i="6" s="1"/>
  <c r="G288" i="6"/>
  <c r="I73" i="6"/>
  <c r="L73" i="6" s="1"/>
  <c r="I209" i="6"/>
  <c r="L209" i="6" s="1"/>
  <c r="I242" i="6"/>
  <c r="L242" i="6" s="1"/>
  <c r="I274" i="6"/>
  <c r="L274" i="6" s="1"/>
  <c r="I50" i="6"/>
  <c r="L50" i="6" s="1"/>
  <c r="I97" i="6"/>
  <c r="L97" i="6" s="1"/>
  <c r="I196" i="6"/>
  <c r="L196" i="6" s="1"/>
  <c r="I302" i="6"/>
  <c r="L302" i="6" s="1"/>
  <c r="I132" i="6"/>
  <c r="L132" i="6" s="1"/>
  <c r="I86" i="6"/>
  <c r="L86" i="6" s="1"/>
  <c r="I273" i="6"/>
  <c r="L273" i="6" s="1"/>
  <c r="I251" i="6"/>
  <c r="L251" i="6" s="1"/>
  <c r="G56" i="6"/>
  <c r="H176" i="6"/>
  <c r="H72" i="6"/>
  <c r="G32" i="6"/>
  <c r="I123" i="6"/>
  <c r="L123" i="6" s="1"/>
  <c r="I297" i="6"/>
  <c r="L297" i="6" s="1"/>
  <c r="H144" i="6"/>
  <c r="H136" i="6"/>
  <c r="I9" i="6"/>
  <c r="L9" i="6" s="1"/>
  <c r="I75" i="6"/>
  <c r="L75" i="6" s="1"/>
  <c r="I307" i="6"/>
  <c r="L307" i="6" s="1"/>
  <c r="I316" i="6"/>
  <c r="L316" i="6" s="1"/>
  <c r="I76" i="6"/>
  <c r="L76" i="6" s="1"/>
  <c r="I233" i="6"/>
  <c r="L233" i="6" s="1"/>
  <c r="I222" i="6"/>
  <c r="L222" i="6" s="1"/>
  <c r="I134" i="6"/>
  <c r="L134" i="6" s="1"/>
  <c r="I20" i="6"/>
  <c r="L20" i="6" s="1"/>
  <c r="I254" i="6"/>
  <c r="L254" i="6" s="1"/>
  <c r="I28" i="6"/>
  <c r="L28" i="6" s="1"/>
  <c r="I148" i="6"/>
  <c r="L148" i="6" s="1"/>
  <c r="I361" i="6"/>
  <c r="L361" i="6" s="1"/>
  <c r="I299" i="6"/>
  <c r="L299" i="6" s="1"/>
  <c r="I341" i="6"/>
  <c r="L341" i="6" s="1"/>
  <c r="I195" i="6"/>
  <c r="L195" i="6" s="1"/>
  <c r="I139" i="6"/>
  <c r="L139" i="6" s="1"/>
  <c r="I212" i="6"/>
  <c r="L212" i="6" s="1"/>
  <c r="I226" i="6"/>
  <c r="L226" i="6" s="1"/>
  <c r="I211" i="6"/>
  <c r="L211" i="6" s="1"/>
  <c r="I36" i="6"/>
  <c r="L36" i="6" s="1"/>
  <c r="I318" i="6"/>
  <c r="L318" i="6" s="1"/>
  <c r="I182" i="6"/>
  <c r="L182" i="6" s="1"/>
  <c r="I12" i="6"/>
  <c r="L12" i="6" s="1"/>
  <c r="I229" i="6"/>
  <c r="L229" i="6" s="1"/>
  <c r="I294" i="6"/>
  <c r="L294" i="6" s="1"/>
  <c r="I236" i="6"/>
  <c r="L236" i="6" s="1"/>
  <c r="I84" i="6"/>
  <c r="L84" i="6" s="1"/>
  <c r="I243" i="6"/>
  <c r="L243" i="6" s="1"/>
  <c r="I44" i="6"/>
  <c r="I156" i="6"/>
  <c r="L156" i="6" s="1"/>
  <c r="I98" i="6"/>
  <c r="L98" i="6" s="1"/>
  <c r="I113" i="6"/>
  <c r="L113" i="6" s="1"/>
  <c r="I41" i="6"/>
  <c r="L41" i="6" s="1"/>
  <c r="I33" i="6"/>
  <c r="L33" i="6" s="1"/>
  <c r="I246" i="6"/>
  <c r="L246" i="6" s="1"/>
  <c r="I338" i="6"/>
  <c r="L338" i="6" s="1"/>
  <c r="I161" i="6"/>
  <c r="L161" i="6" s="1"/>
  <c r="I19" i="6"/>
  <c r="L19" i="6" s="1"/>
  <c r="I100" i="6"/>
  <c r="I163" i="6"/>
  <c r="L163" i="6" s="1"/>
  <c r="F112" i="5"/>
  <c r="G8" i="5"/>
  <c r="H363" i="5"/>
  <c r="G339" i="5"/>
  <c r="H323" i="5"/>
  <c r="G315" i="5"/>
  <c r="G307" i="5"/>
  <c r="H275" i="5"/>
  <c r="H267" i="5"/>
  <c r="G259" i="5"/>
  <c r="G251" i="5"/>
  <c r="I251" i="5" s="1"/>
  <c r="L251" i="5" s="1"/>
  <c r="G243" i="5"/>
  <c r="H203" i="5"/>
  <c r="G163" i="5"/>
  <c r="H155" i="5"/>
  <c r="G147" i="5"/>
  <c r="G131" i="5"/>
  <c r="G123" i="5"/>
  <c r="G115" i="5"/>
  <c r="G107" i="5"/>
  <c r="G99" i="5"/>
  <c r="H91" i="5"/>
  <c r="H35" i="5"/>
  <c r="I271" i="5"/>
  <c r="L271" i="5" s="1"/>
  <c r="G314" i="5"/>
  <c r="H298" i="5"/>
  <c r="F290" i="5"/>
  <c r="H282" i="5"/>
  <c r="G266" i="5"/>
  <c r="H234" i="5"/>
  <c r="I84" i="5"/>
  <c r="L84" i="5" s="1"/>
  <c r="H251" i="5"/>
  <c r="F296" i="5"/>
  <c r="H243" i="5"/>
  <c r="F233" i="5"/>
  <c r="F23" i="5"/>
  <c r="F236" i="5"/>
  <c r="F167" i="5"/>
  <c r="I292" i="5"/>
  <c r="L292" i="5" s="1"/>
  <c r="F313" i="5"/>
  <c r="F225" i="5"/>
  <c r="I21" i="5"/>
  <c r="L21" i="5" s="1"/>
  <c r="F342" i="5"/>
  <c r="I161" i="5"/>
  <c r="L161" i="5" s="1"/>
  <c r="I328" i="5"/>
  <c r="L328" i="5" s="1"/>
  <c r="I243" i="5"/>
  <c r="L243" i="5" s="1"/>
  <c r="I198" i="5"/>
  <c r="L198" i="5" s="1"/>
  <c r="I92" i="5"/>
  <c r="L92" i="5" s="1"/>
  <c r="H280" i="5"/>
  <c r="F55" i="5"/>
  <c r="F199" i="5"/>
  <c r="F223" i="5"/>
  <c r="F231" i="5"/>
  <c r="F175" i="5"/>
  <c r="F111" i="5"/>
  <c r="F63" i="5"/>
  <c r="H360" i="5"/>
  <c r="F166" i="5"/>
  <c r="F273" i="5"/>
  <c r="F211" i="5"/>
  <c r="F304" i="5"/>
  <c r="F155" i="5"/>
  <c r="F161" i="5"/>
  <c r="F221" i="5"/>
  <c r="F350" i="5"/>
  <c r="F208" i="5"/>
  <c r="F48" i="5"/>
  <c r="F197" i="5"/>
  <c r="F61" i="5"/>
  <c r="F105" i="5"/>
  <c r="F107" i="5"/>
  <c r="F222" i="5"/>
  <c r="F104" i="5"/>
  <c r="F297" i="5"/>
  <c r="F93" i="5"/>
  <c r="F272" i="5"/>
  <c r="F27" i="5"/>
  <c r="F157" i="5"/>
  <c r="F246" i="5"/>
  <c r="F46" i="5"/>
  <c r="F307" i="5"/>
  <c r="F163" i="5"/>
  <c r="F326" i="5"/>
  <c r="F184" i="5"/>
  <c r="F59" i="5"/>
  <c r="F129" i="5"/>
  <c r="F71" i="5"/>
  <c r="F354" i="5"/>
  <c r="H96" i="5"/>
  <c r="I96" i="5" s="1"/>
  <c r="L96" i="5" s="1"/>
  <c r="G55" i="5"/>
  <c r="G356" i="5"/>
  <c r="G199" i="5"/>
  <c r="H11" i="5"/>
  <c r="H322" i="5"/>
  <c r="I322" i="5" s="1"/>
  <c r="L322" i="5" s="1"/>
  <c r="H178" i="5"/>
  <c r="H30" i="5"/>
  <c r="H51" i="5"/>
  <c r="H117" i="5"/>
  <c r="G279" i="5"/>
  <c r="I279" i="5" s="1"/>
  <c r="L279" i="5" s="1"/>
  <c r="G206" i="5"/>
  <c r="I206" i="5" s="1"/>
  <c r="L206" i="5" s="1"/>
  <c r="G289" i="5"/>
  <c r="H94" i="5"/>
  <c r="H67" i="5"/>
  <c r="H277" i="5"/>
  <c r="G162" i="5"/>
  <c r="G285" i="5"/>
  <c r="G168" i="5"/>
  <c r="G62" i="5"/>
  <c r="G240" i="5"/>
  <c r="I240" i="5" s="1"/>
  <c r="L240" i="5" s="1"/>
  <c r="H317" i="5"/>
  <c r="I317" i="5" s="1"/>
  <c r="L317" i="5" s="1"/>
  <c r="H77" i="5"/>
  <c r="G152" i="5"/>
  <c r="G281" i="5"/>
  <c r="G110" i="5"/>
  <c r="H103" i="5"/>
  <c r="G200" i="5"/>
  <c r="I200" i="5" s="1"/>
  <c r="L200" i="5" s="1"/>
  <c r="H209" i="5"/>
  <c r="G228" i="5"/>
  <c r="G156" i="5"/>
  <c r="G326" i="5"/>
  <c r="H291" i="5"/>
  <c r="H37" i="5"/>
  <c r="H255" i="5"/>
  <c r="I255" i="5" s="1"/>
  <c r="L255" i="5" s="1"/>
  <c r="G263" i="5"/>
  <c r="I263" i="5" s="1"/>
  <c r="L263" i="5" s="1"/>
  <c r="G48" i="5"/>
  <c r="H171" i="5"/>
  <c r="F47" i="5"/>
  <c r="F178" i="5"/>
  <c r="F295" i="5"/>
  <c r="F311" i="5"/>
  <c r="F239" i="5"/>
  <c r="F183" i="5"/>
  <c r="F135" i="5"/>
  <c r="F102" i="5"/>
  <c r="F179" i="5"/>
  <c r="F243" i="5"/>
  <c r="F288" i="5"/>
  <c r="F309" i="5"/>
  <c r="F346" i="5"/>
  <c r="F32" i="5"/>
  <c r="F315" i="5"/>
  <c r="F334" i="5"/>
  <c r="F192" i="5"/>
  <c r="F325" i="5"/>
  <c r="F43" i="5"/>
  <c r="F270" i="5"/>
  <c r="F361" i="5"/>
  <c r="F206" i="5"/>
  <c r="F40" i="5"/>
  <c r="F245" i="5"/>
  <c r="F75" i="5"/>
  <c r="F81" i="5"/>
  <c r="F139" i="5"/>
  <c r="F230" i="5"/>
  <c r="F18" i="5"/>
  <c r="F9" i="5"/>
  <c r="F109" i="5"/>
  <c r="F329" i="5"/>
  <c r="F310" i="5"/>
  <c r="F217" i="5"/>
  <c r="F133" i="5"/>
  <c r="F113" i="5"/>
  <c r="F11" i="5"/>
  <c r="F143" i="5"/>
  <c r="H40" i="5"/>
  <c r="H208" i="5"/>
  <c r="G363" i="5"/>
  <c r="G300" i="5"/>
  <c r="G29" i="5"/>
  <c r="G179" i="5"/>
  <c r="G257" i="5"/>
  <c r="G94" i="5"/>
  <c r="G68" i="5"/>
  <c r="I68" i="5" s="1"/>
  <c r="L68" i="5" s="1"/>
  <c r="H179" i="5"/>
  <c r="H18" i="5"/>
  <c r="G316" i="5"/>
  <c r="G91" i="5"/>
  <c r="G177" i="5"/>
  <c r="G144" i="5"/>
  <c r="H187" i="5"/>
  <c r="G313" i="5"/>
  <c r="I313" i="5" s="1"/>
  <c r="L313" i="5" s="1"/>
  <c r="G90" i="5"/>
  <c r="G166" i="5"/>
  <c r="G164" i="5"/>
  <c r="H273" i="5"/>
  <c r="G135" i="5"/>
  <c r="G165" i="5"/>
  <c r="G280" i="5"/>
  <c r="H22" i="5"/>
  <c r="G88" i="5"/>
  <c r="H339" i="5"/>
  <c r="G190" i="5"/>
  <c r="H358" i="5"/>
  <c r="H27" i="5"/>
  <c r="H19" i="5"/>
  <c r="G73" i="5"/>
  <c r="H285" i="5"/>
  <c r="H283" i="5"/>
  <c r="F119" i="5"/>
  <c r="F255" i="5"/>
  <c r="F42" i="5"/>
  <c r="F50" i="5"/>
  <c r="F319" i="5"/>
  <c r="F247" i="5"/>
  <c r="F207" i="5"/>
  <c r="F38" i="5"/>
  <c r="F235" i="5"/>
  <c r="F229" i="5"/>
  <c r="F193" i="5"/>
  <c r="F251" i="5"/>
  <c r="F269" i="5"/>
  <c r="F280" i="5"/>
  <c r="F26" i="5"/>
  <c r="F291" i="5"/>
  <c r="F318" i="5"/>
  <c r="F185" i="5"/>
  <c r="F283" i="5"/>
  <c r="F362" i="5"/>
  <c r="F160" i="5"/>
  <c r="F213" i="5"/>
  <c r="F190" i="5"/>
  <c r="F341" i="5"/>
  <c r="F285" i="5"/>
  <c r="F126" i="5"/>
  <c r="F16" i="5"/>
  <c r="F237" i="5"/>
  <c r="F214" i="5"/>
  <c r="F136" i="5"/>
  <c r="F165" i="5"/>
  <c r="F91" i="5"/>
  <c r="F205" i="5"/>
  <c r="F294" i="5"/>
  <c r="F118" i="5"/>
  <c r="F115" i="5"/>
  <c r="F253" i="5"/>
  <c r="F203" i="5"/>
  <c r="F215" i="5"/>
  <c r="H128" i="5"/>
  <c r="H320" i="5"/>
  <c r="G333" i="5"/>
  <c r="G201" i="5"/>
  <c r="H127" i="5"/>
  <c r="I127" i="5" s="1"/>
  <c r="L127" i="5" s="1"/>
  <c r="G101" i="5"/>
  <c r="H225" i="5"/>
  <c r="H237" i="5"/>
  <c r="H62" i="5"/>
  <c r="H301" i="5"/>
  <c r="G195" i="5"/>
  <c r="I195" i="5" s="1"/>
  <c r="L195" i="5" s="1"/>
  <c r="G253" i="5"/>
  <c r="I253" i="5" s="1"/>
  <c r="L253" i="5" s="1"/>
  <c r="G16" i="5"/>
  <c r="H97" i="5"/>
  <c r="G223" i="5"/>
  <c r="I223" i="5" s="1"/>
  <c r="L223" i="5" s="1"/>
  <c r="H245" i="5"/>
  <c r="G15" i="5"/>
  <c r="G116" i="5"/>
  <c r="G77" i="5"/>
  <c r="I77" i="5" s="1"/>
  <c r="L77" i="5" s="1"/>
  <c r="H85" i="5"/>
  <c r="H47" i="5"/>
  <c r="I47" i="5" s="1"/>
  <c r="L47" i="5" s="1"/>
  <c r="G63" i="5"/>
  <c r="H261" i="5"/>
  <c r="H41" i="5"/>
  <c r="F338" i="5"/>
  <c r="F82" i="5"/>
  <c r="F234" i="5"/>
  <c r="F122" i="5"/>
  <c r="F138" i="5"/>
  <c r="F58" i="5"/>
  <c r="F327" i="5"/>
  <c r="F279" i="5"/>
  <c r="F321" i="5"/>
  <c r="F33" i="5"/>
  <c r="F158" i="5"/>
  <c r="F337" i="5"/>
  <c r="F261" i="5"/>
  <c r="F69" i="5"/>
  <c r="F67" i="5"/>
  <c r="F302" i="5"/>
  <c r="F150" i="5"/>
  <c r="F181" i="5"/>
  <c r="F345" i="5"/>
  <c r="F330" i="5"/>
  <c r="F96" i="5"/>
  <c r="F49" i="5"/>
  <c r="F278" i="5"/>
  <c r="F299" i="5"/>
  <c r="F360" i="5"/>
  <c r="F62" i="5"/>
  <c r="F101" i="5"/>
  <c r="F331" i="5"/>
  <c r="F198" i="5"/>
  <c r="F72" i="5"/>
  <c r="F147" i="5"/>
  <c r="F145" i="5"/>
  <c r="F39" i="5"/>
  <c r="F264" i="5"/>
  <c r="F54" i="5"/>
  <c r="F169" i="5"/>
  <c r="F347" i="5"/>
  <c r="F171" i="5"/>
  <c r="F287" i="5"/>
  <c r="H264" i="5"/>
  <c r="H216" i="5"/>
  <c r="H186" i="5"/>
  <c r="H101" i="5"/>
  <c r="G50" i="5"/>
  <c r="H110" i="5"/>
  <c r="G141" i="5"/>
  <c r="I141" i="5" s="1"/>
  <c r="L141" i="5" s="1"/>
  <c r="G194" i="5"/>
  <c r="H126" i="5"/>
  <c r="I126" i="5" s="1"/>
  <c r="L126" i="5" s="1"/>
  <c r="G22" i="5"/>
  <c r="G138" i="5"/>
  <c r="G56" i="5"/>
  <c r="H325" i="5"/>
  <c r="H43" i="5"/>
  <c r="G137" i="5"/>
  <c r="G51" i="5"/>
  <c r="H193" i="5"/>
  <c r="G132" i="5"/>
  <c r="G188" i="5"/>
  <c r="G343" i="5"/>
  <c r="G178" i="5"/>
  <c r="H86" i="5"/>
  <c r="H55" i="5"/>
  <c r="G355" i="5"/>
  <c r="G75" i="5"/>
  <c r="G154" i="5"/>
  <c r="H118" i="5"/>
  <c r="G318" i="5"/>
  <c r="H78" i="5"/>
  <c r="G275" i="5"/>
  <c r="I275" i="5" s="1"/>
  <c r="L275" i="5" s="1"/>
  <c r="F322" i="5"/>
  <c r="F127" i="5"/>
  <c r="F263" i="5"/>
  <c r="F202" i="5"/>
  <c r="F210" i="5"/>
  <c r="F146" i="5"/>
  <c r="F74" i="5"/>
  <c r="F10" i="5"/>
  <c r="F128" i="5"/>
  <c r="F141" i="5"/>
  <c r="F94" i="5"/>
  <c r="F363" i="5"/>
  <c r="F25" i="5"/>
  <c r="F249" i="5"/>
  <c r="F257" i="5"/>
  <c r="F286" i="5"/>
  <c r="F86" i="5"/>
  <c r="F41" i="5"/>
  <c r="F333" i="5"/>
  <c r="F314" i="5"/>
  <c r="F154" i="5"/>
  <c r="F357" i="5"/>
  <c r="F142" i="5"/>
  <c r="F37" i="5"/>
  <c r="F53" i="5"/>
  <c r="F344" i="5"/>
  <c r="F83" i="5"/>
  <c r="F339" i="5"/>
  <c r="F182" i="5"/>
  <c r="F219" i="5"/>
  <c r="F271" i="5"/>
  <c r="F103" i="5"/>
  <c r="F248" i="5"/>
  <c r="F289" i="5"/>
  <c r="F149" i="5"/>
  <c r="F355" i="5"/>
  <c r="F34" i="5"/>
  <c r="H32" i="5"/>
  <c r="H144" i="5"/>
  <c r="H111" i="5"/>
  <c r="G36" i="5"/>
  <c r="H129" i="5"/>
  <c r="H230" i="5"/>
  <c r="G43" i="5"/>
  <c r="I43" i="5" s="1"/>
  <c r="L43" i="5" s="1"/>
  <c r="H342" i="5"/>
  <c r="H122" i="5"/>
  <c r="H145" i="5"/>
  <c r="I145" i="5" s="1"/>
  <c r="L145" i="5" s="1"/>
  <c r="H213" i="5"/>
  <c r="G122" i="5"/>
  <c r="G269" i="5"/>
  <c r="H29" i="5"/>
  <c r="H142" i="5"/>
  <c r="G124" i="5"/>
  <c r="I124" i="5" s="1"/>
  <c r="L124" i="5" s="1"/>
  <c r="G119" i="5"/>
  <c r="H289" i="5"/>
  <c r="H57" i="5"/>
  <c r="G61" i="5"/>
  <c r="G211" i="5"/>
  <c r="H159" i="5"/>
  <c r="G284" i="5"/>
  <c r="G111" i="5"/>
  <c r="H218" i="5"/>
  <c r="G192" i="5"/>
  <c r="I192" i="5" s="1"/>
  <c r="L192" i="5" s="1"/>
  <c r="G288" i="5"/>
  <c r="I288" i="5" s="1"/>
  <c r="L288" i="5" s="1"/>
  <c r="G336" i="5"/>
  <c r="G72" i="5"/>
  <c r="G159" i="5"/>
  <c r="H238" i="5"/>
  <c r="I238" i="5" s="1"/>
  <c r="L238" i="5" s="1"/>
  <c r="H45" i="5"/>
  <c r="G226" i="5"/>
  <c r="H176" i="5"/>
  <c r="G273" i="5"/>
  <c r="H217" i="5"/>
  <c r="G290" i="5"/>
  <c r="I290" i="5" s="1"/>
  <c r="L290" i="5" s="1"/>
  <c r="H306" i="5"/>
  <c r="H346" i="5"/>
  <c r="F306" i="5"/>
  <c r="F98" i="5"/>
  <c r="F242" i="5"/>
  <c r="F266" i="5"/>
  <c r="F274" i="5"/>
  <c r="F218" i="5"/>
  <c r="F162" i="5"/>
  <c r="F106" i="5"/>
  <c r="F64" i="5"/>
  <c r="F123" i="5"/>
  <c r="F352" i="5"/>
  <c r="F30" i="5"/>
  <c r="F65" i="5"/>
  <c r="F259" i="5"/>
  <c r="F359" i="5"/>
  <c r="F323" i="5"/>
  <c r="F256" i="5"/>
  <c r="F22" i="5"/>
  <c r="F281" i="5"/>
  <c r="F21" i="5"/>
  <c r="F298" i="5"/>
  <c r="F90" i="5"/>
  <c r="F303" i="5"/>
  <c r="F78" i="5"/>
  <c r="F195" i="5"/>
  <c r="F35" i="5"/>
  <c r="F328" i="5"/>
  <c r="F152" i="5"/>
  <c r="F137" i="5"/>
  <c r="F117" i="5"/>
  <c r="F209" i="5"/>
  <c r="F14" i="5"/>
  <c r="F305" i="5"/>
  <c r="F97" i="5"/>
  <c r="F31" i="5"/>
  <c r="F232" i="5"/>
  <c r="F144" i="5"/>
  <c r="F277" i="5"/>
  <c r="F131" i="5"/>
  <c r="F114" i="5"/>
  <c r="H344" i="5"/>
  <c r="H248" i="5"/>
  <c r="G32" i="5"/>
  <c r="G30" i="5"/>
  <c r="H314" i="5"/>
  <c r="I314" i="5" s="1"/>
  <c r="L314" i="5" s="1"/>
  <c r="G359" i="5"/>
  <c r="G261" i="5"/>
  <c r="G224" i="5"/>
  <c r="I224" i="5" s="1"/>
  <c r="L224" i="5" s="1"/>
  <c r="G70" i="5"/>
  <c r="G80" i="5"/>
  <c r="G221" i="5"/>
  <c r="H58" i="5"/>
  <c r="G203" i="5"/>
  <c r="I203" i="5" s="1"/>
  <c r="L203" i="5" s="1"/>
  <c r="G35" i="5"/>
  <c r="I35" i="5" s="1"/>
  <c r="L35" i="5" s="1"/>
  <c r="G52" i="5"/>
  <c r="H343" i="5"/>
  <c r="H49" i="5"/>
  <c r="G357" i="5"/>
  <c r="H194" i="5"/>
  <c r="G272" i="5"/>
  <c r="I272" i="5" s="1"/>
  <c r="L272" i="5" s="1"/>
  <c r="H17" i="5"/>
  <c r="I17" i="5" s="1"/>
  <c r="L17" i="5" s="1"/>
  <c r="H329" i="5"/>
  <c r="G236" i="5"/>
  <c r="G277" i="5"/>
  <c r="I277" i="5" s="1"/>
  <c r="L277" i="5" s="1"/>
  <c r="G40" i="5"/>
  <c r="H211" i="5"/>
  <c r="F343" i="5"/>
  <c r="F191" i="5"/>
  <c r="F79" i="5"/>
  <c r="F87" i="5"/>
  <c r="F15" i="5"/>
  <c r="F282" i="5"/>
  <c r="F226" i="5"/>
  <c r="F186" i="5"/>
  <c r="F177" i="5"/>
  <c r="F336" i="5"/>
  <c r="F120" i="5"/>
  <c r="F13" i="5"/>
  <c r="F301" i="5"/>
  <c r="F134" i="5"/>
  <c r="F317" i="5"/>
  <c r="F125" i="5"/>
  <c r="F240" i="5"/>
  <c r="F176" i="5"/>
  <c r="F353" i="5"/>
  <c r="F57" i="5"/>
  <c r="F85" i="5"/>
  <c r="F254" i="5"/>
  <c r="F73" i="5"/>
  <c r="F89" i="5"/>
  <c r="F312" i="5"/>
  <c r="F88" i="5"/>
  <c r="F265" i="5"/>
  <c r="F99" i="5"/>
  <c r="F174" i="5"/>
  <c r="F130" i="5"/>
  <c r="F275" i="5"/>
  <c r="F17" i="5"/>
  <c r="F358" i="5"/>
  <c r="F216" i="5"/>
  <c r="F80" i="5"/>
  <c r="F267" i="5"/>
  <c r="F187" i="5"/>
  <c r="F227" i="5"/>
  <c r="F194" i="5"/>
  <c r="H184" i="5"/>
  <c r="G233" i="5"/>
  <c r="G202" i="5"/>
  <c r="H131" i="5"/>
  <c r="I131" i="5" s="1"/>
  <c r="L131" i="5" s="1"/>
  <c r="H63" i="5"/>
  <c r="G309" i="5"/>
  <c r="I309" i="5" s="1"/>
  <c r="L309" i="5" s="1"/>
  <c r="G185" i="5"/>
  <c r="I185" i="5" s="1"/>
  <c r="L185" i="5" s="1"/>
  <c r="G136" i="5"/>
  <c r="I136" i="5" s="1"/>
  <c r="L136" i="5" s="1"/>
  <c r="H53" i="5"/>
  <c r="H139" i="5"/>
  <c r="G305" i="5"/>
  <c r="G189" i="5"/>
  <c r="I189" i="5" s="1"/>
  <c r="L189" i="5" s="1"/>
  <c r="G19" i="5"/>
  <c r="H165" i="5"/>
  <c r="H135" i="5"/>
  <c r="G347" i="5"/>
  <c r="H154" i="5"/>
  <c r="H9" i="5"/>
  <c r="I9" i="5" s="1"/>
  <c r="L9" i="5" s="1"/>
  <c r="G176" i="5"/>
  <c r="G10" i="5"/>
  <c r="H258" i="5"/>
  <c r="I258" i="5" s="1"/>
  <c r="L258" i="5" s="1"/>
  <c r="H150" i="5"/>
  <c r="G183" i="5"/>
  <c r="H130" i="5"/>
  <c r="G130" i="5"/>
  <c r="G248" i="5"/>
  <c r="G20" i="5"/>
  <c r="H39" i="5"/>
  <c r="F8" i="5"/>
  <c r="F356" i="5"/>
  <c r="H356" i="5"/>
  <c r="F348" i="5"/>
  <c r="H348" i="5"/>
  <c r="F340" i="5"/>
  <c r="F332" i="5"/>
  <c r="H324" i="5"/>
  <c r="I324" i="5" s="1"/>
  <c r="L324" i="5" s="1"/>
  <c r="F324" i="5"/>
  <c r="F316" i="5"/>
  <c r="H316" i="5"/>
  <c r="F308" i="5"/>
  <c r="F300" i="5"/>
  <c r="F292" i="5"/>
  <c r="F284" i="5"/>
  <c r="F276" i="5"/>
  <c r="F268" i="5"/>
  <c r="H268" i="5"/>
  <c r="F260" i="5"/>
  <c r="H252" i="5"/>
  <c r="F252" i="5"/>
  <c r="F244" i="5"/>
  <c r="H244" i="5"/>
  <c r="I244" i="5" s="1"/>
  <c r="L244" i="5" s="1"/>
  <c r="H228" i="5"/>
  <c r="F228" i="5"/>
  <c r="F220" i="5"/>
  <c r="H212" i="5"/>
  <c r="F212" i="5"/>
  <c r="F204" i="5"/>
  <c r="H204" i="5"/>
  <c r="I204" i="5" s="1"/>
  <c r="F196" i="5"/>
  <c r="F188" i="5"/>
  <c r="F180" i="5"/>
  <c r="F172" i="5"/>
  <c r="F164" i="5"/>
  <c r="F156" i="5"/>
  <c r="H156" i="5"/>
  <c r="F140" i="5"/>
  <c r="H140" i="5"/>
  <c r="F132" i="5"/>
  <c r="F124" i="5"/>
  <c r="F116" i="5"/>
  <c r="F108" i="5"/>
  <c r="F100" i="5"/>
  <c r="F92" i="5"/>
  <c r="F84" i="5"/>
  <c r="F76" i="5"/>
  <c r="H76" i="5"/>
  <c r="F68" i="5"/>
  <c r="F60" i="5"/>
  <c r="F52" i="5"/>
  <c r="F44" i="5"/>
  <c r="F36" i="5"/>
  <c r="F28" i="5"/>
  <c r="H28" i="5"/>
  <c r="I28" i="5" s="1"/>
  <c r="L28" i="5" s="1"/>
  <c r="H20" i="5"/>
  <c r="F12" i="5"/>
  <c r="I213" i="5"/>
  <c r="L213" i="5" s="1"/>
  <c r="G234" i="5"/>
  <c r="I234" i="5" s="1"/>
  <c r="L234" i="5" s="1"/>
  <c r="G117" i="5"/>
  <c r="I117" i="5" s="1"/>
  <c r="L117" i="5" s="1"/>
  <c r="G219" i="5"/>
  <c r="I219" i="5" s="1"/>
  <c r="L219" i="5" s="1"/>
  <c r="H352" i="5"/>
  <c r="H123" i="5"/>
  <c r="I123" i="5" s="1"/>
  <c r="L123" i="5" s="1"/>
  <c r="G283" i="5"/>
  <c r="I283" i="5" s="1"/>
  <c r="L283" i="5" s="1"/>
  <c r="G65" i="5"/>
  <c r="G330" i="5"/>
  <c r="H312" i="5"/>
  <c r="I312" i="5" s="1"/>
  <c r="L312" i="5" s="1"/>
  <c r="H227" i="5"/>
  <c r="G237" i="5"/>
  <c r="H214" i="5"/>
  <c r="G66" i="5"/>
  <c r="G270" i="5"/>
  <c r="H119" i="5"/>
  <c r="H50" i="5"/>
  <c r="H60" i="5"/>
  <c r="G106" i="5"/>
  <c r="H220" i="5"/>
  <c r="G98" i="5"/>
  <c r="F258" i="5"/>
  <c r="F351" i="5"/>
  <c r="F241" i="5"/>
  <c r="F19" i="5"/>
  <c r="F56" i="5"/>
  <c r="F95" i="5"/>
  <c r="F110" i="5"/>
  <c r="F168" i="5"/>
  <c r="F224" i="5"/>
  <c r="F293" i="5"/>
  <c r="F151" i="5"/>
  <c r="F335" i="5"/>
  <c r="I166" i="5"/>
  <c r="L166" i="5" s="1"/>
  <c r="H254" i="5"/>
  <c r="I254" i="5" s="1"/>
  <c r="L254" i="5" s="1"/>
  <c r="H199" i="5"/>
  <c r="G87" i="5"/>
  <c r="G338" i="5"/>
  <c r="G128" i="5"/>
  <c r="G260" i="5"/>
  <c r="I260" i="5" s="1"/>
  <c r="L260" i="5" s="1"/>
  <c r="H347" i="5"/>
  <c r="G231" i="5"/>
  <c r="I231" i="5" s="1"/>
  <c r="L231" i="5" s="1"/>
  <c r="G342" i="5"/>
  <c r="I342" i="5" s="1"/>
  <c r="L342" i="5" s="1"/>
  <c r="G296" i="5"/>
  <c r="I296" i="5" s="1"/>
  <c r="L296" i="5" s="1"/>
  <c r="H311" i="5"/>
  <c r="I311" i="5" s="1"/>
  <c r="L311" i="5" s="1"/>
  <c r="H132" i="5"/>
  <c r="G193" i="5"/>
  <c r="G267" i="5"/>
  <c r="I267" i="5" s="1"/>
  <c r="L267" i="5" s="1"/>
  <c r="H307" i="5"/>
  <c r="I307" i="5" s="1"/>
  <c r="L307" i="5" s="1"/>
  <c r="G41" i="5"/>
  <c r="G262" i="5"/>
  <c r="H333" i="5"/>
  <c r="H46" i="5"/>
  <c r="H120" i="5"/>
  <c r="H197" i="5"/>
  <c r="I197" i="5" s="1"/>
  <c r="L197" i="5" s="1"/>
  <c r="H355" i="5"/>
  <c r="G112" i="5"/>
  <c r="I112" i="5" s="1"/>
  <c r="L112" i="5" s="1"/>
  <c r="H175" i="5"/>
  <c r="I175" i="5" s="1"/>
  <c r="L175" i="5" s="1"/>
  <c r="G340" i="5"/>
  <c r="H52" i="5"/>
  <c r="F77" i="5"/>
  <c r="F262" i="5"/>
  <c r="F238" i="5"/>
  <c r="F349" i="5"/>
  <c r="F148" i="5"/>
  <c r="F170" i="5"/>
  <c r="I300" i="5"/>
  <c r="L300" i="5" s="1"/>
  <c r="I301" i="5"/>
  <c r="L301" i="5" s="1"/>
  <c r="I257" i="5"/>
  <c r="L257" i="5" s="1"/>
  <c r="H100" i="5"/>
  <c r="I100" i="5" s="1"/>
  <c r="L100" i="5" s="1"/>
  <c r="H149" i="5"/>
  <c r="I149" i="5" s="1"/>
  <c r="L149" i="5" s="1"/>
  <c r="G354" i="5"/>
  <c r="G334" i="5"/>
  <c r="H65" i="5"/>
  <c r="G187" i="5"/>
  <c r="H241" i="5"/>
  <c r="G230" i="5"/>
  <c r="I230" i="5" s="1"/>
  <c r="L230" i="5" s="1"/>
  <c r="G349" i="5"/>
  <c r="I349" i="5" s="1"/>
  <c r="L349" i="5" s="1"/>
  <c r="G140" i="5"/>
  <c r="I140" i="5" s="1"/>
  <c r="L140" i="5" s="1"/>
  <c r="G331" i="5"/>
  <c r="H270" i="5"/>
  <c r="G265" i="5"/>
  <c r="H274" i="5"/>
  <c r="I274" i="5" s="1"/>
  <c r="L274" i="5" s="1"/>
  <c r="H190" i="5"/>
  <c r="H169" i="5"/>
  <c r="I169" i="5" s="1"/>
  <c r="L169" i="5" s="1"/>
  <c r="G337" i="5"/>
  <c r="G78" i="5"/>
  <c r="I78" i="5" s="1"/>
  <c r="L78" i="5" s="1"/>
  <c r="G245" i="5"/>
  <c r="G49" i="5"/>
  <c r="F20" i="5"/>
  <c r="F153" i="5"/>
  <c r="F121" i="5"/>
  <c r="F159" i="5"/>
  <c r="F201" i="5"/>
  <c r="H250" i="5"/>
  <c r="I250" i="5" s="1"/>
  <c r="L250" i="5" s="1"/>
  <c r="G105" i="5"/>
  <c r="G71" i="5"/>
  <c r="G58" i="5"/>
  <c r="H74" i="5"/>
  <c r="I74" i="5" s="1"/>
  <c r="L74" i="5" s="1"/>
  <c r="H341" i="5"/>
  <c r="G242" i="5"/>
  <c r="I242" i="5" s="1"/>
  <c r="L242" i="5" s="1"/>
  <c r="G323" i="5"/>
  <c r="I323" i="5" s="1"/>
  <c r="L323" i="5" s="1"/>
  <c r="H16" i="5"/>
  <c r="H287" i="5"/>
  <c r="I287" i="5" s="1"/>
  <c r="L287" i="5" s="1"/>
  <c r="H182" i="5"/>
  <c r="H83" i="5"/>
  <c r="G182" i="5"/>
  <c r="H299" i="5"/>
  <c r="H87" i="5"/>
  <c r="H359" i="5"/>
  <c r="H278" i="5"/>
  <c r="H318" i="5"/>
  <c r="G214" i="5"/>
  <c r="H357" i="5"/>
  <c r="G276" i="5"/>
  <c r="G120" i="5"/>
  <c r="I120" i="5" s="1"/>
  <c r="L120" i="5" s="1"/>
  <c r="H177" i="5"/>
  <c r="H337" i="5"/>
  <c r="G310" i="5"/>
  <c r="I310" i="5" s="1"/>
  <c r="L310" i="5" s="1"/>
  <c r="H167" i="5"/>
  <c r="I167" i="5" s="1"/>
  <c r="L167" i="5" s="1"/>
  <c r="F200" i="5"/>
  <c r="F45" i="5"/>
  <c r="F51" i="5"/>
  <c r="F70" i="5"/>
  <c r="F250" i="5"/>
  <c r="H266" i="5"/>
  <c r="I266" i="5" s="1"/>
  <c r="L266" i="5" s="1"/>
  <c r="H174" i="5"/>
  <c r="G85" i="5"/>
  <c r="G67" i="5"/>
  <c r="I67" i="5" s="1"/>
  <c r="L67" i="5" s="1"/>
  <c r="G332" i="5"/>
  <c r="I332" i="5" s="1"/>
  <c r="L332" i="5" s="1"/>
  <c r="G264" i="5"/>
  <c r="I264" i="5" s="1"/>
  <c r="L264" i="5" s="1"/>
  <c r="I273" i="5"/>
  <c r="L273" i="5" s="1"/>
  <c r="I303" i="5"/>
  <c r="L303" i="5" s="1"/>
  <c r="I159" i="5"/>
  <c r="L159" i="5" s="1"/>
  <c r="H361" i="5"/>
  <c r="H353" i="5"/>
  <c r="I353" i="5" s="1"/>
  <c r="L353" i="5" s="1"/>
  <c r="I97" i="5"/>
  <c r="L97" i="5" s="1"/>
  <c r="I178" i="5"/>
  <c r="L178" i="5" s="1"/>
  <c r="I85" i="5"/>
  <c r="L85" i="5" s="1"/>
  <c r="H152" i="5"/>
  <c r="I152" i="5" s="1"/>
  <c r="H72" i="5"/>
  <c r="I72" i="5" s="1"/>
  <c r="L72" i="5" s="1"/>
  <c r="H336" i="5"/>
  <c r="G103" i="5"/>
  <c r="G304" i="5"/>
  <c r="G268" i="5"/>
  <c r="I268" i="5" s="1"/>
  <c r="L268" i="5" s="1"/>
  <c r="H229" i="5"/>
  <c r="H163" i="5"/>
  <c r="I163" i="5" s="1"/>
  <c r="L163" i="5" s="1"/>
  <c r="H354" i="5"/>
  <c r="I354" i="5" s="1"/>
  <c r="L354" i="5" s="1"/>
  <c r="H262" i="5"/>
  <c r="G83" i="5"/>
  <c r="G27" i="5"/>
  <c r="H148" i="5"/>
  <c r="G25" i="5"/>
  <c r="G121" i="5"/>
  <c r="G235" i="5"/>
  <c r="G348" i="5"/>
  <c r="G325" i="5"/>
  <c r="I325" i="5" s="1"/>
  <c r="L325" i="5" s="1"/>
  <c r="G244" i="5"/>
  <c r="H36" i="5"/>
  <c r="G45" i="5"/>
  <c r="I45" i="5" s="1"/>
  <c r="L45" i="5" s="1"/>
  <c r="G171" i="5"/>
  <c r="I171" i="5" s="1"/>
  <c r="L171" i="5" s="1"/>
  <c r="G170" i="5"/>
  <c r="H202" i="5"/>
  <c r="I202" i="5" s="1"/>
  <c r="L202" i="5" s="1"/>
  <c r="G218" i="5"/>
  <c r="I218" i="5" s="1"/>
  <c r="L218" i="5" s="1"/>
  <c r="H162" i="5"/>
  <c r="I162" i="5" s="1"/>
  <c r="L162" i="5" s="1"/>
  <c r="H170" i="5"/>
  <c r="H284" i="5"/>
  <c r="H350" i="5"/>
  <c r="H315" i="5"/>
  <c r="I315" i="5" s="1"/>
  <c r="L315" i="5" s="1"/>
  <c r="G114" i="5"/>
  <c r="I114" i="5" s="1"/>
  <c r="L114" i="5" s="1"/>
  <c r="G11" i="5"/>
  <c r="G321" i="5"/>
  <c r="I321" i="5" s="1"/>
  <c r="L321" i="5" s="1"/>
  <c r="H44" i="5"/>
  <c r="H362" i="5"/>
  <c r="H106" i="5"/>
  <c r="H69" i="5"/>
  <c r="G59" i="5"/>
  <c r="G308" i="5"/>
  <c r="G209" i="5"/>
  <c r="H34" i="5"/>
  <c r="I34" i="5" s="1"/>
  <c r="L34" i="5" s="1"/>
  <c r="G33" i="5"/>
  <c r="H146" i="5"/>
  <c r="H236" i="5"/>
  <c r="G12" i="5"/>
  <c r="I12" i="5" s="1"/>
  <c r="L12" i="5" s="1"/>
  <c r="H98" i="5"/>
  <c r="I98" i="5" s="1"/>
  <c r="L98" i="5" s="1"/>
  <c r="G302" i="5"/>
  <c r="I302" i="5" s="1"/>
  <c r="L302" i="5" s="1"/>
  <c r="G361" i="5"/>
  <c r="G64" i="5"/>
  <c r="I64" i="5" s="1"/>
  <c r="L64" i="5" s="1"/>
  <c r="G362" i="5"/>
  <c r="H196" i="5"/>
  <c r="I196" i="5" s="1"/>
  <c r="L196" i="5" s="1"/>
  <c r="G345" i="5"/>
  <c r="G298" i="5"/>
  <c r="I298" i="5" s="1"/>
  <c r="L298" i="5" s="1"/>
  <c r="H259" i="5"/>
  <c r="I259" i="5" s="1"/>
  <c r="L259" i="5" s="1"/>
  <c r="G109" i="5"/>
  <c r="I109" i="5" s="1"/>
  <c r="L109" i="5" s="1"/>
  <c r="G360" i="5"/>
  <c r="I360" i="5" s="1"/>
  <c r="L360" i="5" s="1"/>
  <c r="H269" i="5"/>
  <c r="I269" i="5" s="1"/>
  <c r="L269" i="5" s="1"/>
  <c r="H235" i="5"/>
  <c r="H226" i="5"/>
  <c r="G157" i="5"/>
  <c r="I157" i="5" s="1"/>
  <c r="L157" i="5" s="1"/>
  <c r="H338" i="5"/>
  <c r="H286" i="5"/>
  <c r="G329" i="5"/>
  <c r="I329" i="5" s="1"/>
  <c r="L329" i="5" s="1"/>
  <c r="G216" i="5"/>
  <c r="I216" i="5" s="1"/>
  <c r="L216" i="5" s="1"/>
  <c r="H48" i="5"/>
  <c r="I48" i="5" s="1"/>
  <c r="L48" i="5" s="1"/>
  <c r="G286" i="5"/>
  <c r="G229" i="5"/>
  <c r="H25" i="5"/>
  <c r="H116" i="5"/>
  <c r="I116" i="5" s="1"/>
  <c r="L116" i="5" s="1"/>
  <c r="H168" i="5"/>
  <c r="I168" i="5" s="1"/>
  <c r="L168" i="5" s="1"/>
  <c r="H304" i="5"/>
  <c r="G351" i="5"/>
  <c r="I351" i="5" s="1"/>
  <c r="L351" i="5" s="1"/>
  <c r="G256" i="5"/>
  <c r="G108" i="5"/>
  <c r="I108" i="5" s="1"/>
  <c r="L108" i="5" s="1"/>
  <c r="H99" i="5"/>
  <c r="G160" i="5"/>
  <c r="H219" i="5"/>
  <c r="H33" i="5"/>
  <c r="G320" i="5"/>
  <c r="I320" i="5" s="1"/>
  <c r="L320" i="5" s="1"/>
  <c r="G249" i="5"/>
  <c r="G293" i="5"/>
  <c r="H42" i="5"/>
  <c r="G26" i="5"/>
  <c r="H71" i="5"/>
  <c r="I71" i="5" s="1"/>
  <c r="L71" i="5" s="1"/>
  <c r="H222" i="5"/>
  <c r="G174" i="5"/>
  <c r="G158" i="5"/>
  <c r="I158" i="5" s="1"/>
  <c r="L158" i="5" s="1"/>
  <c r="H61" i="5"/>
  <c r="H66" i="5"/>
  <c r="G46" i="5"/>
  <c r="H164" i="5"/>
  <c r="I164" i="5" s="1"/>
  <c r="L164" i="5" s="1"/>
  <c r="G76" i="5"/>
  <c r="G241" i="5"/>
  <c r="H10" i="5"/>
  <c r="G53" i="5"/>
  <c r="H133" i="5"/>
  <c r="H330" i="5"/>
  <c r="I330" i="5" s="1"/>
  <c r="G225" i="5"/>
  <c r="I225" i="5" s="1"/>
  <c r="L225" i="5" s="1"/>
  <c r="G210" i="5"/>
  <c r="I210" i="5" s="1"/>
  <c r="L210" i="5" s="1"/>
  <c r="G44" i="5"/>
  <c r="G104" i="5"/>
  <c r="H205" i="5"/>
  <c r="I205" i="5" s="1"/>
  <c r="L205" i="5" s="1"/>
  <c r="G57" i="5"/>
  <c r="I57" i="5" s="1"/>
  <c r="L57" i="5" s="1"/>
  <c r="G222" i="5"/>
  <c r="G173" i="5"/>
  <c r="I173" i="5" s="1"/>
  <c r="L173" i="5" s="1"/>
  <c r="H26" i="5"/>
  <c r="H115" i="5"/>
  <c r="G14" i="5"/>
  <c r="I14" i="5" s="1"/>
  <c r="L14" i="5" s="1"/>
  <c r="H183" i="5"/>
  <c r="G150" i="5"/>
  <c r="I150" i="5" s="1"/>
  <c r="L150" i="5" s="1"/>
  <c r="H93" i="5"/>
  <c r="I93" i="5" s="1"/>
  <c r="L93" i="5" s="1"/>
  <c r="G227" i="5"/>
  <c r="I227" i="5" s="1"/>
  <c r="L227" i="5" s="1"/>
  <c r="G118" i="5"/>
  <c r="I118" i="5" s="1"/>
  <c r="L118" i="5" s="1"/>
  <c r="H107" i="5"/>
  <c r="H88" i="5"/>
  <c r="G282" i="5"/>
  <c r="G299" i="5"/>
  <c r="H73" i="5"/>
  <c r="I73" i="5" s="1"/>
  <c r="L73" i="5" s="1"/>
  <c r="G42" i="5"/>
  <c r="I42" i="5" s="1"/>
  <c r="L42" i="5" s="1"/>
  <c r="H221" i="5"/>
  <c r="I221" i="5" s="1"/>
  <c r="L221" i="5" s="1"/>
  <c r="H137" i="5"/>
  <c r="I137" i="5" s="1"/>
  <c r="L137" i="5" s="1"/>
  <c r="H334" i="5"/>
  <c r="I334" i="5" s="1"/>
  <c r="L334" i="5" s="1"/>
  <c r="G54" i="5"/>
  <c r="I54" i="5" s="1"/>
  <c r="L54" i="5" s="1"/>
  <c r="G344" i="5"/>
  <c r="I344" i="5" s="1"/>
  <c r="L344" i="5" s="1"/>
  <c r="H80" i="5"/>
  <c r="G139" i="5"/>
  <c r="I139" i="5" s="1"/>
  <c r="L139" i="5" s="1"/>
  <c r="H294" i="5"/>
  <c r="I294" i="5" s="1"/>
  <c r="L294" i="5" s="1"/>
  <c r="G306" i="5"/>
  <c r="G352" i="5"/>
  <c r="H188" i="5"/>
  <c r="I188" i="5" s="1"/>
  <c r="L188" i="5" s="1"/>
  <c r="G278" i="5"/>
  <c r="G181" i="5"/>
  <c r="I181" i="5" s="1"/>
  <c r="L181" i="5" s="1"/>
  <c r="H308" i="5"/>
  <c r="G38" i="5"/>
  <c r="I38" i="5" s="1"/>
  <c r="L38" i="5" s="1"/>
  <c r="G82" i="5"/>
  <c r="I82" i="5" s="1"/>
  <c r="L82" i="5" s="1"/>
  <c r="G252" i="5"/>
  <c r="I252" i="5" s="1"/>
  <c r="L252" i="5" s="1"/>
  <c r="H172" i="5"/>
  <c r="I172" i="5" s="1"/>
  <c r="L172" i="5" s="1"/>
  <c r="H215" i="5"/>
  <c r="I215" i="5" s="1"/>
  <c r="L215" i="5" s="1"/>
  <c r="H331" i="5"/>
  <c r="H89" i="5"/>
  <c r="I89" i="5" s="1"/>
  <c r="L89" i="5" s="1"/>
  <c r="G335" i="5"/>
  <c r="I335" i="5" s="1"/>
  <c r="L335" i="5" s="1"/>
  <c r="H326" i="5"/>
  <c r="I326" i="5" s="1"/>
  <c r="L326" i="5" s="1"/>
  <c r="H160" i="5"/>
  <c r="H56" i="5"/>
  <c r="I56" i="5" s="1"/>
  <c r="L56" i="5" s="1"/>
  <c r="H104" i="5"/>
  <c r="G129" i="5"/>
  <c r="I129" i="5" s="1"/>
  <c r="L129" i="5" s="1"/>
  <c r="H276" i="5"/>
  <c r="G153" i="5"/>
  <c r="G113" i="5"/>
  <c r="I113" i="5" s="1"/>
  <c r="L113" i="5" s="1"/>
  <c r="G208" i="5"/>
  <c r="I208" i="5" s="1"/>
  <c r="L208" i="5" s="1"/>
  <c r="G346" i="5"/>
  <c r="I346" i="5" s="1"/>
  <c r="L346" i="5" s="1"/>
  <c r="H102" i="5"/>
  <c r="G125" i="5"/>
  <c r="I125" i="5" s="1"/>
  <c r="L125" i="5" s="1"/>
  <c r="H297" i="5"/>
  <c r="I297" i="5" s="1"/>
  <c r="L297" i="5" s="1"/>
  <c r="G60" i="5"/>
  <c r="H75" i="5"/>
  <c r="I75" i="5" s="1"/>
  <c r="L75" i="5" s="1"/>
  <c r="H79" i="5"/>
  <c r="I79" i="5" s="1"/>
  <c r="L79" i="5" s="1"/>
  <c r="H59" i="5"/>
  <c r="G358" i="5"/>
  <c r="I358" i="5" s="1"/>
  <c r="L358" i="5" s="1"/>
  <c r="G39" i="5"/>
  <c r="I39" i="5" s="1"/>
  <c r="L39" i="5" s="1"/>
  <c r="H293" i="5"/>
  <c r="H147" i="5"/>
  <c r="I147" i="5" s="1"/>
  <c r="L147" i="5" s="1"/>
  <c r="H138" i="5"/>
  <c r="I138" i="5" s="1"/>
  <c r="L138" i="5" s="1"/>
  <c r="G151" i="5"/>
  <c r="G37" i="5"/>
  <c r="I37" i="5" s="1"/>
  <c r="L37" i="5" s="1"/>
  <c r="G186" i="5"/>
  <c r="I186" i="5" s="1"/>
  <c r="L186" i="5" s="1"/>
  <c r="G24" i="5"/>
  <c r="I24" i="5" s="1"/>
  <c r="L24" i="5" s="1"/>
  <c r="G350" i="5"/>
  <c r="I350" i="5" s="1"/>
  <c r="L350" i="5" s="1"/>
  <c r="H201" i="5"/>
  <c r="I201" i="5" s="1"/>
  <c r="L201" i="5" s="1"/>
  <c r="G148" i="5"/>
  <c r="I148" i="5" s="1"/>
  <c r="L148" i="5" s="1"/>
  <c r="G155" i="5"/>
  <c r="I155" i="5" s="1"/>
  <c r="L155" i="5" s="1"/>
  <c r="G133" i="5"/>
  <c r="H340" i="5"/>
  <c r="G217" i="5"/>
  <c r="I217" i="5" s="1"/>
  <c r="L217" i="5" s="1"/>
  <c r="H15" i="5"/>
  <c r="I15" i="5" s="1"/>
  <c r="L15" i="5" s="1"/>
  <c r="G18" i="5"/>
  <c r="I18" i="5" s="1"/>
  <c r="L18" i="5" s="1"/>
  <c r="H90" i="5"/>
  <c r="I90" i="5" s="1"/>
  <c r="L90" i="5" s="1"/>
  <c r="G146" i="5"/>
  <c r="I146" i="5" s="1"/>
  <c r="L146" i="5" s="1"/>
  <c r="H191" i="5"/>
  <c r="H151" i="5"/>
  <c r="I151" i="5" s="1"/>
  <c r="L151" i="5" s="1"/>
  <c r="I338" i="5"/>
  <c r="L338" i="5" s="1"/>
  <c r="I32" i="5"/>
  <c r="L32" i="5" s="1"/>
  <c r="H345" i="5"/>
  <c r="H305" i="5"/>
  <c r="I305" i="5" s="1"/>
  <c r="L305" i="5" s="1"/>
  <c r="H281" i="5"/>
  <c r="I281" i="5" s="1"/>
  <c r="L281" i="5" s="1"/>
  <c r="H265" i="5"/>
  <c r="I265" i="5" s="1"/>
  <c r="L265" i="5" s="1"/>
  <c r="H249" i="5"/>
  <c r="H233" i="5"/>
  <c r="H153" i="5"/>
  <c r="H121" i="5"/>
  <c r="H105" i="5"/>
  <c r="H81" i="5"/>
  <c r="I81" i="5" s="1"/>
  <c r="L81" i="5" s="1"/>
  <c r="H256" i="5"/>
  <c r="H232" i="5"/>
  <c r="I232" i="5" s="1"/>
  <c r="L232" i="5" s="1"/>
  <c r="H319" i="5"/>
  <c r="I319" i="5" s="1"/>
  <c r="L319" i="5" s="1"/>
  <c r="H295" i="5"/>
  <c r="I295" i="5" s="1"/>
  <c r="L295" i="5" s="1"/>
  <c r="H247" i="5"/>
  <c r="I247" i="5" s="1"/>
  <c r="L247" i="5" s="1"/>
  <c r="H207" i="5"/>
  <c r="H95" i="5"/>
  <c r="I95" i="5" s="1"/>
  <c r="L95" i="5" s="1"/>
  <c r="H31" i="5"/>
  <c r="I31" i="5" s="1"/>
  <c r="L31" i="5" s="1"/>
  <c r="G55" i="4"/>
  <c r="F312" i="4"/>
  <c r="F88" i="4"/>
  <c r="F48" i="4"/>
  <c r="F305" i="4"/>
  <c r="F49" i="4"/>
  <c r="F83" i="4"/>
  <c r="G86" i="4"/>
  <c r="H20" i="4"/>
  <c r="G66" i="4"/>
  <c r="H330" i="4"/>
  <c r="H188" i="4"/>
  <c r="G98" i="4"/>
  <c r="G20" i="4"/>
  <c r="H267" i="4"/>
  <c r="H220" i="4"/>
  <c r="H156" i="4"/>
  <c r="H154" i="4"/>
  <c r="H141" i="4"/>
  <c r="G169" i="4"/>
  <c r="H222" i="4"/>
  <c r="F347" i="4"/>
  <c r="H172" i="4"/>
  <c r="H73" i="4"/>
  <c r="H347" i="4"/>
  <c r="H26" i="4"/>
  <c r="F131" i="4"/>
  <c r="H294" i="4"/>
  <c r="G22" i="4"/>
  <c r="H197" i="4"/>
  <c r="G219" i="4"/>
  <c r="G138" i="4"/>
  <c r="F234" i="4"/>
  <c r="G238" i="4"/>
  <c r="F12" i="4"/>
  <c r="H8" i="4"/>
  <c r="G126" i="4"/>
  <c r="G67" i="4"/>
  <c r="F187" i="4"/>
  <c r="F139" i="4"/>
  <c r="H75" i="4"/>
  <c r="F348" i="4"/>
  <c r="H298" i="4"/>
  <c r="F308" i="4"/>
  <c r="F210" i="4"/>
  <c r="F124" i="4"/>
  <c r="H201" i="4"/>
  <c r="F241" i="4"/>
  <c r="F233" i="4"/>
  <c r="F281" i="4"/>
  <c r="G275" i="4"/>
  <c r="G92" i="4"/>
  <c r="G308" i="4"/>
  <c r="G46" i="4"/>
  <c r="H122" i="4"/>
  <c r="H58" i="4"/>
  <c r="G193" i="4"/>
  <c r="G170" i="4"/>
  <c r="G345" i="4"/>
  <c r="G329" i="4"/>
  <c r="G100" i="4"/>
  <c r="G9" i="4"/>
  <c r="G362" i="4"/>
  <c r="H324" i="4"/>
  <c r="H76" i="4"/>
  <c r="G10" i="4"/>
  <c r="G33" i="4"/>
  <c r="G281" i="4"/>
  <c r="H62" i="4"/>
  <c r="H91" i="4"/>
  <c r="G220" i="4"/>
  <c r="H289" i="4"/>
  <c r="G182" i="4"/>
  <c r="G105" i="4"/>
  <c r="F126" i="4"/>
  <c r="F300" i="4"/>
  <c r="F275" i="4"/>
  <c r="H302" i="4"/>
  <c r="F76" i="4"/>
  <c r="G8" i="4"/>
  <c r="H254" i="4"/>
  <c r="F132" i="4"/>
  <c r="G190" i="4"/>
  <c r="I190" i="4" s="1"/>
  <c r="L190" i="4" s="1"/>
  <c r="F58" i="4"/>
  <c r="F155" i="4"/>
  <c r="G150" i="4"/>
  <c r="F100" i="4"/>
  <c r="G70" i="4"/>
  <c r="F362" i="4"/>
  <c r="F260" i="4"/>
  <c r="F172" i="4"/>
  <c r="F145" i="4"/>
  <c r="F177" i="4"/>
  <c r="F217" i="4"/>
  <c r="H60" i="4"/>
  <c r="H114" i="4"/>
  <c r="H54" i="4"/>
  <c r="G186" i="4"/>
  <c r="G42" i="4"/>
  <c r="G78" i="4"/>
  <c r="H134" i="4"/>
  <c r="G62" i="4"/>
  <c r="I62" i="4" s="1"/>
  <c r="L62" i="4" s="1"/>
  <c r="H338" i="4"/>
  <c r="H210" i="4"/>
  <c r="H36" i="4"/>
  <c r="H126" i="4"/>
  <c r="F330" i="4"/>
  <c r="H357" i="4"/>
  <c r="G316" i="4"/>
  <c r="H350" i="4"/>
  <c r="H238" i="4"/>
  <c r="G214" i="4"/>
  <c r="G314" i="4"/>
  <c r="H115" i="4"/>
  <c r="G69" i="4"/>
  <c r="H305" i="4"/>
  <c r="F110" i="4"/>
  <c r="H70" i="4"/>
  <c r="G302" i="4"/>
  <c r="F195" i="4"/>
  <c r="F190" i="4"/>
  <c r="G348" i="4"/>
  <c r="F42" i="4"/>
  <c r="H266" i="4"/>
  <c r="I266" i="4" s="1"/>
  <c r="L266" i="4" s="1"/>
  <c r="G115" i="4"/>
  <c r="F148" i="4"/>
  <c r="G228" i="4"/>
  <c r="F118" i="4"/>
  <c r="F171" i="4"/>
  <c r="G195" i="4"/>
  <c r="F66" i="4"/>
  <c r="H140" i="4"/>
  <c r="F316" i="4"/>
  <c r="F327" i="4"/>
  <c r="F218" i="4"/>
  <c r="F257" i="4"/>
  <c r="F129" i="4"/>
  <c r="F105" i="4"/>
  <c r="H100" i="4"/>
  <c r="I100" i="4" s="1"/>
  <c r="L100" i="4" s="1"/>
  <c r="G323" i="4"/>
  <c r="H30" i="4"/>
  <c r="G221" i="4"/>
  <c r="G108" i="4"/>
  <c r="H257" i="4"/>
  <c r="H18" i="4"/>
  <c r="G206" i="4"/>
  <c r="H262" i="4"/>
  <c r="H332" i="4"/>
  <c r="H190" i="4"/>
  <c r="H166" i="4"/>
  <c r="F158" i="4"/>
  <c r="H78" i="4"/>
  <c r="H27" i="4"/>
  <c r="G89" i="4"/>
  <c r="H92" i="4"/>
  <c r="F115" i="4"/>
  <c r="H108" i="4"/>
  <c r="G131" i="4"/>
  <c r="I131" i="4" s="1"/>
  <c r="L131" i="4" s="1"/>
  <c r="H234" i="4"/>
  <c r="H89" i="4"/>
  <c r="F19" i="4"/>
  <c r="G354" i="4"/>
  <c r="H354" i="4"/>
  <c r="F314" i="4"/>
  <c r="F254" i="4"/>
  <c r="G76" i="4"/>
  <c r="I76" i="4" s="1"/>
  <c r="L76" i="4" s="1"/>
  <c r="F130" i="4"/>
  <c r="H358" i="4"/>
  <c r="G246" i="4"/>
  <c r="F250" i="4"/>
  <c r="G340" i="4"/>
  <c r="F150" i="4"/>
  <c r="F180" i="4"/>
  <c r="G122" i="4"/>
  <c r="I122" i="4" s="1"/>
  <c r="L122" i="4" s="1"/>
  <c r="F267" i="4"/>
  <c r="G278" i="4"/>
  <c r="F10" i="4"/>
  <c r="F238" i="4"/>
  <c r="F321" i="4"/>
  <c r="F65" i="4"/>
  <c r="G306" i="4"/>
  <c r="H174" i="4"/>
  <c r="G292" i="4"/>
  <c r="F182" i="4"/>
  <c r="G244" i="4"/>
  <c r="I244" i="4" s="1"/>
  <c r="L244" i="4" s="1"/>
  <c r="F212" i="4"/>
  <c r="G300" i="4"/>
  <c r="I300" i="4" s="1"/>
  <c r="L300" i="4" s="1"/>
  <c r="H162" i="4"/>
  <c r="H331" i="4"/>
  <c r="G185" i="4"/>
  <c r="G17" i="4"/>
  <c r="H233" i="4"/>
  <c r="H102" i="4"/>
  <c r="F67" i="4"/>
  <c r="H164" i="4"/>
  <c r="G270" i="4"/>
  <c r="G145" i="4"/>
  <c r="G209" i="4"/>
  <c r="G241" i="4"/>
  <c r="H260" i="4"/>
  <c r="H300" i="4"/>
  <c r="H307" i="4"/>
  <c r="I307" i="4" s="1"/>
  <c r="L307" i="4" s="1"/>
  <c r="H323" i="4"/>
  <c r="G137" i="4"/>
  <c r="H282" i="4"/>
  <c r="G60" i="4"/>
  <c r="F179" i="4"/>
  <c r="G250" i="4"/>
  <c r="G106" i="4"/>
  <c r="F146" i="4"/>
  <c r="H227" i="4"/>
  <c r="F334" i="4"/>
  <c r="F206" i="4"/>
  <c r="G44" i="4"/>
  <c r="F166" i="4"/>
  <c r="F244" i="4"/>
  <c r="G155" i="4"/>
  <c r="F13" i="4"/>
  <c r="H35" i="4"/>
  <c r="F346" i="4"/>
  <c r="F291" i="4"/>
  <c r="F249" i="4"/>
  <c r="F9" i="4"/>
  <c r="G118" i="4"/>
  <c r="H181" i="4"/>
  <c r="H57" i="4"/>
  <c r="F365" i="4"/>
  <c r="H309" i="4"/>
  <c r="G202" i="4"/>
  <c r="H90" i="4"/>
  <c r="H81" i="4"/>
  <c r="G84" i="4"/>
  <c r="H99" i="4"/>
  <c r="G107" i="4"/>
  <c r="G49" i="4"/>
  <c r="H83" i="4"/>
  <c r="G30" i="4"/>
  <c r="H169" i="4"/>
  <c r="I169" i="4" s="1"/>
  <c r="L169" i="4" s="1"/>
  <c r="G130" i="4"/>
  <c r="H74" i="4"/>
  <c r="G53" i="4"/>
  <c r="H281" i="4"/>
  <c r="H355" i="4"/>
  <c r="G28" i="4"/>
  <c r="H180" i="4"/>
  <c r="H170" i="4"/>
  <c r="H38" i="4"/>
  <c r="H117" i="4"/>
  <c r="H131" i="4"/>
  <c r="F358" i="4"/>
  <c r="G35" i="4"/>
  <c r="I35" i="4" s="1"/>
  <c r="L35" i="4" s="1"/>
  <c r="F268" i="4"/>
  <c r="F242" i="4"/>
  <c r="H242" i="4"/>
  <c r="F306" i="4"/>
  <c r="F283" i="4"/>
  <c r="F318" i="4"/>
  <c r="F11" i="4"/>
  <c r="F323" i="4"/>
  <c r="G210" i="4"/>
  <c r="F93" i="4"/>
  <c r="G12" i="4"/>
  <c r="F106" i="4"/>
  <c r="F276" i="4"/>
  <c r="F185" i="4"/>
  <c r="F81" i="4"/>
  <c r="H217" i="4"/>
  <c r="G222" i="4"/>
  <c r="H65" i="4"/>
  <c r="G322" i="4"/>
  <c r="G52" i="4"/>
  <c r="H291" i="4"/>
  <c r="G257" i="4"/>
  <c r="G147" i="4"/>
  <c r="H139" i="4"/>
  <c r="G156" i="4"/>
  <c r="G242" i="4"/>
  <c r="G254" i="4"/>
  <c r="I254" i="4" s="1"/>
  <c r="L254" i="4" s="1"/>
  <c r="G124" i="4"/>
  <c r="H203" i="4"/>
  <c r="G140" i="4"/>
  <c r="G284" i="4"/>
  <c r="I284" i="4" s="1"/>
  <c r="L284" i="4" s="1"/>
  <c r="F284" i="4"/>
  <c r="G97" i="4"/>
  <c r="H219" i="4"/>
  <c r="H116" i="4"/>
  <c r="I116" i="4" s="1"/>
  <c r="L116" i="4" s="1"/>
  <c r="H194" i="4"/>
  <c r="G179" i="4"/>
  <c r="G326" i="4"/>
  <c r="H14" i="4"/>
  <c r="H34" i="4"/>
  <c r="I34" i="4" s="1"/>
  <c r="L34" i="4" s="1"/>
  <c r="H334" i="4"/>
  <c r="G212" i="4"/>
  <c r="F98" i="4"/>
  <c r="G75" i="4"/>
  <c r="F350" i="4"/>
  <c r="F198" i="4"/>
  <c r="G337" i="4"/>
  <c r="F286" i="4"/>
  <c r="G359" i="4"/>
  <c r="F211" i="4"/>
  <c r="F27" i="4"/>
  <c r="F355" i="4"/>
  <c r="G356" i="4"/>
  <c r="F222" i="4"/>
  <c r="G172" i="4"/>
  <c r="F154" i="4"/>
  <c r="F86" i="4"/>
  <c r="F161" i="4"/>
  <c r="F361" i="4"/>
  <c r="F353" i="4"/>
  <c r="H321" i="4"/>
  <c r="H313" i="4"/>
  <c r="F289" i="4"/>
  <c r="H265" i="4"/>
  <c r="H249" i="4"/>
  <c r="H241" i="4"/>
  <c r="F225" i="4"/>
  <c r="F201" i="4"/>
  <c r="F193" i="4"/>
  <c r="H177" i="4"/>
  <c r="F169" i="4"/>
  <c r="H161" i="4"/>
  <c r="H153" i="4"/>
  <c r="F137" i="4"/>
  <c r="H129" i="4"/>
  <c r="F121" i="4"/>
  <c r="H361" i="4"/>
  <c r="F82" i="4"/>
  <c r="F354" i="4"/>
  <c r="F74" i="4"/>
  <c r="F302" i="4"/>
  <c r="G262" i="4"/>
  <c r="G333" i="4"/>
  <c r="G259" i="4"/>
  <c r="G258" i="4"/>
  <c r="F214" i="4"/>
  <c r="F134" i="4"/>
  <c r="F338" i="4"/>
  <c r="G321" i="4"/>
  <c r="G27" i="4"/>
  <c r="I27" i="4" s="1"/>
  <c r="L27" i="4" s="1"/>
  <c r="G274" i="4"/>
  <c r="G307" i="4"/>
  <c r="F167" i="4"/>
  <c r="F114" i="4"/>
  <c r="G26" i="4"/>
  <c r="I26" i="4" s="1"/>
  <c r="L26" i="4" s="1"/>
  <c r="F270" i="4"/>
  <c r="G59" i="4"/>
  <c r="G74" i="4"/>
  <c r="I74" i="4" s="1"/>
  <c r="L74" i="4" s="1"/>
  <c r="H178" i="4"/>
  <c r="F322" i="4"/>
  <c r="H22" i="4"/>
  <c r="G196" i="4"/>
  <c r="F282" i="4"/>
  <c r="G81" i="4"/>
  <c r="I81" i="4" s="1"/>
  <c r="L81" i="4" s="1"/>
  <c r="G252" i="4"/>
  <c r="G166" i="4"/>
  <c r="I166" i="4" s="1"/>
  <c r="L166" i="4" s="1"/>
  <c r="G21" i="4"/>
  <c r="G334" i="4"/>
  <c r="H318" i="4"/>
  <c r="H110" i="4"/>
  <c r="I110" i="4" s="1"/>
  <c r="L110" i="4" s="1"/>
  <c r="H226" i="4"/>
  <c r="G18" i="4"/>
  <c r="F94" i="4"/>
  <c r="G43" i="4"/>
  <c r="G153" i="4"/>
  <c r="G113" i="4"/>
  <c r="G243" i="4"/>
  <c r="H142" i="4"/>
  <c r="G94" i="4"/>
  <c r="H198" i="4"/>
  <c r="G164" i="4"/>
  <c r="G188" i="4"/>
  <c r="I188" i="4" s="1"/>
  <c r="L188" i="4" s="1"/>
  <c r="G161" i="4"/>
  <c r="G361" i="4"/>
  <c r="F22" i="4"/>
  <c r="F138" i="4"/>
  <c r="F14" i="4"/>
  <c r="G91" i="4"/>
  <c r="I91" i="4" s="1"/>
  <c r="L91" i="4" s="1"/>
  <c r="F202" i="4"/>
  <c r="G90" i="4"/>
  <c r="I90" i="4" s="1"/>
  <c r="L90" i="4" s="1"/>
  <c r="H342" i="4"/>
  <c r="F258" i="4"/>
  <c r="G363" i="4"/>
  <c r="H310" i="4"/>
  <c r="F186" i="4"/>
  <c r="G203" i="4"/>
  <c r="I203" i="4" s="1"/>
  <c r="L203" i="4" s="1"/>
  <c r="F178" i="4"/>
  <c r="F46" i="4"/>
  <c r="G332" i="4"/>
  <c r="G171" i="4"/>
  <c r="G357" i="4"/>
  <c r="G286" i="4"/>
  <c r="G227" i="4"/>
  <c r="I227" i="4" s="1"/>
  <c r="L227" i="4" s="1"/>
  <c r="G297" i="4"/>
  <c r="G61" i="4"/>
  <c r="G194" i="4"/>
  <c r="H326" i="4"/>
  <c r="G350" i="4"/>
  <c r="G25" i="4"/>
  <c r="I25" i="4" s="1"/>
  <c r="L25" i="4" s="1"/>
  <c r="F90" i="4"/>
  <c r="G158" i="4"/>
  <c r="G132" i="4"/>
  <c r="H202" i="4"/>
  <c r="G141" i="4"/>
  <c r="I141" i="4" s="1"/>
  <c r="L141" i="4" s="1"/>
  <c r="G331" i="4"/>
  <c r="G177" i="4"/>
  <c r="G318" i="4"/>
  <c r="G233" i="4"/>
  <c r="H66" i="4"/>
  <c r="I66" i="4" s="1"/>
  <c r="L66" i="4" s="1"/>
  <c r="G58" i="4"/>
  <c r="I58" i="4" s="1"/>
  <c r="L58" i="4" s="1"/>
  <c r="G154" i="4"/>
  <c r="H94" i="4"/>
  <c r="G355" i="4"/>
  <c r="G276" i="4"/>
  <c r="F266" i="4"/>
  <c r="F230" i="4"/>
  <c r="F122" i="4"/>
  <c r="F298" i="4"/>
  <c r="G54" i="4"/>
  <c r="I54" i="4" s="1"/>
  <c r="L54" i="4" s="1"/>
  <c r="G163" i="4"/>
  <c r="G51" i="4"/>
  <c r="F194" i="4"/>
  <c r="F62" i="4"/>
  <c r="G353" i="4"/>
  <c r="H250" i="4"/>
  <c r="I250" i="4" s="1"/>
  <c r="L250" i="4" s="1"/>
  <c r="G187" i="4"/>
  <c r="F54" i="4"/>
  <c r="G146" i="4"/>
  <c r="G11" i="4"/>
  <c r="F162" i="4"/>
  <c r="F342" i="4"/>
  <c r="G226" i="4"/>
  <c r="H346" i="4"/>
  <c r="H306" i="4"/>
  <c r="F102" i="4"/>
  <c r="H270" i="4"/>
  <c r="H258" i="4"/>
  <c r="H50" i="4"/>
  <c r="G201" i="4"/>
  <c r="I201" i="4" s="1"/>
  <c r="L201" i="4" s="1"/>
  <c r="G41" i="4"/>
  <c r="G134" i="4"/>
  <c r="I134" i="4" s="1"/>
  <c r="L134" i="4" s="1"/>
  <c r="G129" i="4"/>
  <c r="I129" i="4" s="1"/>
  <c r="L129" i="4" s="1"/>
  <c r="G57" i="4"/>
  <c r="G217" i="4"/>
  <c r="F226" i="4"/>
  <c r="G123" i="4"/>
  <c r="H362" i="4"/>
  <c r="G148" i="4"/>
  <c r="F246" i="4"/>
  <c r="G225" i="4"/>
  <c r="G82" i="4"/>
  <c r="G102" i="4"/>
  <c r="I102" i="4" s="1"/>
  <c r="L102" i="4" s="1"/>
  <c r="G235" i="4"/>
  <c r="G121" i="4"/>
  <c r="I121" i="4" s="1"/>
  <c r="L121" i="4" s="1"/>
  <c r="G267" i="4"/>
  <c r="I267" i="4" s="1"/>
  <c r="L267" i="4" s="1"/>
  <c r="G273" i="4"/>
  <c r="I273" i="4" s="1"/>
  <c r="L273" i="4" s="1"/>
  <c r="H150" i="4"/>
  <c r="I150" i="4" s="1"/>
  <c r="L150" i="4" s="1"/>
  <c r="H82" i="4"/>
  <c r="H186" i="4"/>
  <c r="G50" i="4"/>
  <c r="I50" i="4" s="1"/>
  <c r="L50" i="4" s="1"/>
  <c r="G305" i="4"/>
  <c r="G298" i="4"/>
  <c r="F18" i="4"/>
  <c r="F79" i="4"/>
  <c r="G294" i="4"/>
  <c r="I294" i="4" s="1"/>
  <c r="L294" i="4" s="1"/>
  <c r="G139" i="4"/>
  <c r="I139" i="4" s="1"/>
  <c r="L139" i="4" s="1"/>
  <c r="F70" i="4"/>
  <c r="G324" i="4"/>
  <c r="I324" i="4" s="1"/>
  <c r="L324" i="4" s="1"/>
  <c r="F75" i="4"/>
  <c r="G178" i="4"/>
  <c r="I178" i="4" s="1"/>
  <c r="L178" i="4" s="1"/>
  <c r="H155" i="4"/>
  <c r="F50" i="4"/>
  <c r="G83" i="4"/>
  <c r="I83" i="4" s="1"/>
  <c r="L83" i="4" s="1"/>
  <c r="H187" i="4"/>
  <c r="F39" i="4"/>
  <c r="F294" i="4"/>
  <c r="G315" i="4"/>
  <c r="F34" i="4"/>
  <c r="G313" i="4"/>
  <c r="F259" i="4"/>
  <c r="G236" i="4"/>
  <c r="H274" i="4"/>
  <c r="I274" i="4" s="1"/>
  <c r="L274" i="4" s="1"/>
  <c r="H214" i="4"/>
  <c r="G342" i="4"/>
  <c r="I342" i="4" s="1"/>
  <c r="L342" i="4" s="1"/>
  <c r="G19" i="4"/>
  <c r="G330" i="4"/>
  <c r="H11" i="4"/>
  <c r="I11" i="4" s="1"/>
  <c r="L11" i="4" s="1"/>
  <c r="G268" i="4"/>
  <c r="G211" i="4"/>
  <c r="H182" i="4"/>
  <c r="I182" i="4" s="1"/>
  <c r="L182" i="4" s="1"/>
  <c r="G310" i="4"/>
  <c r="G291" i="4"/>
  <c r="I291" i="4" s="1"/>
  <c r="L291" i="4" s="1"/>
  <c r="G260" i="4"/>
  <c r="H46" i="4"/>
  <c r="F142" i="4"/>
  <c r="G218" i="4"/>
  <c r="I218" i="4" s="1"/>
  <c r="L218" i="4" s="1"/>
  <c r="H275" i="4"/>
  <c r="I275" i="4" s="1"/>
  <c r="L275" i="4" s="1"/>
  <c r="G289" i="4"/>
  <c r="I289" i="4" s="1"/>
  <c r="L289" i="4" s="1"/>
  <c r="G338" i="4"/>
  <c r="G68" i="4"/>
  <c r="H363" i="4"/>
  <c r="H98" i="4"/>
  <c r="G230" i="4"/>
  <c r="I230" i="4" s="1"/>
  <c r="L230" i="4" s="1"/>
  <c r="G346" i="4"/>
  <c r="F78" i="4"/>
  <c r="G198" i="4"/>
  <c r="F278" i="4"/>
  <c r="G290" i="4"/>
  <c r="F251" i="4"/>
  <c r="F43" i="4"/>
  <c r="F310" i="4"/>
  <c r="G142" i="4"/>
  <c r="H286" i="4"/>
  <c r="I286" i="4" s="1"/>
  <c r="L286" i="4" s="1"/>
  <c r="H107" i="4"/>
  <c r="F307" i="4"/>
  <c r="G282" i="4"/>
  <c r="I282" i="4" s="1"/>
  <c r="L282" i="4" s="1"/>
  <c r="F38" i="4"/>
  <c r="H278" i="4"/>
  <c r="I278" i="4" s="1"/>
  <c r="L278" i="4" s="1"/>
  <c r="F163" i="4"/>
  <c r="H146" i="4"/>
  <c r="H158" i="4"/>
  <c r="G162" i="4"/>
  <c r="H130" i="4"/>
  <c r="G14" i="4"/>
  <c r="I14" i="4" s="1"/>
  <c r="L14" i="4" s="1"/>
  <c r="G265" i="4"/>
  <c r="H218" i="4"/>
  <c r="F363" i="4"/>
  <c r="H19" i="4"/>
  <c r="H322" i="4"/>
  <c r="G73" i="4"/>
  <c r="I73" i="4" s="1"/>
  <c r="L73" i="4" s="1"/>
  <c r="G36" i="4"/>
  <c r="G99" i="4"/>
  <c r="I99" i="4" s="1"/>
  <c r="L99" i="4" s="1"/>
  <c r="H42" i="4"/>
  <c r="H106" i="4"/>
  <c r="H86" i="4"/>
  <c r="G174" i="4"/>
  <c r="G204" i="4"/>
  <c r="I204" i="4" s="1"/>
  <c r="L204" i="4" s="1"/>
  <c r="G339" i="4"/>
  <c r="H118" i="4"/>
  <c r="G114" i="4"/>
  <c r="I114" i="4" s="1"/>
  <c r="L114" i="4" s="1"/>
  <c r="G234" i="4"/>
  <c r="I234" i="4" s="1"/>
  <c r="L234" i="4" s="1"/>
  <c r="H59" i="4"/>
  <c r="G180" i="4"/>
  <c r="H206" i="4"/>
  <c r="I206" i="4" s="1"/>
  <c r="L206" i="4" s="1"/>
  <c r="G283" i="4"/>
  <c r="I283" i="4" s="1"/>
  <c r="L283" i="4" s="1"/>
  <c r="F352" i="4"/>
  <c r="F296" i="4"/>
  <c r="F240" i="4"/>
  <c r="F176" i="4"/>
  <c r="H136" i="4"/>
  <c r="F104" i="4"/>
  <c r="I57" i="4"/>
  <c r="L57" i="4" s="1"/>
  <c r="I107" i="4"/>
  <c r="L107" i="4" s="1"/>
  <c r="I130" i="4"/>
  <c r="L130" i="4" s="1"/>
  <c r="G249" i="4"/>
  <c r="F265" i="4"/>
  <c r="F349" i="4"/>
  <c r="H317" i="4"/>
  <c r="F301" i="4"/>
  <c r="H293" i="4"/>
  <c r="F293" i="4"/>
  <c r="F285" i="4"/>
  <c r="H285" i="4"/>
  <c r="H269" i="4"/>
  <c r="F253" i="4"/>
  <c r="F245" i="4"/>
  <c r="H245" i="4"/>
  <c r="H213" i="4"/>
  <c r="F197" i="4"/>
  <c r="H157" i="4"/>
  <c r="F141" i="4"/>
  <c r="F133" i="4"/>
  <c r="F85" i="4"/>
  <c r="H85" i="4"/>
  <c r="F8" i="4"/>
  <c r="F356" i="4"/>
  <c r="H356" i="4"/>
  <c r="I356" i="4" s="1"/>
  <c r="L356" i="4" s="1"/>
  <c r="H348" i="4"/>
  <c r="I348" i="4" s="1"/>
  <c r="L348" i="4" s="1"/>
  <c r="H340" i="4"/>
  <c r="F340" i="4"/>
  <c r="F332" i="4"/>
  <c r="F324" i="4"/>
  <c r="H316" i="4"/>
  <c r="I316" i="4" s="1"/>
  <c r="L316" i="4" s="1"/>
  <c r="H308" i="4"/>
  <c r="I308" i="4" s="1"/>
  <c r="F292" i="4"/>
  <c r="H292" i="4"/>
  <c r="H284" i="4"/>
  <c r="H276" i="4"/>
  <c r="H268" i="4"/>
  <c r="H252" i="4"/>
  <c r="F252" i="4"/>
  <c r="F236" i="4"/>
  <c r="H236" i="4"/>
  <c r="F228" i="4"/>
  <c r="H228" i="4"/>
  <c r="I228" i="4" s="1"/>
  <c r="L228" i="4" s="1"/>
  <c r="F220" i="4"/>
  <c r="H212" i="4"/>
  <c r="F204" i="4"/>
  <c r="H204" i="4"/>
  <c r="F196" i="4"/>
  <c r="H196" i="4"/>
  <c r="I196" i="4" s="1"/>
  <c r="L196" i="4" s="1"/>
  <c r="F188" i="4"/>
  <c r="F164" i="4"/>
  <c r="F156" i="4"/>
  <c r="H148" i="4"/>
  <c r="F140" i="4"/>
  <c r="H132" i="4"/>
  <c r="H124" i="4"/>
  <c r="F116" i="4"/>
  <c r="F92" i="4"/>
  <c r="H137" i="4"/>
  <c r="F345" i="4"/>
  <c r="H345" i="4"/>
  <c r="H337" i="4"/>
  <c r="F337" i="4"/>
  <c r="F329" i="4"/>
  <c r="H329" i="4"/>
  <c r="I329" i="4" s="1"/>
  <c r="L329" i="4" s="1"/>
  <c r="H297" i="4"/>
  <c r="F297" i="4"/>
  <c r="F273" i="4"/>
  <c r="H273" i="4"/>
  <c r="F209" i="4"/>
  <c r="H209" i="4"/>
  <c r="H113" i="4"/>
  <c r="I113" i="4" s="1"/>
  <c r="L113" i="4" s="1"/>
  <c r="H105" i="4"/>
  <c r="H97" i="4"/>
  <c r="F97" i="4"/>
  <c r="F89" i="4"/>
  <c r="F57" i="4"/>
  <c r="H49" i="4"/>
  <c r="F41" i="4"/>
  <c r="F33" i="4"/>
  <c r="H33" i="4"/>
  <c r="F25" i="4"/>
  <c r="H17" i="4"/>
  <c r="I17" i="4" s="1"/>
  <c r="L17" i="4" s="1"/>
  <c r="F17" i="4"/>
  <c r="H9" i="4"/>
  <c r="H84" i="4"/>
  <c r="I84" i="4" s="1"/>
  <c r="L84" i="4" s="1"/>
  <c r="F68" i="4"/>
  <c r="H52" i="4"/>
  <c r="I52" i="4" s="1"/>
  <c r="L52" i="4" s="1"/>
  <c r="F36" i="4"/>
  <c r="F20" i="4"/>
  <c r="H68" i="4"/>
  <c r="F84" i="4"/>
  <c r="F52" i="4"/>
  <c r="F339" i="4"/>
  <c r="H339" i="4"/>
  <c r="H315" i="4"/>
  <c r="F315" i="4"/>
  <c r="F299" i="4"/>
  <c r="H299" i="4"/>
  <c r="I299" i="4" s="1"/>
  <c r="L299" i="4" s="1"/>
  <c r="H259" i="4"/>
  <c r="I259" i="4" s="1"/>
  <c r="L259" i="4" s="1"/>
  <c r="H251" i="4"/>
  <c r="I251" i="4" s="1"/>
  <c r="L251" i="4" s="1"/>
  <c r="F243" i="4"/>
  <c r="H243" i="4"/>
  <c r="F235" i="4"/>
  <c r="H235" i="4"/>
  <c r="F227" i="4"/>
  <c r="F219" i="4"/>
  <c r="H211" i="4"/>
  <c r="H179" i="4"/>
  <c r="I179" i="4" s="1"/>
  <c r="L179" i="4" s="1"/>
  <c r="H171" i="4"/>
  <c r="I171" i="4" s="1"/>
  <c r="L171" i="4" s="1"/>
  <c r="H163" i="4"/>
  <c r="F147" i="4"/>
  <c r="H123" i="4"/>
  <c r="I123" i="4" s="1"/>
  <c r="L123" i="4" s="1"/>
  <c r="F123" i="4"/>
  <c r="F107" i="4"/>
  <c r="F99" i="4"/>
  <c r="H67" i="4"/>
  <c r="F59" i="4"/>
  <c r="F51" i="4"/>
  <c r="H51" i="4"/>
  <c r="I51" i="4" s="1"/>
  <c r="L51" i="4" s="1"/>
  <c r="H43" i="4"/>
  <c r="F35" i="4"/>
  <c r="F60" i="4"/>
  <c r="H44" i="4"/>
  <c r="I44" i="4" s="1"/>
  <c r="L44" i="4" s="1"/>
  <c r="F28" i="4"/>
  <c r="H28" i="4"/>
  <c r="H12" i="4"/>
  <c r="F44" i="4"/>
  <c r="F360" i="4"/>
  <c r="G352" i="4"/>
  <c r="F344" i="4"/>
  <c r="F336" i="4"/>
  <c r="F328" i="4"/>
  <c r="F320" i="4"/>
  <c r="H312" i="4"/>
  <c r="F304" i="4"/>
  <c r="G296" i="4"/>
  <c r="F288" i="4"/>
  <c r="F280" i="4"/>
  <c r="F272" i="4"/>
  <c r="F264" i="4"/>
  <c r="F248" i="4"/>
  <c r="G240" i="4"/>
  <c r="F232" i="4"/>
  <c r="F224" i="4"/>
  <c r="F216" i="4"/>
  <c r="F208" i="4"/>
  <c r="H200" i="4"/>
  <c r="F192" i="4"/>
  <c r="G184" i="4"/>
  <c r="F168" i="4"/>
  <c r="F160" i="4"/>
  <c r="F152" i="4"/>
  <c r="F144" i="4"/>
  <c r="F136" i="4"/>
  <c r="F128" i="4"/>
  <c r="F120" i="4"/>
  <c r="F112" i="4"/>
  <c r="F96" i="4"/>
  <c r="F80" i="4"/>
  <c r="H64" i="4"/>
  <c r="F56" i="4"/>
  <c r="F40" i="4"/>
  <c r="F32" i="4"/>
  <c r="F24" i="4"/>
  <c r="F16" i="4"/>
  <c r="I22" i="4"/>
  <c r="L22" i="4" s="1"/>
  <c r="I142" i="4"/>
  <c r="L142" i="4" s="1"/>
  <c r="F357" i="4"/>
  <c r="G349" i="4"/>
  <c r="H341" i="4"/>
  <c r="F333" i="4"/>
  <c r="F325" i="4"/>
  <c r="F317" i="4"/>
  <c r="G309" i="4"/>
  <c r="H301" i="4"/>
  <c r="G293" i="4"/>
  <c r="I293" i="4" s="1"/>
  <c r="L293" i="4" s="1"/>
  <c r="G285" i="4"/>
  <c r="I285" i="4" s="1"/>
  <c r="L285" i="4" s="1"/>
  <c r="H277" i="4"/>
  <c r="G269" i="4"/>
  <c r="G261" i="4"/>
  <c r="H253" i="4"/>
  <c r="G245" i="4"/>
  <c r="G237" i="4"/>
  <c r="H229" i="4"/>
  <c r="H221" i="4"/>
  <c r="G213" i="4"/>
  <c r="G205" i="4"/>
  <c r="G197" i="4"/>
  <c r="H189" i="4"/>
  <c r="F181" i="4"/>
  <c r="G173" i="4"/>
  <c r="H165" i="4"/>
  <c r="F157" i="4"/>
  <c r="H149" i="4"/>
  <c r="H133" i="4"/>
  <c r="H125" i="4"/>
  <c r="G117" i="4"/>
  <c r="I117" i="4" s="1"/>
  <c r="G109" i="4"/>
  <c r="H101" i="4"/>
  <c r="H93" i="4"/>
  <c r="G85" i="4"/>
  <c r="F77" i="4"/>
  <c r="F69" i="4"/>
  <c r="F61" i="4"/>
  <c r="F53" i="4"/>
  <c r="G45" i="4"/>
  <c r="F37" i="4"/>
  <c r="F29" i="4"/>
  <c r="F21" i="4"/>
  <c r="H13" i="4"/>
  <c r="I226" i="4"/>
  <c r="L226" i="4" s="1"/>
  <c r="F109" i="4"/>
  <c r="F221" i="4"/>
  <c r="F184" i="4"/>
  <c r="I85" i="4"/>
  <c r="L85" i="4" s="1"/>
  <c r="I9" i="4"/>
  <c r="L9" i="4" s="1"/>
  <c r="G29" i="4"/>
  <c r="I138" i="4"/>
  <c r="L138" i="4" s="1"/>
  <c r="G165" i="4"/>
  <c r="G253" i="4"/>
  <c r="G13" i="4"/>
  <c r="H349" i="4"/>
  <c r="H21" i="4"/>
  <c r="I21" i="4" s="1"/>
  <c r="L21" i="4" s="1"/>
  <c r="G301" i="4"/>
  <c r="I301" i="4" s="1"/>
  <c r="L301" i="4" s="1"/>
  <c r="H325" i="4"/>
  <c r="H237" i="4"/>
  <c r="H45" i="4"/>
  <c r="G189" i="4"/>
  <c r="F101" i="4"/>
  <c r="F213" i="4"/>
  <c r="H304" i="4"/>
  <c r="G229" i="4"/>
  <c r="G133" i="4"/>
  <c r="G149" i="4"/>
  <c r="I149" i="4" s="1"/>
  <c r="L149" i="4" s="1"/>
  <c r="G77" i="4"/>
  <c r="H109" i="4"/>
  <c r="G181" i="4"/>
  <c r="F64" i="4"/>
  <c r="G160" i="4"/>
  <c r="H53" i="4"/>
  <c r="I53" i="4" s="1"/>
  <c r="L53" i="4" s="1"/>
  <c r="F200" i="4"/>
  <c r="F117" i="4"/>
  <c r="F229" i="4"/>
  <c r="F189" i="4"/>
  <c r="F125" i="4"/>
  <c r="F237" i="4"/>
  <c r="G341" i="4"/>
  <c r="H69" i="4"/>
  <c r="G37" i="4"/>
  <c r="G317" i="4"/>
  <c r="I317" i="4" s="1"/>
  <c r="L317" i="4" s="1"/>
  <c r="H77" i="4"/>
  <c r="H333" i="4"/>
  <c r="I333" i="4" s="1"/>
  <c r="L333" i="4" s="1"/>
  <c r="H29" i="4"/>
  <c r="G157" i="4"/>
  <c r="H261" i="4"/>
  <c r="H205" i="4"/>
  <c r="G325" i="4"/>
  <c r="I325" i="4" s="1"/>
  <c r="L325" i="4" s="1"/>
  <c r="F149" i="4"/>
  <c r="F261" i="4"/>
  <c r="F309" i="4"/>
  <c r="F165" i="4"/>
  <c r="F277" i="4"/>
  <c r="H61" i="4"/>
  <c r="F45" i="4"/>
  <c r="F173" i="4"/>
  <c r="F205" i="4"/>
  <c r="G93" i="4"/>
  <c r="F269" i="4"/>
  <c r="I75" i="4"/>
  <c r="L75" i="4" s="1"/>
  <c r="H37" i="4"/>
  <c r="G277" i="4"/>
  <c r="F341" i="4"/>
  <c r="I60" i="4"/>
  <c r="L60" i="4" s="1"/>
  <c r="G101" i="4"/>
  <c r="I10" i="4"/>
  <c r="L10" i="4" s="1"/>
  <c r="H173" i="4"/>
  <c r="I331" i="4"/>
  <c r="L331" i="4" s="1"/>
  <c r="I252" i="4"/>
  <c r="L252" i="4" s="1"/>
  <c r="H359" i="4"/>
  <c r="G351" i="4"/>
  <c r="G343" i="4"/>
  <c r="H335" i="4"/>
  <c r="G327" i="4"/>
  <c r="G319" i="4"/>
  <c r="H311" i="4"/>
  <c r="H303" i="4"/>
  <c r="G295" i="4"/>
  <c r="H287" i="4"/>
  <c r="H279" i="4"/>
  <c r="H271" i="4"/>
  <c r="G263" i="4"/>
  <c r="H255" i="4"/>
  <c r="H247" i="4"/>
  <c r="G239" i="4"/>
  <c r="H231" i="4"/>
  <c r="H223" i="4"/>
  <c r="G215" i="4"/>
  <c r="G207" i="4"/>
  <c r="H199" i="4"/>
  <c r="G191" i="4"/>
  <c r="G183" i="4"/>
  <c r="G175" i="4"/>
  <c r="H167" i="4"/>
  <c r="G159" i="4"/>
  <c r="G151" i="4"/>
  <c r="G143" i="4"/>
  <c r="H135" i="4"/>
  <c r="H127" i="4"/>
  <c r="G119" i="4"/>
  <c r="G111" i="4"/>
  <c r="H103" i="4"/>
  <c r="G95" i="4"/>
  <c r="G87" i="4"/>
  <c r="H79" i="4"/>
  <c r="G71" i="4"/>
  <c r="G63" i="4"/>
  <c r="H55" i="4"/>
  <c r="I55" i="4" s="1"/>
  <c r="L55" i="4" s="1"/>
  <c r="G47" i="4"/>
  <c r="G39" i="4"/>
  <c r="H31" i="4"/>
  <c r="H23" i="4"/>
  <c r="G15" i="4"/>
  <c r="I246" i="4"/>
  <c r="L246" i="4" s="1"/>
  <c r="I358" i="4"/>
  <c r="L358" i="4" s="1"/>
  <c r="I249" i="4"/>
  <c r="L249" i="4" s="1"/>
  <c r="I98" i="4"/>
  <c r="L98" i="4" s="1"/>
  <c r="I242" i="4"/>
  <c r="L242" i="4" s="1"/>
  <c r="G31" i="4"/>
  <c r="H39" i="4"/>
  <c r="I326" i="4"/>
  <c r="L326" i="4" s="1"/>
  <c r="F23" i="4"/>
  <c r="F151" i="4"/>
  <c r="F263" i="4"/>
  <c r="F63" i="4"/>
  <c r="F311" i="4"/>
  <c r="F55" i="4"/>
  <c r="F319" i="4"/>
  <c r="F279" i="4"/>
  <c r="I12" i="4"/>
  <c r="L12" i="4" s="1"/>
  <c r="F95" i="4"/>
  <c r="F343" i="4"/>
  <c r="I125" i="4"/>
  <c r="L125" i="4" s="1"/>
  <c r="F71" i="4"/>
  <c r="F335" i="4"/>
  <c r="H63" i="4"/>
  <c r="G303" i="4"/>
  <c r="F191" i="4"/>
  <c r="F271" i="4"/>
  <c r="F111" i="4"/>
  <c r="F359" i="4"/>
  <c r="F87" i="4"/>
  <c r="F351" i="4"/>
  <c r="F127" i="4"/>
  <c r="F223" i="4"/>
  <c r="F207" i="4"/>
  <c r="F103" i="4"/>
  <c r="F215" i="4"/>
  <c r="F199" i="4"/>
  <c r="F15" i="4"/>
  <c r="F143" i="4"/>
  <c r="F239" i="4"/>
  <c r="F303" i="4"/>
  <c r="I257" i="4"/>
  <c r="L257" i="4" s="1"/>
  <c r="G135" i="4"/>
  <c r="G271" i="4"/>
  <c r="I271" i="4" s="1"/>
  <c r="L271" i="4" s="1"/>
  <c r="F119" i="4"/>
  <c r="F231" i="4"/>
  <c r="G255" i="4"/>
  <c r="F31" i="4"/>
  <c r="F159" i="4"/>
  <c r="F255" i="4"/>
  <c r="G199" i="4"/>
  <c r="I212" i="4"/>
  <c r="L212" i="4" s="1"/>
  <c r="I357" i="4"/>
  <c r="L357" i="4" s="1"/>
  <c r="F135" i="4"/>
  <c r="F247" i="4"/>
  <c r="F287" i="4"/>
  <c r="F47" i="4"/>
  <c r="F175" i="4"/>
  <c r="F295" i="4"/>
  <c r="F183" i="4"/>
  <c r="H215" i="4"/>
  <c r="I215" i="4" s="1"/>
  <c r="L215" i="4" s="1"/>
  <c r="G247" i="4"/>
  <c r="G167" i="4"/>
  <c r="I167" i="4" s="1"/>
  <c r="L167" i="4" s="1"/>
  <c r="H95" i="4"/>
  <c r="I276" i="4"/>
  <c r="L276" i="4" s="1"/>
  <c r="H263" i="4"/>
  <c r="H15" i="4"/>
  <c r="H343" i="4"/>
  <c r="I343" i="4" s="1"/>
  <c r="L343" i="4" s="1"/>
  <c r="H143" i="4"/>
  <c r="G23" i="4"/>
  <c r="G287" i="4"/>
  <c r="H191" i="4"/>
  <c r="H151" i="4"/>
  <c r="H295" i="4"/>
  <c r="G311" i="4"/>
  <c r="H119" i="4"/>
  <c r="H111" i="4"/>
  <c r="H319" i="4"/>
  <c r="H327" i="4"/>
  <c r="H47" i="4"/>
  <c r="H87" i="4"/>
  <c r="H239" i="4"/>
  <c r="G103" i="4"/>
  <c r="G79" i="4"/>
  <c r="G127" i="4"/>
  <c r="G279" i="4"/>
  <c r="I279" i="4" s="1"/>
  <c r="L279" i="4" s="1"/>
  <c r="I313" i="4"/>
  <c r="L313" i="4" s="1"/>
  <c r="H351" i="4"/>
  <c r="I314" i="4"/>
  <c r="L314" i="4" s="1"/>
  <c r="H183" i="4"/>
  <c r="H175" i="4"/>
  <c r="H207" i="4"/>
  <c r="I207" i="4" s="1"/>
  <c r="L207" i="4" s="1"/>
  <c r="G231" i="4"/>
  <c r="H71" i="4"/>
  <c r="H159" i="4"/>
  <c r="G335" i="4"/>
  <c r="I335" i="4" s="1"/>
  <c r="L335" i="4" s="1"/>
  <c r="G223" i="4"/>
  <c r="H360" i="4"/>
  <c r="H352" i="4"/>
  <c r="G344" i="4"/>
  <c r="H336" i="4"/>
  <c r="H328" i="4"/>
  <c r="H320" i="4"/>
  <c r="G312" i="4"/>
  <c r="G304" i="4"/>
  <c r="H296" i="4"/>
  <c r="H288" i="4"/>
  <c r="H280" i="4"/>
  <c r="H272" i="4"/>
  <c r="H264" i="4"/>
  <c r="H256" i="4"/>
  <c r="H248" i="4"/>
  <c r="H240" i="4"/>
  <c r="G232" i="4"/>
  <c r="G224" i="4"/>
  <c r="G216" i="4"/>
  <c r="I216" i="4" s="1"/>
  <c r="L216" i="4" s="1"/>
  <c r="G208" i="4"/>
  <c r="G200" i="4"/>
  <c r="G192" i="4"/>
  <c r="H184" i="4"/>
  <c r="H176" i="4"/>
  <c r="G168" i="4"/>
  <c r="H160" i="4"/>
  <c r="G152" i="4"/>
  <c r="G144" i="4"/>
  <c r="G136" i="4"/>
  <c r="H128" i="4"/>
  <c r="G120" i="4"/>
  <c r="G112" i="4"/>
  <c r="G104" i="4"/>
  <c r="G96" i="4"/>
  <c r="H88" i="4"/>
  <c r="G80" i="4"/>
  <c r="G72" i="4"/>
  <c r="G64" i="4"/>
  <c r="H56" i="4"/>
  <c r="G48" i="4"/>
  <c r="H40" i="4"/>
  <c r="G32" i="4"/>
  <c r="G24" i="4"/>
  <c r="G16" i="4"/>
  <c r="I353" i="4"/>
  <c r="L353" i="4" s="1"/>
  <c r="I36" i="4"/>
  <c r="L36" i="4" s="1"/>
  <c r="I219" i="4"/>
  <c r="L219" i="4" s="1"/>
  <c r="I38" i="4"/>
  <c r="L38" i="4" s="1"/>
  <c r="I222" i="4"/>
  <c r="L222" i="4" s="1"/>
  <c r="I281" i="4"/>
  <c r="L281" i="4" s="1"/>
  <c r="I181" i="4"/>
  <c r="L181" i="4" s="1"/>
  <c r="I106" i="4"/>
  <c r="L106" i="4" s="1"/>
  <c r="I65" i="4"/>
  <c r="L65" i="4" s="1"/>
  <c r="I214" i="4"/>
  <c r="L214" i="4" s="1"/>
  <c r="I172" i="4"/>
  <c r="L172" i="4" s="1"/>
  <c r="I198" i="4"/>
  <c r="L198" i="4" s="1"/>
  <c r="I195" i="4"/>
  <c r="L195" i="4" s="1"/>
  <c r="I210" i="4"/>
  <c r="L210" i="4" s="1"/>
  <c r="H120" i="4"/>
  <c r="G56" i="4"/>
  <c r="G248" i="4"/>
  <c r="H168" i="4"/>
  <c r="G40" i="4"/>
  <c r="G128" i="4"/>
  <c r="I124" i="4"/>
  <c r="L124" i="4" s="1"/>
  <c r="I318" i="4"/>
  <c r="L318" i="4" s="1"/>
  <c r="I30" i="4"/>
  <c r="L30" i="4" s="1"/>
  <c r="H224" i="4"/>
  <c r="G360" i="4"/>
  <c r="G272" i="4"/>
  <c r="I209" i="4"/>
  <c r="L209" i="4" s="1"/>
  <c r="G176" i="4"/>
  <c r="I347" i="4"/>
  <c r="L347" i="4" s="1"/>
  <c r="H152" i="4"/>
  <c r="I115" i="4"/>
  <c r="L115" i="4" s="1"/>
  <c r="I241" i="4"/>
  <c r="L241" i="4" s="1"/>
  <c r="I162" i="4"/>
  <c r="L162" i="4" s="1"/>
  <c r="I235" i="4"/>
  <c r="L235" i="4" s="1"/>
  <c r="I236" i="4"/>
  <c r="L236" i="4" s="1"/>
  <c r="I39" i="4"/>
  <c r="L39" i="4" s="1"/>
  <c r="I238" i="4"/>
  <c r="L238" i="4" s="1"/>
  <c r="I187" i="4"/>
  <c r="L187" i="4" s="1"/>
  <c r="I155" i="4"/>
  <c r="L155" i="4" s="1"/>
  <c r="I290" i="4"/>
  <c r="L290" i="4" s="1"/>
  <c r="H41" i="4"/>
  <c r="I41" i="4" s="1"/>
  <c r="L41" i="4" s="1"/>
  <c r="G288" i="4"/>
  <c r="H192" i="4"/>
  <c r="H16" i="4"/>
  <c r="H208" i="4"/>
  <c r="G88" i="4"/>
  <c r="H112" i="4"/>
  <c r="H232" i="4"/>
  <c r="I108" i="4"/>
  <c r="L108" i="4" s="1"/>
  <c r="I220" i="4"/>
  <c r="L220" i="4" s="1"/>
  <c r="H80" i="4"/>
  <c r="G320" i="4"/>
  <c r="H344" i="4"/>
  <c r="G328" i="4"/>
  <c r="G336" i="4"/>
  <c r="I336" i="4" s="1"/>
  <c r="H144" i="4"/>
  <c r="G256" i="4"/>
  <c r="H24" i="4"/>
  <c r="H32" i="4"/>
  <c r="H193" i="4"/>
  <c r="I193" i="4" s="1"/>
  <c r="L193" i="4" s="1"/>
  <c r="G264" i="4"/>
  <c r="H145" i="4"/>
  <c r="I145" i="4" s="1"/>
  <c r="L145" i="4" s="1"/>
  <c r="H185" i="4"/>
  <c r="I185" i="4" s="1"/>
  <c r="L185" i="4" s="1"/>
  <c r="I105" i="4"/>
  <c r="L105" i="4" s="1"/>
  <c r="H72" i="4"/>
  <c r="H104" i="4"/>
  <c r="G280" i="4"/>
  <c r="H96" i="4"/>
  <c r="H48" i="4"/>
  <c r="I156" i="4"/>
  <c r="L156" i="4" s="1"/>
  <c r="I225" i="4"/>
  <c r="L225" i="4" s="1"/>
  <c r="G73" i="3"/>
  <c r="H57" i="3"/>
  <c r="E365" i="3"/>
  <c r="F305" i="3" s="1"/>
  <c r="G251" i="3"/>
  <c r="F297" i="3"/>
  <c r="H209" i="3"/>
  <c r="H297" i="3"/>
  <c r="H353" i="3"/>
  <c r="G337" i="3"/>
  <c r="F161" i="3"/>
  <c r="F73" i="3"/>
  <c r="G177" i="3"/>
  <c r="H25" i="3"/>
  <c r="H177" i="3"/>
  <c r="G273" i="3"/>
  <c r="G313" i="3"/>
  <c r="F225" i="3"/>
  <c r="F33" i="3"/>
  <c r="G129" i="3"/>
  <c r="H129" i="3"/>
  <c r="H313" i="3"/>
  <c r="H337" i="3"/>
  <c r="G217" i="3"/>
  <c r="F193" i="3"/>
  <c r="F113" i="3"/>
  <c r="F169" i="3"/>
  <c r="G57" i="3"/>
  <c r="I57" i="3" s="1"/>
  <c r="L57" i="3" s="1"/>
  <c r="G257" i="3"/>
  <c r="F329" i="3"/>
  <c r="F57" i="3"/>
  <c r="F105" i="3"/>
  <c r="H201" i="3"/>
  <c r="H81" i="3"/>
  <c r="H203" i="3"/>
  <c r="G187" i="3"/>
  <c r="G91" i="3"/>
  <c r="G59" i="3"/>
  <c r="H43" i="3"/>
  <c r="I306" i="4"/>
  <c r="I180" i="4"/>
  <c r="I66" i="6"/>
  <c r="L66" i="6" s="1"/>
  <c r="I110" i="6"/>
  <c r="I91" i="6"/>
  <c r="L91" i="6" s="1"/>
  <c r="I99" i="5"/>
  <c r="L99" i="5" s="1"/>
  <c r="I291" i="1"/>
  <c r="L291" i="1" s="1"/>
  <c r="I298" i="4"/>
  <c r="L298" i="4" s="1"/>
  <c r="I54" i="6"/>
  <c r="L54" i="6" s="1"/>
  <c r="H198" i="6"/>
  <c r="I198" i="6" s="1"/>
  <c r="H276" i="6"/>
  <c r="I276" i="6" s="1"/>
  <c r="L276" i="6" s="1"/>
  <c r="H328" i="6"/>
  <c r="H40" i="6"/>
  <c r="H256" i="6"/>
  <c r="I256" i="6" s="1"/>
  <c r="L256" i="6" s="1"/>
  <c r="H128" i="6"/>
  <c r="H64" i="6"/>
  <c r="H312" i="6"/>
  <c r="I312" i="6" s="1"/>
  <c r="L312" i="6" s="1"/>
  <c r="H240" i="6"/>
  <c r="H51" i="1"/>
  <c r="I51" i="1" s="1"/>
  <c r="L51" i="1" s="1"/>
  <c r="I147" i="4"/>
  <c r="L147" i="4" s="1"/>
  <c r="I102" i="5"/>
  <c r="L102" i="5" s="1"/>
  <c r="I291" i="5"/>
  <c r="L291" i="5" s="1"/>
  <c r="I70" i="5"/>
  <c r="L70" i="5" s="1"/>
  <c r="I144" i="5"/>
  <c r="L144" i="5" s="1"/>
  <c r="I190" i="6"/>
  <c r="G62" i="6"/>
  <c r="I62" i="6" s="1"/>
  <c r="L62" i="6" s="1"/>
  <c r="G146" i="6"/>
  <c r="I146" i="6" s="1"/>
  <c r="L146" i="6" s="1"/>
  <c r="H143" i="6"/>
  <c r="H344" i="6"/>
  <c r="H88" i="6"/>
  <c r="G299" i="1"/>
  <c r="I299" i="1" s="1"/>
  <c r="L299" i="1" s="1"/>
  <c r="I107" i="5"/>
  <c r="L107" i="5" s="1"/>
  <c r="I23" i="5"/>
  <c r="L23" i="5" s="1"/>
  <c r="I142" i="5"/>
  <c r="L142" i="5" s="1"/>
  <c r="I300" i="6"/>
  <c r="L300" i="6" s="1"/>
  <c r="I57" i="6"/>
  <c r="G344" i="6"/>
  <c r="G27" i="6"/>
  <c r="G78" i="6"/>
  <c r="I78" i="6" s="1"/>
  <c r="L78" i="6" s="1"/>
  <c r="H348" i="6"/>
  <c r="I348" i="6" s="1"/>
  <c r="L348" i="6" s="1"/>
  <c r="G241" i="6"/>
  <c r="I241" i="6" s="1"/>
  <c r="L241" i="6" s="1"/>
  <c r="H308" i="6"/>
  <c r="I308" i="6" s="1"/>
  <c r="L308" i="6" s="1"/>
  <c r="G94" i="6"/>
  <c r="I94" i="6" s="1"/>
  <c r="H285" i="6"/>
  <c r="H224" i="6"/>
  <c r="H336" i="6"/>
  <c r="H195" i="1"/>
  <c r="H99" i="1"/>
  <c r="I99" i="1" s="1"/>
  <c r="L99" i="1" s="1"/>
  <c r="G195" i="1"/>
  <c r="H291" i="1"/>
  <c r="F299" i="1"/>
  <c r="F99" i="1"/>
  <c r="I233" i="4"/>
  <c r="L233" i="4" s="1"/>
  <c r="I194" i="4"/>
  <c r="I40" i="5"/>
  <c r="L40" i="5" s="1"/>
  <c r="I260" i="6"/>
  <c r="L260" i="6" s="1"/>
  <c r="H315" i="1"/>
  <c r="I41" i="1"/>
  <c r="L41" i="1" s="1"/>
  <c r="H275" i="1"/>
  <c r="I20" i="4"/>
  <c r="I362" i="4"/>
  <c r="L362" i="4" s="1"/>
  <c r="I18" i="4"/>
  <c r="L18" i="4" s="1"/>
  <c r="I292" i="4"/>
  <c r="L292" i="4" s="1"/>
  <c r="I184" i="5"/>
  <c r="L184" i="5" s="1"/>
  <c r="I191" i="5"/>
  <c r="L191" i="5" s="1"/>
  <c r="I86" i="5"/>
  <c r="L86" i="5" s="1"/>
  <c r="I343" i="5"/>
  <c r="L343" i="5" s="1"/>
  <c r="I283" i="6"/>
  <c r="L283" i="6" s="1"/>
  <c r="F307" i="1"/>
  <c r="I207" i="5"/>
  <c r="L207" i="5" s="1"/>
  <c r="G363" i="1"/>
  <c r="F363" i="1"/>
  <c r="G355" i="1"/>
  <c r="I355" i="1" s="1"/>
  <c r="L355" i="1" s="1"/>
  <c r="F355" i="1"/>
  <c r="G347" i="1"/>
  <c r="H347" i="1"/>
  <c r="I347" i="1" s="1"/>
  <c r="L347" i="1" s="1"/>
  <c r="F347" i="1"/>
  <c r="F339" i="1"/>
  <c r="H339" i="1"/>
  <c r="G331" i="1"/>
  <c r="H331" i="1"/>
  <c r="I331" i="1" s="1"/>
  <c r="L331" i="1" s="1"/>
  <c r="F331" i="1"/>
  <c r="F323" i="1"/>
  <c r="G323" i="1"/>
  <c r="I323" i="1" s="1"/>
  <c r="L323" i="1" s="1"/>
  <c r="H323" i="1"/>
  <c r="F283" i="1"/>
  <c r="G283" i="1"/>
  <c r="I283" i="1" s="1"/>
  <c r="L283" i="1" s="1"/>
  <c r="G267" i="1"/>
  <c r="H267" i="1"/>
  <c r="F259" i="1"/>
  <c r="G259" i="1"/>
  <c r="I259" i="1" s="1"/>
  <c r="L259" i="1" s="1"/>
  <c r="F251" i="1"/>
  <c r="G251" i="1"/>
  <c r="I251" i="1" s="1"/>
  <c r="L251" i="1" s="1"/>
  <c r="G243" i="1"/>
  <c r="I243" i="1" s="1"/>
  <c r="L243" i="1" s="1"/>
  <c r="H243" i="1"/>
  <c r="F243" i="1"/>
  <c r="F235" i="1"/>
  <c r="G235" i="1"/>
  <c r="H235" i="1"/>
  <c r="H227" i="1"/>
  <c r="G227" i="1"/>
  <c r="F227" i="1"/>
  <c r="G219" i="1"/>
  <c r="I219" i="1" s="1"/>
  <c r="L219" i="1" s="1"/>
  <c r="H219" i="1"/>
  <c r="H211" i="1"/>
  <c r="G211" i="1"/>
  <c r="F203" i="1"/>
  <c r="H203" i="1"/>
  <c r="G203" i="1"/>
  <c r="F187" i="1"/>
  <c r="G187" i="1"/>
  <c r="I187" i="1" s="1"/>
  <c r="L187" i="1" s="1"/>
  <c r="F179" i="1"/>
  <c r="H179" i="1"/>
  <c r="I179" i="1" s="1"/>
  <c r="L179" i="1" s="1"/>
  <c r="H171" i="1"/>
  <c r="G171" i="1"/>
  <c r="I171" i="1" s="1"/>
  <c r="L171" i="1" s="1"/>
  <c r="F171" i="1"/>
  <c r="G163" i="1"/>
  <c r="F163" i="1"/>
  <c r="H147" i="1"/>
  <c r="G147" i="1"/>
  <c r="F139" i="1"/>
  <c r="G139" i="1"/>
  <c r="I139" i="1" s="1"/>
  <c r="L139" i="1" s="1"/>
  <c r="F131" i="1"/>
  <c r="H131" i="1"/>
  <c r="G131" i="1"/>
  <c r="G123" i="1"/>
  <c r="F123" i="1"/>
  <c r="H123" i="1"/>
  <c r="F115" i="1"/>
  <c r="H115" i="1"/>
  <c r="I115" i="1" s="1"/>
  <c r="L115" i="1" s="1"/>
  <c r="H107" i="1"/>
  <c r="I107" i="1" s="1"/>
  <c r="L107" i="1" s="1"/>
  <c r="F107" i="1"/>
  <c r="G107" i="1"/>
  <c r="H91" i="1"/>
  <c r="I91" i="1" s="1"/>
  <c r="L91" i="1" s="1"/>
  <c r="F91" i="1"/>
  <c r="H83" i="1"/>
  <c r="G83" i="1"/>
  <c r="I83" i="1" s="1"/>
  <c r="L83" i="1" s="1"/>
  <c r="F83" i="1"/>
  <c r="F75" i="1"/>
  <c r="H75" i="1"/>
  <c r="F67" i="1"/>
  <c r="G67" i="1"/>
  <c r="I67" i="1" s="1"/>
  <c r="L67" i="1" s="1"/>
  <c r="F59" i="1"/>
  <c r="G59" i="1"/>
  <c r="I59" i="1" s="1"/>
  <c r="L59" i="1" s="1"/>
  <c r="F43" i="1"/>
  <c r="G43" i="1"/>
  <c r="H43" i="1"/>
  <c r="G35" i="1"/>
  <c r="F35" i="1"/>
  <c r="H35" i="1"/>
  <c r="F27" i="1"/>
  <c r="G27" i="1"/>
  <c r="H27" i="1"/>
  <c r="I27" i="1" s="1"/>
  <c r="L27" i="1" s="1"/>
  <c r="F19" i="1"/>
  <c r="H19" i="1"/>
  <c r="H11" i="1"/>
  <c r="G11" i="1"/>
  <c r="F11" i="1"/>
  <c r="H363" i="3"/>
  <c r="H347" i="3"/>
  <c r="H275" i="3"/>
  <c r="G219" i="3"/>
  <c r="H219" i="3"/>
  <c r="G171" i="3"/>
  <c r="H155" i="3"/>
  <c r="G155" i="3"/>
  <c r="H123" i="3"/>
  <c r="G123" i="3"/>
  <c r="G75" i="3"/>
  <c r="G27" i="3"/>
  <c r="H27" i="3"/>
  <c r="I164" i="1"/>
  <c r="L164" i="1" s="1"/>
  <c r="I278" i="1"/>
  <c r="L278" i="1" s="1"/>
  <c r="I151" i="1"/>
  <c r="L151" i="1" s="1"/>
  <c r="I116" i="1"/>
  <c r="L116" i="1" s="1"/>
  <c r="I263" i="1"/>
  <c r="L263" i="1" s="1"/>
  <c r="I225" i="1"/>
  <c r="L225" i="1" s="1"/>
  <c r="I29" i="1"/>
  <c r="L29" i="1" s="1"/>
  <c r="I294" i="1"/>
  <c r="L294" i="1" s="1"/>
  <c r="I247" i="1"/>
  <c r="L247" i="1" s="1"/>
  <c r="I201" i="1"/>
  <c r="L201" i="1" s="1"/>
  <c r="G34" i="1"/>
  <c r="I300" i="1"/>
  <c r="L300" i="1" s="1"/>
  <c r="I301" i="1"/>
  <c r="L301" i="1" s="1"/>
  <c r="I252" i="1"/>
  <c r="L252" i="1" s="1"/>
  <c r="I287" i="1"/>
  <c r="L287" i="1" s="1"/>
  <c r="I313" i="1"/>
  <c r="L313" i="1" s="1"/>
  <c r="I110" i="1"/>
  <c r="L110" i="1" s="1"/>
  <c r="I117" i="1"/>
  <c r="L117" i="1" s="1"/>
  <c r="E365" i="2"/>
  <c r="I214" i="1"/>
  <c r="L214" i="1" s="1"/>
  <c r="I199" i="1"/>
  <c r="L199" i="1" s="1"/>
  <c r="I94" i="1"/>
  <c r="L94" i="1" s="1"/>
  <c r="I111" i="1"/>
  <c r="L111" i="1" s="1"/>
  <c r="I337" i="1"/>
  <c r="L337" i="1" s="1"/>
  <c r="I72" i="1"/>
  <c r="L72" i="1" s="1"/>
  <c r="I49" i="1"/>
  <c r="L49" i="1" s="1"/>
  <c r="H258" i="1"/>
  <c r="I258" i="1" s="1"/>
  <c r="L258" i="1" s="1"/>
  <c r="I223" i="1"/>
  <c r="L223" i="1" s="1"/>
  <c r="I8" i="1"/>
  <c r="L8" i="1" s="1"/>
  <c r="H330" i="1"/>
  <c r="G330" i="1"/>
  <c r="I246" i="1"/>
  <c r="L246" i="1" s="1"/>
  <c r="I217" i="1"/>
  <c r="L217" i="1" s="1"/>
  <c r="I129" i="1"/>
  <c r="L129" i="1" s="1"/>
  <c r="I156" i="1"/>
  <c r="L156" i="1" s="1"/>
  <c r="I207" i="1"/>
  <c r="L207" i="1" s="1"/>
  <c r="F306" i="1"/>
  <c r="F298" i="1"/>
  <c r="F290" i="1"/>
  <c r="F282" i="1"/>
  <c r="F274" i="1"/>
  <c r="F266" i="1"/>
  <c r="F258" i="1"/>
  <c r="F250" i="1"/>
  <c r="F242" i="1"/>
  <c r="F234" i="1"/>
  <c r="F226" i="1"/>
  <c r="F218" i="1"/>
  <c r="F210" i="1"/>
  <c r="F194" i="1"/>
  <c r="F186" i="1"/>
  <c r="F178" i="1"/>
  <c r="F170" i="1"/>
  <c r="F162" i="1"/>
  <c r="F154" i="1"/>
  <c r="F146" i="1"/>
  <c r="F130" i="1"/>
  <c r="F122" i="1"/>
  <c r="F114" i="1"/>
  <c r="F106" i="1"/>
  <c r="F98" i="1"/>
  <c r="F90" i="1"/>
  <c r="F82" i="1"/>
  <c r="F66" i="1"/>
  <c r="F58" i="1"/>
  <c r="F42" i="1"/>
  <c r="F18" i="1"/>
  <c r="F10" i="1"/>
  <c r="I109" i="1"/>
  <c r="L109" i="1" s="1"/>
  <c r="I55" i="1"/>
  <c r="L55" i="1" s="1"/>
  <c r="I302" i="1"/>
  <c r="L302" i="1" s="1"/>
  <c r="H360" i="1"/>
  <c r="H352" i="1"/>
  <c r="H344" i="1"/>
  <c r="F336" i="1"/>
  <c r="H328" i="1"/>
  <c r="F320" i="1"/>
  <c r="H312" i="1"/>
  <c r="F304" i="1"/>
  <c r="F296" i="1"/>
  <c r="F288" i="1"/>
  <c r="F280" i="1"/>
  <c r="H272" i="1"/>
  <c r="G264" i="1"/>
  <c r="F256" i="1"/>
  <c r="I137" i="1"/>
  <c r="L137" i="1" s="1"/>
  <c r="I315" i="1"/>
  <c r="L315" i="1" s="1"/>
  <c r="I118" i="1"/>
  <c r="L118" i="1" s="1"/>
  <c r="I57" i="1"/>
  <c r="L57" i="1" s="1"/>
  <c r="I190" i="1"/>
  <c r="L190" i="1" s="1"/>
  <c r="I145" i="1"/>
  <c r="L145" i="1" s="1"/>
  <c r="I334" i="1"/>
  <c r="L334" i="1" s="1"/>
  <c r="I121" i="1"/>
  <c r="L121" i="1" s="1"/>
  <c r="I342" i="1"/>
  <c r="L342" i="1" s="1"/>
  <c r="H248" i="1"/>
  <c r="F240" i="1"/>
  <c r="H232" i="1"/>
  <c r="F224" i="1"/>
  <c r="G216" i="1"/>
  <c r="I216" i="1" s="1"/>
  <c r="L216" i="1" s="1"/>
  <c r="F208" i="1"/>
  <c r="F200" i="1"/>
  <c r="F192" i="1"/>
  <c r="G184" i="1"/>
  <c r="F176" i="1"/>
  <c r="H168" i="1"/>
  <c r="I168" i="1" s="1"/>
  <c r="L168" i="1" s="1"/>
  <c r="F160" i="1"/>
  <c r="H152" i="1"/>
  <c r="F144" i="1"/>
  <c r="H136" i="1"/>
  <c r="F128" i="1"/>
  <c r="G120" i="1"/>
  <c r="H112" i="1"/>
  <c r="I112" i="1" s="1"/>
  <c r="F104" i="1"/>
  <c r="G96" i="1"/>
  <c r="F88" i="1"/>
  <c r="H80" i="1"/>
  <c r="I80" i="1" s="1"/>
  <c r="L80" i="1" s="1"/>
  <c r="F72" i="1"/>
  <c r="H64" i="1"/>
  <c r="F56" i="1"/>
  <c r="G48" i="1"/>
  <c r="I48" i="1" s="1"/>
  <c r="L48" i="1" s="1"/>
  <c r="F40" i="1"/>
  <c r="G32" i="1"/>
  <c r="H24" i="1"/>
  <c r="F16" i="1"/>
  <c r="I357" i="1"/>
  <c r="L357" i="1" s="1"/>
  <c r="I108" i="1"/>
  <c r="L108" i="1" s="1"/>
  <c r="I265" i="1"/>
  <c r="L265" i="1" s="1"/>
  <c r="I183" i="1"/>
  <c r="L183" i="1" s="1"/>
  <c r="I205" i="1"/>
  <c r="L205" i="1" s="1"/>
  <c r="I123" i="1"/>
  <c r="L123" i="1" s="1"/>
  <c r="I167" i="1"/>
  <c r="I361" i="1"/>
  <c r="L361" i="1" s="1"/>
  <c r="I239" i="1"/>
  <c r="L239" i="1" s="1"/>
  <c r="I44" i="1"/>
  <c r="L44" i="1" s="1"/>
  <c r="I140" i="1"/>
  <c r="L140" i="1" s="1"/>
  <c r="I9" i="1"/>
  <c r="L9" i="1" s="1"/>
  <c r="I103" i="1"/>
  <c r="L103" i="1" s="1"/>
  <c r="I37" i="1"/>
  <c r="L37" i="1" s="1"/>
  <c r="I332" i="1"/>
  <c r="L332" i="1" s="1"/>
  <c r="L185" i="1"/>
  <c r="H256" i="1"/>
  <c r="H304" i="1"/>
  <c r="G304" i="1"/>
  <c r="H200" i="1"/>
  <c r="I200" i="1" s="1"/>
  <c r="I14" i="1"/>
  <c r="L14" i="1" s="1"/>
  <c r="H32" i="1"/>
  <c r="I32" i="1" s="1"/>
  <c r="H160" i="1"/>
  <c r="I163" i="1"/>
  <c r="L163" i="1" s="1"/>
  <c r="H336" i="1"/>
  <c r="I336" i="1" s="1"/>
  <c r="L336" i="1" s="1"/>
  <c r="G160" i="1"/>
  <c r="H288" i="1"/>
  <c r="I353" i="1"/>
  <c r="L353" i="1" s="1"/>
  <c r="H56" i="1"/>
  <c r="G136" i="1"/>
  <c r="G200" i="1"/>
  <c r="H264" i="1"/>
  <c r="I264" i="1" s="1"/>
  <c r="L264" i="1" s="1"/>
  <c r="G128" i="1"/>
  <c r="I128" i="1" s="1"/>
  <c r="L128" i="1" s="1"/>
  <c r="H362" i="1"/>
  <c r="H354" i="1"/>
  <c r="H346" i="1"/>
  <c r="G338" i="1"/>
  <c r="G322" i="1"/>
  <c r="G314" i="1"/>
  <c r="H306" i="1"/>
  <c r="I306" i="1" s="1"/>
  <c r="L306" i="1" s="1"/>
  <c r="G298" i="1"/>
  <c r="I298" i="1" s="1"/>
  <c r="L298" i="1" s="1"/>
  <c r="H290" i="1"/>
  <c r="H282" i="1"/>
  <c r="H274" i="1"/>
  <c r="G266" i="1"/>
  <c r="G250" i="1"/>
  <c r="H242" i="1"/>
  <c r="H234" i="1"/>
  <c r="H226" i="1"/>
  <c r="H218" i="1"/>
  <c r="G210" i="1"/>
  <c r="H202" i="1"/>
  <c r="G194" i="1"/>
  <c r="G186" i="1"/>
  <c r="G178" i="1"/>
  <c r="G170" i="1"/>
  <c r="G162" i="1"/>
  <c r="H154" i="1"/>
  <c r="I154" i="1" s="1"/>
  <c r="L154" i="1" s="1"/>
  <c r="G146" i="1"/>
  <c r="G138" i="1"/>
  <c r="G130" i="1"/>
  <c r="G122" i="1"/>
  <c r="H114" i="1"/>
  <c r="H106" i="1"/>
  <c r="I106" i="1" s="1"/>
  <c r="H98" i="1"/>
  <c r="H90" i="1"/>
  <c r="H82" i="1"/>
  <c r="H74" i="1"/>
  <c r="G66" i="1"/>
  <c r="I66" i="1" s="1"/>
  <c r="L66" i="1" s="1"/>
  <c r="G58" i="1"/>
  <c r="G50" i="1"/>
  <c r="H42" i="1"/>
  <c r="H34" i="1"/>
  <c r="I34" i="1" s="1"/>
  <c r="G26" i="1"/>
  <c r="H18" i="1"/>
  <c r="H10" i="1"/>
  <c r="H240" i="1"/>
  <c r="I221" i="1"/>
  <c r="L221" i="1" s="1"/>
  <c r="I230" i="1"/>
  <c r="L230" i="1" s="1"/>
  <c r="H144" i="1"/>
  <c r="H280" i="1"/>
  <c r="I52" i="1"/>
  <c r="L52" i="1" s="1"/>
  <c r="H104" i="1"/>
  <c r="I161" i="1"/>
  <c r="L161" i="1" s="1"/>
  <c r="G312" i="1"/>
  <c r="G144" i="1"/>
  <c r="G64" i="1"/>
  <c r="G152" i="1"/>
  <c r="I152" i="1" s="1"/>
  <c r="L152" i="1" s="1"/>
  <c r="F312" i="1"/>
  <c r="F328" i="1"/>
  <c r="F344" i="1"/>
  <c r="F360" i="1"/>
  <c r="I142" i="1"/>
  <c r="L142" i="1" s="1"/>
  <c r="G256" i="1"/>
  <c r="I150" i="1"/>
  <c r="L150" i="1" s="1"/>
  <c r="G320" i="1"/>
  <c r="G208" i="1"/>
  <c r="H120" i="1"/>
  <c r="I120" i="1" s="1"/>
  <c r="L120" i="1" s="1"/>
  <c r="H176" i="1"/>
  <c r="G296" i="1"/>
  <c r="I296" i="1" s="1"/>
  <c r="L296" i="1" s="1"/>
  <c r="G16" i="1"/>
  <c r="I148" i="1"/>
  <c r="L148" i="1" s="1"/>
  <c r="G176" i="1"/>
  <c r="F32" i="1"/>
  <c r="F48" i="1"/>
  <c r="F64" i="1"/>
  <c r="F120" i="1"/>
  <c r="F136" i="1"/>
  <c r="F152" i="1"/>
  <c r="F168" i="1"/>
  <c r="F184" i="1"/>
  <c r="F216" i="1"/>
  <c r="F232" i="1"/>
  <c r="F248" i="1"/>
  <c r="F264" i="1"/>
  <c r="I267" i="1"/>
  <c r="L267" i="1" s="1"/>
  <c r="I325" i="1"/>
  <c r="L325" i="1" s="1"/>
  <c r="H320" i="1"/>
  <c r="H16" i="1"/>
  <c r="H96" i="1"/>
  <c r="I96" i="1" s="1"/>
  <c r="I277" i="1"/>
  <c r="L277" i="1" s="1"/>
  <c r="G328" i="1"/>
  <c r="G24" i="1"/>
  <c r="G88" i="1"/>
  <c r="F272" i="1"/>
  <c r="G240" i="1"/>
  <c r="I240" i="1" s="1"/>
  <c r="L240" i="1" s="1"/>
  <c r="G288" i="1"/>
  <c r="I75" i="1"/>
  <c r="L75" i="1" s="1"/>
  <c r="G272" i="1"/>
  <c r="G192" i="1"/>
  <c r="I238" i="1"/>
  <c r="L238" i="1" s="1"/>
  <c r="G280" i="1"/>
  <c r="F352" i="1"/>
  <c r="H184" i="1"/>
  <c r="I184" i="1" s="1"/>
  <c r="I43" i="1"/>
  <c r="L43" i="1" s="1"/>
  <c r="H88" i="1"/>
  <c r="H192" i="1"/>
  <c r="H208" i="1"/>
  <c r="G248" i="1"/>
  <c r="I248" i="1" s="1"/>
  <c r="L248" i="1" s="1"/>
  <c r="I295" i="1"/>
  <c r="L295" i="1" s="1"/>
  <c r="I54" i="1"/>
  <c r="L54" i="1" s="1"/>
  <c r="G224" i="1"/>
  <c r="H40" i="1"/>
  <c r="G352" i="1"/>
  <c r="I352" i="1" s="1"/>
  <c r="L352" i="1" s="1"/>
  <c r="I132" i="1"/>
  <c r="L132" i="1" s="1"/>
  <c r="G40" i="1"/>
  <c r="I90" i="1"/>
  <c r="L90" i="1" s="1"/>
  <c r="L167" i="1"/>
  <c r="G98" i="1"/>
  <c r="H210" i="1"/>
  <c r="I210" i="1" s="1"/>
  <c r="H138" i="1"/>
  <c r="G354" i="1"/>
  <c r="I354" i="1" s="1"/>
  <c r="L354" i="1" s="1"/>
  <c r="G74" i="1"/>
  <c r="H314" i="1"/>
  <c r="H194" i="1"/>
  <c r="H146" i="1"/>
  <c r="G18" i="1"/>
  <c r="G234" i="1"/>
  <c r="G226" i="1"/>
  <c r="H266" i="1"/>
  <c r="I212" i="1"/>
  <c r="L212" i="1" s="1"/>
  <c r="H250" i="1"/>
  <c r="H58" i="1"/>
  <c r="G274" i="1"/>
  <c r="H50" i="1"/>
  <c r="I50" i="1" s="1"/>
  <c r="L50" i="1" s="1"/>
  <c r="G114" i="1"/>
  <c r="I114" i="1" s="1"/>
  <c r="L114" i="1" s="1"/>
  <c r="G282" i="1"/>
  <c r="I282" i="1" s="1"/>
  <c r="L282" i="1" s="1"/>
  <c r="G42" i="1"/>
  <c r="I305" i="1"/>
  <c r="I319" i="1"/>
  <c r="L319" i="1" s="1"/>
  <c r="H338" i="1"/>
  <c r="I70" i="1"/>
  <c r="L70" i="1" s="1"/>
  <c r="H26" i="1"/>
  <c r="G202" i="1"/>
  <c r="I285" i="1"/>
  <c r="L285" i="1" s="1"/>
  <c r="H186" i="1"/>
  <c r="I186" i="1" s="1"/>
  <c r="G218" i="1"/>
  <c r="H130" i="1"/>
  <c r="I275" i="1"/>
  <c r="L275" i="1" s="1"/>
  <c r="H170" i="1"/>
  <c r="G346" i="1"/>
  <c r="I262" i="1"/>
  <c r="H122" i="1"/>
  <c r="G242" i="1"/>
  <c r="I242" i="1" s="1"/>
  <c r="L242" i="1" s="1"/>
  <c r="H322" i="1"/>
  <c r="G82" i="1"/>
  <c r="G10" i="1"/>
  <c r="I68" i="1"/>
  <c r="L68" i="1" s="1"/>
  <c r="G362" i="1"/>
  <c r="I22" i="1"/>
  <c r="L22" i="1" s="1"/>
  <c r="I157" i="1"/>
  <c r="L157" i="1" s="1"/>
  <c r="I28" i="1"/>
  <c r="I62" i="1"/>
  <c r="I119" i="1"/>
  <c r="I204" i="1"/>
  <c r="L204" i="1" s="1"/>
  <c r="I195" i="1"/>
  <c r="L195" i="1" s="1"/>
  <c r="I126" i="1"/>
  <c r="L126" i="1" s="1"/>
  <c r="I244" i="1"/>
  <c r="L244" i="1" s="1"/>
  <c r="I348" i="1"/>
  <c r="L348" i="1" s="1"/>
  <c r="I308" i="1"/>
  <c r="L308" i="1" s="1"/>
  <c r="I269" i="1"/>
  <c r="L269" i="1" s="1"/>
  <c r="I198" i="1"/>
  <c r="L198" i="1" s="1"/>
  <c r="I125" i="1"/>
  <c r="L125" i="1" s="1"/>
  <c r="I270" i="1"/>
  <c r="L270" i="1" s="1"/>
  <c r="I21" i="1"/>
  <c r="L21" i="1" s="1"/>
  <c r="I101" i="1"/>
  <c r="L101" i="1" s="1"/>
  <c r="I172" i="1"/>
  <c r="L172" i="1" s="1"/>
  <c r="I237" i="1"/>
  <c r="I297" i="1"/>
  <c r="L204" i="5"/>
  <c r="G157" i="7"/>
  <c r="G148" i="7"/>
  <c r="H39" i="7"/>
  <c r="H62" i="7"/>
  <c r="H101" i="7"/>
  <c r="H151" i="7"/>
  <c r="H108" i="7"/>
  <c r="H23" i="7"/>
  <c r="G255" i="7"/>
  <c r="H282" i="7"/>
  <c r="H132" i="7"/>
  <c r="G273" i="7"/>
  <c r="H173" i="7"/>
  <c r="H154" i="7"/>
  <c r="G63" i="7"/>
  <c r="G119" i="7"/>
  <c r="H145" i="7"/>
  <c r="H332" i="7"/>
  <c r="H125" i="7"/>
  <c r="G245" i="7"/>
  <c r="G42" i="7"/>
  <c r="H13" i="7"/>
  <c r="H342" i="7"/>
  <c r="G209" i="7"/>
  <c r="H325" i="7"/>
  <c r="H78" i="7"/>
  <c r="H289" i="7"/>
  <c r="G226" i="7"/>
  <c r="G131" i="7"/>
  <c r="H349" i="7"/>
  <c r="H337" i="7"/>
  <c r="G197" i="7"/>
  <c r="G54" i="7"/>
  <c r="H305" i="7"/>
  <c r="G194" i="7"/>
  <c r="H9" i="7"/>
  <c r="G97" i="7"/>
  <c r="G326" i="7"/>
  <c r="H118" i="7"/>
  <c r="H65" i="7"/>
  <c r="H168" i="7"/>
  <c r="H215" i="7"/>
  <c r="G159" i="7"/>
  <c r="H213" i="7"/>
  <c r="G278" i="7"/>
  <c r="H239" i="7"/>
  <c r="H273" i="7"/>
  <c r="G49" i="7"/>
  <c r="H129" i="7"/>
  <c r="H20" i="7"/>
  <c r="H44" i="7"/>
  <c r="G44" i="7"/>
  <c r="G79" i="7"/>
  <c r="G26" i="7"/>
  <c r="G201" i="7"/>
  <c r="G136" i="7"/>
  <c r="G350" i="7"/>
  <c r="H56" i="7"/>
  <c r="G113" i="7"/>
  <c r="G288" i="7"/>
  <c r="G169" i="7"/>
  <c r="G210" i="7"/>
  <c r="H172" i="7"/>
  <c r="H230" i="7"/>
  <c r="G87" i="7"/>
  <c r="G302" i="7"/>
  <c r="G85" i="7"/>
  <c r="G74" i="7"/>
  <c r="G47" i="7"/>
  <c r="H95" i="7"/>
  <c r="H234" i="7"/>
  <c r="H363" i="7"/>
  <c r="G296" i="7"/>
  <c r="H15" i="7"/>
  <c r="G11" i="7"/>
  <c r="G139" i="7"/>
  <c r="G279" i="7"/>
  <c r="H287" i="7"/>
  <c r="H327" i="7"/>
  <c r="H51" i="7"/>
  <c r="H246" i="7"/>
  <c r="H141" i="7"/>
  <c r="G216" i="7"/>
  <c r="G19" i="7"/>
  <c r="H346" i="7"/>
  <c r="H167" i="7"/>
  <c r="G207" i="7"/>
  <c r="H211" i="7"/>
  <c r="G220" i="7"/>
  <c r="H252" i="7"/>
  <c r="G9" i="7"/>
  <c r="H31" i="7"/>
  <c r="G182" i="7"/>
  <c r="H242" i="7"/>
  <c r="H281" i="7"/>
  <c r="H244" i="7"/>
  <c r="G41" i="7"/>
  <c r="G23" i="7"/>
  <c r="H183" i="7"/>
  <c r="H76" i="7"/>
  <c r="H107" i="7"/>
  <c r="H241" i="7"/>
  <c r="H240" i="7"/>
  <c r="H216" i="7"/>
  <c r="G167" i="7"/>
  <c r="G238" i="7"/>
  <c r="H186" i="7"/>
  <c r="G208" i="7"/>
  <c r="H237" i="7"/>
  <c r="G341" i="7"/>
  <c r="G295" i="7"/>
  <c r="G290" i="7"/>
  <c r="H303" i="7"/>
  <c r="G353" i="7"/>
  <c r="G33" i="7"/>
  <c r="G46" i="7"/>
  <c r="G222" i="7"/>
  <c r="G230" i="7"/>
  <c r="G27" i="7"/>
  <c r="H120" i="7"/>
  <c r="H146" i="7"/>
  <c r="H138" i="7"/>
  <c r="H71" i="7"/>
  <c r="H156" i="7"/>
  <c r="H310" i="7"/>
  <c r="H198" i="7"/>
  <c r="G305" i="7"/>
  <c r="G53" i="7"/>
  <c r="H63" i="7"/>
  <c r="H159" i="7"/>
  <c r="G339" i="7"/>
  <c r="G145" i="7"/>
  <c r="G50" i="7"/>
  <c r="H35" i="7"/>
  <c r="H285" i="7"/>
  <c r="H339" i="7"/>
  <c r="H144" i="7"/>
  <c r="H222" i="7"/>
  <c r="G80" i="7"/>
  <c r="H52" i="7"/>
  <c r="G309" i="7"/>
  <c r="H296" i="7"/>
  <c r="H102" i="7"/>
  <c r="G146" i="7"/>
  <c r="G118" i="7"/>
  <c r="H314" i="7"/>
  <c r="H255" i="7"/>
  <c r="G286" i="7"/>
  <c r="H165" i="7"/>
  <c r="G184" i="7"/>
  <c r="H224" i="7"/>
  <c r="H330" i="7"/>
  <c r="G204" i="7"/>
  <c r="H153" i="7"/>
  <c r="H47" i="7"/>
  <c r="H34" i="7"/>
  <c r="H19" i="7"/>
  <c r="G247" i="7"/>
  <c r="H174" i="7"/>
  <c r="G64" i="7"/>
  <c r="G261" i="7"/>
  <c r="G110" i="7"/>
  <c r="G158" i="7"/>
  <c r="H223" i="7"/>
  <c r="G259" i="7"/>
  <c r="H140" i="7"/>
  <c r="H270" i="7"/>
  <c r="H135" i="7"/>
  <c r="H69" i="7"/>
  <c r="H283" i="7"/>
  <c r="H73" i="7"/>
  <c r="G103" i="7"/>
  <c r="G337" i="7"/>
  <c r="H193" i="7"/>
  <c r="G121" i="7"/>
  <c r="G51" i="7"/>
  <c r="I51" i="7" s="1"/>
  <c r="L51" i="7" s="1"/>
  <c r="G20" i="7"/>
  <c r="H92" i="7"/>
  <c r="G254" i="7"/>
  <c r="H286" i="7"/>
  <c r="H312" i="7"/>
  <c r="H293" i="7"/>
  <c r="H114" i="7"/>
  <c r="H143" i="7"/>
  <c r="H147" i="7"/>
  <c r="G298" i="7"/>
  <c r="G125" i="7"/>
  <c r="I125" i="7" s="1"/>
  <c r="L125" i="7" s="1"/>
  <c r="G14" i="7"/>
  <c r="H188" i="7"/>
  <c r="H253" i="7"/>
  <c r="G109" i="7"/>
  <c r="H57" i="7"/>
  <c r="H166" i="7"/>
  <c r="G362" i="7"/>
  <c r="G29" i="7"/>
  <c r="H160" i="7"/>
  <c r="G314" i="7"/>
  <c r="H335" i="7"/>
  <c r="G165" i="7"/>
  <c r="G55" i="7"/>
  <c r="G280" i="7"/>
  <c r="H189" i="7"/>
  <c r="G151" i="7"/>
  <c r="G65" i="7"/>
  <c r="H116" i="7"/>
  <c r="G258" i="7"/>
  <c r="H250" i="7"/>
  <c r="G62" i="7"/>
  <c r="H356" i="7"/>
  <c r="G72" i="7"/>
  <c r="H340" i="7"/>
  <c r="H351" i="7"/>
  <c r="G347" i="7"/>
  <c r="G130" i="7"/>
  <c r="G334" i="7"/>
  <c r="H258" i="7"/>
  <c r="H157" i="7"/>
  <c r="H117" i="7"/>
  <c r="H229" i="7"/>
  <c r="H227" i="7"/>
  <c r="H36" i="7"/>
  <c r="G161" i="7"/>
  <c r="H265" i="7"/>
  <c r="H212" i="7"/>
  <c r="H206" i="7"/>
  <c r="G270" i="7"/>
  <c r="H238" i="7"/>
  <c r="G351" i="7"/>
  <c r="I351" i="7" s="1"/>
  <c r="L351" i="7" s="1"/>
  <c r="H343" i="7"/>
  <c r="H84" i="7"/>
  <c r="G215" i="7"/>
  <c r="H179" i="7"/>
  <c r="H162" i="7"/>
  <c r="G289" i="7"/>
  <c r="G284" i="7"/>
  <c r="G123" i="7"/>
  <c r="G100" i="7"/>
  <c r="H334" i="7"/>
  <c r="H231" i="7"/>
  <c r="G268" i="7"/>
  <c r="G120" i="7"/>
  <c r="G134" i="7"/>
  <c r="H233" i="7"/>
  <c r="H338" i="7"/>
  <c r="G287" i="7"/>
  <c r="G93" i="7"/>
  <c r="G180" i="7"/>
  <c r="G196" i="7"/>
  <c r="G66" i="7"/>
  <c r="G101" i="7"/>
  <c r="G257" i="7"/>
  <c r="G265" i="7"/>
  <c r="H284" i="7"/>
  <c r="G205" i="7"/>
  <c r="H197" i="7"/>
  <c r="G102" i="7"/>
  <c r="G192" i="7"/>
  <c r="G58" i="7"/>
  <c r="H261" i="7"/>
  <c r="H21" i="7"/>
  <c r="G267" i="7"/>
  <c r="H104" i="7"/>
  <c r="H169" i="7"/>
  <c r="H297" i="7"/>
  <c r="H353" i="7"/>
  <c r="G361" i="7"/>
  <c r="H292" i="7"/>
  <c r="G178" i="7"/>
  <c r="G98" i="7"/>
  <c r="H205" i="7"/>
  <c r="H355" i="7"/>
  <c r="G251" i="7"/>
  <c r="H82" i="7"/>
  <c r="G186" i="7"/>
  <c r="H321" i="7"/>
  <c r="H271" i="7"/>
  <c r="G260" i="7"/>
  <c r="H210" i="7"/>
  <c r="G266" i="7"/>
  <c r="H358" i="7"/>
  <c r="H72" i="7"/>
  <c r="G188" i="7"/>
  <c r="H121" i="7"/>
  <c r="G99" i="7"/>
  <c r="H291" i="7"/>
  <c r="H126" i="7"/>
  <c r="G177" i="7"/>
  <c r="G18" i="7"/>
  <c r="G349" i="7"/>
  <c r="H16" i="7"/>
  <c r="G147" i="7"/>
  <c r="H308" i="7"/>
  <c r="G346" i="7"/>
  <c r="I346" i="7" s="1"/>
  <c r="L346" i="7" s="1"/>
  <c r="G68" i="7"/>
  <c r="G95" i="7"/>
  <c r="H38" i="7"/>
  <c r="G318" i="7"/>
  <c r="G249" i="7"/>
  <c r="H85" i="7"/>
  <c r="H150" i="7"/>
  <c r="G294" i="7"/>
  <c r="H263" i="7"/>
  <c r="G94" i="7"/>
  <c r="H133" i="7"/>
  <c r="H199" i="7"/>
  <c r="H315" i="7"/>
  <c r="H100" i="7"/>
  <c r="G90" i="7"/>
  <c r="G168" i="7"/>
  <c r="I168" i="7" s="1"/>
  <c r="L168" i="7" s="1"/>
  <c r="H267" i="7"/>
  <c r="H161" i="7"/>
  <c r="H331" i="7"/>
  <c r="G8" i="7"/>
  <c r="G228" i="7"/>
  <c r="H354" i="7"/>
  <c r="G343" i="7"/>
  <c r="G240" i="7"/>
  <c r="G124" i="7"/>
  <c r="G112" i="7"/>
  <c r="G244" i="7"/>
  <c r="G37" i="7"/>
  <c r="G324" i="7"/>
  <c r="G227" i="7"/>
  <c r="H181" i="7"/>
  <c r="G40" i="7"/>
  <c r="H306" i="7"/>
  <c r="G187" i="7"/>
  <c r="G111" i="7"/>
  <c r="G154" i="7"/>
  <c r="H299" i="7"/>
  <c r="H209" i="7"/>
  <c r="H269" i="7"/>
  <c r="H178" i="7"/>
  <c r="H348" i="7"/>
  <c r="G78" i="7"/>
  <c r="H200" i="7"/>
  <c r="G291" i="7"/>
  <c r="G264" i="7"/>
  <c r="G143" i="7"/>
  <c r="H27" i="7"/>
  <c r="H295" i="7"/>
  <c r="H185" i="7"/>
  <c r="G190" i="7"/>
  <c r="G60" i="7"/>
  <c r="G179" i="7"/>
  <c r="G193" i="7"/>
  <c r="G135" i="7"/>
  <c r="H170" i="7"/>
  <c r="H136" i="7"/>
  <c r="H177" i="7"/>
  <c r="H87" i="7"/>
  <c r="H362" i="7"/>
  <c r="G191" i="7"/>
  <c r="G203" i="7"/>
  <c r="G217" i="7"/>
  <c r="G271" i="7"/>
  <c r="I271" i="7" s="1"/>
  <c r="L271" i="7" s="1"/>
  <c r="G233" i="7"/>
  <c r="G114" i="7"/>
  <c r="G137" i="7"/>
  <c r="H208" i="7"/>
  <c r="H191" i="7"/>
  <c r="H214" i="7"/>
  <c r="H254" i="7"/>
  <c r="H94" i="7"/>
  <c r="G73" i="7"/>
  <c r="H58" i="7"/>
  <c r="G322" i="7"/>
  <c r="H30" i="7"/>
  <c r="G155" i="7"/>
  <c r="G300" i="7"/>
  <c r="H42" i="7"/>
  <c r="G138" i="7"/>
  <c r="G319" i="7"/>
  <c r="H204" i="7"/>
  <c r="H90" i="7"/>
  <c r="G293" i="7"/>
  <c r="G86" i="7"/>
  <c r="G133" i="7"/>
  <c r="G57" i="7"/>
  <c r="G301" i="7"/>
  <c r="G25" i="7"/>
  <c r="G323" i="7"/>
  <c r="G176" i="7"/>
  <c r="H149" i="7"/>
  <c r="H352" i="7"/>
  <c r="G128" i="7"/>
  <c r="H326" i="7"/>
  <c r="I326" i="7" s="1"/>
  <c r="L326" i="7" s="1"/>
  <c r="H109" i="7"/>
  <c r="G239" i="7"/>
  <c r="I239" i="7" s="1"/>
  <c r="L239" i="7" s="1"/>
  <c r="H317" i="7"/>
  <c r="H279" i="7"/>
  <c r="H248" i="7"/>
  <c r="G126" i="7"/>
  <c r="H80" i="7"/>
  <c r="H304" i="7"/>
  <c r="G77" i="7"/>
  <c r="H192" i="7"/>
  <c r="H22" i="7"/>
  <c r="H99" i="7"/>
  <c r="G36" i="7"/>
  <c r="G107" i="7"/>
  <c r="G241" i="7"/>
  <c r="I241" i="7" s="1"/>
  <c r="L241" i="7" s="1"/>
  <c r="H236" i="7"/>
  <c r="H203" i="7"/>
  <c r="H345" i="7"/>
  <c r="H79" i="7"/>
  <c r="G218" i="7"/>
  <c r="H25" i="7"/>
  <c r="G96" i="7"/>
  <c r="G242" i="7"/>
  <c r="I242" i="7" s="1"/>
  <c r="L242" i="7" s="1"/>
  <c r="H54" i="7"/>
  <c r="H91" i="7"/>
  <c r="G183" i="7"/>
  <c r="G342" i="7"/>
  <c r="G253" i="7"/>
  <c r="G43" i="7"/>
  <c r="H148" i="7"/>
  <c r="G311" i="7"/>
  <c r="H218" i="7"/>
  <c r="H217" i="7"/>
  <c r="G330" i="7"/>
  <c r="H318" i="7"/>
  <c r="G12" i="7"/>
  <c r="H68" i="7"/>
  <c r="H361" i="7"/>
  <c r="H137" i="7"/>
  <c r="G225" i="7"/>
  <c r="H311" i="7"/>
  <c r="G283" i="7"/>
  <c r="H61" i="7"/>
  <c r="G331" i="7"/>
  <c r="G336" i="7"/>
  <c r="G200" i="7"/>
  <c r="G35" i="7"/>
  <c r="I35" i="7" s="1"/>
  <c r="L35" i="7" s="1"/>
  <c r="H259" i="7"/>
  <c r="H131" i="7"/>
  <c r="H262" i="7"/>
  <c r="G212" i="7"/>
  <c r="H70" i="7"/>
  <c r="H55" i="7"/>
  <c r="G91" i="7"/>
  <c r="H180" i="7"/>
  <c r="G39" i="7"/>
  <c r="I39" i="7" s="1"/>
  <c r="L39" i="7" s="1"/>
  <c r="G38" i="7"/>
  <c r="G129" i="7"/>
  <c r="I129" i="7" s="1"/>
  <c r="L129" i="7" s="1"/>
  <c r="H300" i="7"/>
  <c r="G232" i="7"/>
  <c r="G329" i="7"/>
  <c r="G356" i="7"/>
  <c r="I356" i="7" s="1"/>
  <c r="L356" i="7" s="1"/>
  <c r="H277" i="7"/>
  <c r="H201" i="7"/>
  <c r="G320" i="7"/>
  <c r="G297" i="7"/>
  <c r="H228" i="7"/>
  <c r="G152" i="7"/>
  <c r="G357" i="7"/>
  <c r="H251" i="7"/>
  <c r="G32" i="7"/>
  <c r="H302" i="7"/>
  <c r="H11" i="7"/>
  <c r="H309" i="7"/>
  <c r="H207" i="7"/>
  <c r="H220" i="7"/>
  <c r="H98" i="7"/>
  <c r="H182" i="7"/>
  <c r="H249" i="7"/>
  <c r="H119" i="7"/>
  <c r="H274" i="7"/>
  <c r="G16" i="7"/>
  <c r="G354" i="7"/>
  <c r="G345" i="7"/>
  <c r="G359" i="7"/>
  <c r="H320" i="7"/>
  <c r="G198" i="7"/>
  <c r="I198" i="7" s="1"/>
  <c r="L198" i="7" s="1"/>
  <c r="H313" i="7"/>
  <c r="H219" i="7"/>
  <c r="H194" i="7"/>
  <c r="H139" i="7"/>
  <c r="G142" i="7"/>
  <c r="G122" i="7"/>
  <c r="G195" i="7"/>
  <c r="H74" i="7"/>
  <c r="G52" i="7"/>
  <c r="G76" i="7"/>
  <c r="I76" i="7" s="1"/>
  <c r="L76" i="7" s="1"/>
  <c r="H294" i="7"/>
  <c r="G22" i="7"/>
  <c r="I22" i="7" s="1"/>
  <c r="L22" i="7" s="1"/>
  <c r="H142" i="7"/>
  <c r="H272" i="7"/>
  <c r="H12" i="7"/>
  <c r="G211" i="7"/>
  <c r="H280" i="7"/>
  <c r="H53" i="7"/>
  <c r="H235" i="7"/>
  <c r="G162" i="7"/>
  <c r="G360" i="7"/>
  <c r="H336" i="7"/>
  <c r="G306" i="7"/>
  <c r="I306" i="7" s="1"/>
  <c r="L306" i="7" s="1"/>
  <c r="H187" i="7"/>
  <c r="H360" i="7"/>
  <c r="H106" i="7"/>
  <c r="G185" i="7"/>
  <c r="G67" i="7"/>
  <c r="G28" i="7"/>
  <c r="H115" i="7"/>
  <c r="H226" i="7"/>
  <c r="G61" i="7"/>
  <c r="H341" i="7"/>
  <c r="G89" i="7"/>
  <c r="G140" i="7"/>
  <c r="I140" i="7" s="1"/>
  <c r="L140" i="7" s="1"/>
  <c r="G340" i="7"/>
  <c r="H256" i="7"/>
  <c r="H122" i="7"/>
  <c r="H75" i="7"/>
  <c r="H50" i="7"/>
  <c r="G344" i="7"/>
  <c r="G10" i="7"/>
  <c r="H268" i="7"/>
  <c r="G333" i="7"/>
  <c r="H163" i="7"/>
  <c r="G221" i="7"/>
  <c r="H14" i="7"/>
  <c r="H164" i="7"/>
  <c r="G235" i="7"/>
  <c r="G116" i="7"/>
  <c r="H184" i="7"/>
  <c r="I184" i="7" s="1"/>
  <c r="L184" i="7" s="1"/>
  <c r="H196" i="7"/>
  <c r="H110" i="7"/>
  <c r="H59" i="7"/>
  <c r="H243" i="7"/>
  <c r="H155" i="7"/>
  <c r="G153" i="7"/>
  <c r="G263" i="7"/>
  <c r="I263" i="7" s="1"/>
  <c r="L263" i="7" s="1"/>
  <c r="H40" i="7"/>
  <c r="H359" i="7"/>
  <c r="G277" i="7"/>
  <c r="G75" i="7"/>
  <c r="G170" i="7"/>
  <c r="G246" i="7"/>
  <c r="H278" i="7"/>
  <c r="H316" i="7"/>
  <c r="H26" i="7"/>
  <c r="G88" i="7"/>
  <c r="H307" i="7"/>
  <c r="G274" i="7"/>
  <c r="G252" i="7"/>
  <c r="H344" i="7"/>
  <c r="G104" i="7"/>
  <c r="H290" i="7"/>
  <c r="H319" i="7"/>
  <c r="G229" i="7"/>
  <c r="H32" i="7"/>
  <c r="G48" i="7"/>
  <c r="G304" i="7"/>
  <c r="G13" i="7"/>
  <c r="I13" i="7" s="1"/>
  <c r="L13" i="7" s="1"/>
  <c r="H323" i="7"/>
  <c r="G338" i="7"/>
  <c r="I338" i="7" s="1"/>
  <c r="L338" i="7" s="1"/>
  <c r="H257" i="7"/>
  <c r="H17" i="7"/>
  <c r="G355" i="7"/>
  <c r="I355" i="7" s="1"/>
  <c r="L355" i="7" s="1"/>
  <c r="G213" i="7"/>
  <c r="H10" i="7"/>
  <c r="H329" i="7"/>
  <c r="H64" i="7"/>
  <c r="G315" i="7"/>
  <c r="G276" i="7"/>
  <c r="G328" i="7"/>
  <c r="G31" i="7"/>
  <c r="H93" i="7"/>
  <c r="H49" i="7"/>
  <c r="H24" i="7"/>
  <c r="H86" i="7"/>
  <c r="G82" i="7"/>
  <c r="G164" i="7"/>
  <c r="H328" i="7"/>
  <c r="G312" i="7"/>
  <c r="G149" i="7"/>
  <c r="I149" i="7" s="1"/>
  <c r="L149" i="7" s="1"/>
  <c r="G189" i="7"/>
  <c r="G231" i="7"/>
  <c r="H288" i="7"/>
  <c r="G292" i="7"/>
  <c r="G269" i="7"/>
  <c r="G332" i="7"/>
  <c r="G105" i="7"/>
  <c r="H225" i="7"/>
  <c r="H130" i="7"/>
  <c r="G250" i="7"/>
  <c r="G132" i="7"/>
  <c r="I132" i="7" s="1"/>
  <c r="L132" i="7" s="1"/>
  <c r="H43" i="7"/>
  <c r="G127" i="7"/>
  <c r="G275" i="7"/>
  <c r="G236" i="7"/>
  <c r="H103" i="7"/>
  <c r="G115" i="7"/>
  <c r="G325" i="7"/>
  <c r="H112" i="7"/>
  <c r="G150" i="7"/>
  <c r="I150" i="7" s="1"/>
  <c r="L150" i="7" s="1"/>
  <c r="G282" i="7"/>
  <c r="G17" i="7"/>
  <c r="I17" i="7" s="1"/>
  <c r="L17" i="7" s="1"/>
  <c r="H275" i="7"/>
  <c r="G171" i="7"/>
  <c r="G237" i="7"/>
  <c r="H134" i="7"/>
  <c r="H128" i="7"/>
  <c r="H60" i="7"/>
  <c r="H33" i="7"/>
  <c r="G303" i="7"/>
  <c r="H276" i="7"/>
  <c r="H301" i="7"/>
  <c r="H88" i="7"/>
  <c r="H190" i="7"/>
  <c r="H202" i="7"/>
  <c r="H221" i="7"/>
  <c r="H89" i="7"/>
  <c r="G299" i="7"/>
  <c r="G262" i="7"/>
  <c r="G313" i="7"/>
  <c r="G106" i="7"/>
  <c r="H124" i="7"/>
  <c r="G199" i="7"/>
  <c r="I199" i="7" s="1"/>
  <c r="L199" i="7" s="1"/>
  <c r="H48" i="7"/>
  <c r="G310" i="7"/>
  <c r="I310" i="7" s="1"/>
  <c r="L310" i="7" s="1"/>
  <c r="G160" i="7"/>
  <c r="G21" i="7"/>
  <c r="H41" i="7"/>
  <c r="H83" i="7"/>
  <c r="G92" i="7"/>
  <c r="I92" i="7" s="1"/>
  <c r="L92" i="7" s="1"/>
  <c r="G219" i="7"/>
  <c r="G156" i="7"/>
  <c r="I156" i="7" s="1"/>
  <c r="L156" i="7" s="1"/>
  <c r="H111" i="7"/>
  <c r="H127" i="7"/>
  <c r="H347" i="7"/>
  <c r="H266" i="7"/>
  <c r="G214" i="7"/>
  <c r="G281" i="7"/>
  <c r="H176" i="7"/>
  <c r="H152" i="7"/>
  <c r="H96" i="7"/>
  <c r="G108" i="7"/>
  <c r="G163" i="7"/>
  <c r="G117" i="7"/>
  <c r="G172" i="7"/>
  <c r="H18" i="7"/>
  <c r="H264" i="7"/>
  <c r="G181" i="7"/>
  <c r="I181" i="7" s="1"/>
  <c r="L181" i="7" s="1"/>
  <c r="G70" i="7"/>
  <c r="G327" i="7"/>
  <c r="H357" i="7"/>
  <c r="G30" i="7"/>
  <c r="I30" i="7" s="1"/>
  <c r="L30" i="7" s="1"/>
  <c r="G141" i="7"/>
  <c r="G348" i="7"/>
  <c r="I348" i="7" s="1"/>
  <c r="L348" i="7" s="1"/>
  <c r="G363" i="7"/>
  <c r="G59" i="7"/>
  <c r="G71" i="7"/>
  <c r="H123" i="7"/>
  <c r="H77" i="7"/>
  <c r="G243" i="7"/>
  <c r="H66" i="7"/>
  <c r="G285" i="7"/>
  <c r="H28" i="7"/>
  <c r="H232" i="7"/>
  <c r="G206" i="7"/>
  <c r="I206" i="7" s="1"/>
  <c r="L206" i="7" s="1"/>
  <c r="H37" i="7"/>
  <c r="H105" i="7"/>
  <c r="H195" i="7"/>
  <c r="G173" i="7"/>
  <c r="G15" i="7"/>
  <c r="I15" i="7" s="1"/>
  <c r="L15" i="7" s="1"/>
  <c r="H46" i="7"/>
  <c r="H171" i="7"/>
  <c r="H29" i="7"/>
  <c r="G84" i="7"/>
  <c r="I84" i="7" s="1"/>
  <c r="L84" i="7" s="1"/>
  <c r="H158" i="7"/>
  <c r="G335" i="7"/>
  <c r="I335" i="7" s="1"/>
  <c r="L335" i="7" s="1"/>
  <c r="G144" i="7"/>
  <c r="I144" i="7" s="1"/>
  <c r="L144" i="7" s="1"/>
  <c r="G223" i="7"/>
  <c r="H175" i="7"/>
  <c r="G34" i="7"/>
  <c r="I34" i="7" s="1"/>
  <c r="L34" i="7" s="1"/>
  <c r="H298" i="7"/>
  <c r="H67" i="7"/>
  <c r="G174" i="7"/>
  <c r="I174" i="7" s="1"/>
  <c r="L174" i="7" s="1"/>
  <c r="G272" i="7"/>
  <c r="I272" i="7" s="1"/>
  <c r="L272" i="7" s="1"/>
  <c r="G81" i="7"/>
  <c r="G321" i="7"/>
  <c r="G256" i="7"/>
  <c r="H113" i="7"/>
  <c r="H333" i="7"/>
  <c r="G234" i="7"/>
  <c r="G69" i="7"/>
  <c r="I69" i="7" s="1"/>
  <c r="L69" i="7" s="1"/>
  <c r="G224" i="7"/>
  <c r="H260" i="7"/>
  <c r="H45" i="7"/>
  <c r="H81" i="7"/>
  <c r="G316" i="7"/>
  <c r="I316" i="7" s="1"/>
  <c r="L316" i="7" s="1"/>
  <c r="H322" i="7"/>
  <c r="G352" i="7"/>
  <c r="H245" i="7"/>
  <c r="G166" i="7"/>
  <c r="I166" i="7" s="1"/>
  <c r="L166" i="7" s="1"/>
  <c r="G358" i="7"/>
  <c r="G175" i="7"/>
  <c r="G45" i="7"/>
  <c r="G307" i="7"/>
  <c r="H97" i="7"/>
  <c r="G308" i="7"/>
  <c r="H324" i="7"/>
  <c r="G202" i="7"/>
  <c r="G83" i="7"/>
  <c r="I83" i="7" s="1"/>
  <c r="L83" i="7" s="1"/>
  <c r="H247" i="7"/>
  <c r="H350" i="7"/>
  <c r="G24" i="7"/>
  <c r="G317" i="7"/>
  <c r="I317" i="7" s="1"/>
  <c r="L317" i="7" s="1"/>
  <c r="G56" i="7"/>
  <c r="G248" i="7"/>
  <c r="H8" i="5"/>
  <c r="H8" i="7"/>
  <c r="I8" i="7" s="1"/>
  <c r="I309" i="4"/>
  <c r="L309" i="4" s="1"/>
  <c r="I97" i="4"/>
  <c r="L97" i="4" s="1"/>
  <c r="I118" i="4"/>
  <c r="I338" i="4"/>
  <c r="I202" i="4"/>
  <c r="I86" i="4"/>
  <c r="I212" i="5"/>
  <c r="L212" i="5" s="1"/>
  <c r="I37" i="4"/>
  <c r="I221" i="4"/>
  <c r="I243" i="4"/>
  <c r="I197" i="4"/>
  <c r="I341" i="5"/>
  <c r="L341" i="5" s="1"/>
  <c r="I69" i="5"/>
  <c r="L69" i="5" s="1"/>
  <c r="I61" i="5"/>
  <c r="I171" i="6"/>
  <c r="L171" i="6" s="1"/>
  <c r="I356" i="6"/>
  <c r="I115" i="6"/>
  <c r="L115" i="6" s="1"/>
  <c r="I194" i="6"/>
  <c r="L194" i="6" s="1"/>
  <c r="I143" i="5"/>
  <c r="L143" i="5" s="1"/>
  <c r="I187" i="5"/>
  <c r="L187" i="5" s="1"/>
  <c r="I336" i="5"/>
  <c r="L336" i="5" s="1"/>
  <c r="I339" i="5"/>
  <c r="L339" i="5" s="1"/>
  <c r="I63" i="5"/>
  <c r="I220" i="5"/>
  <c r="L220" i="5" s="1"/>
  <c r="I268" i="6"/>
  <c r="L268" i="6" s="1"/>
  <c r="I11" i="6"/>
  <c r="L11" i="6" s="1"/>
  <c r="I82" i="6"/>
  <c r="I114" i="6"/>
  <c r="L114" i="6" s="1"/>
  <c r="I259" i="6"/>
  <c r="I59" i="6"/>
  <c r="L59" i="6" s="1"/>
  <c r="I270" i="6"/>
  <c r="I178" i="6"/>
  <c r="L178" i="6" s="1"/>
  <c r="H104" i="6"/>
  <c r="I99" i="6"/>
  <c r="L99" i="6" s="1"/>
  <c r="I22" i="6"/>
  <c r="G289" i="6"/>
  <c r="I289" i="6" s="1"/>
  <c r="L289" i="6" s="1"/>
  <c r="G347" i="6"/>
  <c r="I347" i="6" s="1"/>
  <c r="L347" i="6" s="1"/>
  <c r="G30" i="6"/>
  <c r="G293" i="6"/>
  <c r="G169" i="6"/>
  <c r="I169" i="6" s="1"/>
  <c r="L169" i="6" s="1"/>
  <c r="H352" i="6"/>
  <c r="H280" i="6"/>
  <c r="H112" i="6"/>
  <c r="H152" i="6"/>
  <c r="I53" i="1"/>
  <c r="H184" i="6"/>
  <c r="I30" i="1"/>
  <c r="G137" i="6"/>
  <c r="I137" i="6" s="1"/>
  <c r="H170" i="6"/>
  <c r="I170" i="6" s="1"/>
  <c r="H228" i="6"/>
  <c r="I228" i="6" s="1"/>
  <c r="G213" i="6"/>
  <c r="H248" i="6"/>
  <c r="I248" i="6" s="1"/>
  <c r="H216" i="6"/>
  <c r="H48" i="6"/>
  <c r="I309" i="1"/>
  <c r="L309" i="1" s="1"/>
  <c r="I339" i="1"/>
  <c r="I218" i="1"/>
  <c r="L218" i="1" s="1"/>
  <c r="I271" i="1"/>
  <c r="L271" i="1" s="1"/>
  <c r="I363" i="1"/>
  <c r="I215" i="1"/>
  <c r="I19" i="1"/>
  <c r="L19" i="1" s="1"/>
  <c r="I46" i="1"/>
  <c r="L46" i="1" s="1"/>
  <c r="I135" i="1"/>
  <c r="I61" i="1"/>
  <c r="I159" i="1"/>
  <c r="G336" i="2"/>
  <c r="G280" i="2"/>
  <c r="G211" i="2"/>
  <c r="G161" i="2"/>
  <c r="G297" i="2"/>
  <c r="H228" i="2"/>
  <c r="H203" i="2"/>
  <c r="G138" i="2"/>
  <c r="G355" i="2"/>
  <c r="H309" i="2"/>
  <c r="G232" i="2"/>
  <c r="H148" i="2"/>
  <c r="G83" i="2"/>
  <c r="H22" i="2"/>
  <c r="G325" i="2"/>
  <c r="H301" i="2"/>
  <c r="G126" i="2"/>
  <c r="G58" i="2"/>
  <c r="G26" i="2"/>
  <c r="H206" i="2"/>
  <c r="H229" i="2"/>
  <c r="G104" i="2"/>
  <c r="H347" i="2"/>
  <c r="H329" i="2"/>
  <c r="H62" i="2"/>
  <c r="H233" i="2"/>
  <c r="G92" i="2"/>
  <c r="G224" i="2"/>
  <c r="H160" i="2"/>
  <c r="H90" i="2"/>
  <c r="G48" i="2"/>
  <c r="G144" i="2"/>
  <c r="G128" i="2"/>
  <c r="H57" i="2"/>
  <c r="H293" i="2"/>
  <c r="G136" i="2"/>
  <c r="G157" i="2"/>
  <c r="H24" i="2"/>
  <c r="H224" i="2"/>
  <c r="H330" i="2"/>
  <c r="H331" i="2"/>
  <c r="H244" i="2"/>
  <c r="H325" i="2"/>
  <c r="G109" i="2"/>
  <c r="G246" i="2"/>
  <c r="H318" i="2"/>
  <c r="G295" i="2"/>
  <c r="G323" i="2"/>
  <c r="H298" i="2"/>
  <c r="H172" i="2"/>
  <c r="H258" i="2"/>
  <c r="H332" i="2"/>
  <c r="G194" i="2"/>
  <c r="G343" i="2"/>
  <c r="H296" i="2"/>
  <c r="H260" i="2"/>
  <c r="G225" i="2"/>
  <c r="H202" i="2"/>
  <c r="G344" i="2"/>
  <c r="G228" i="2"/>
  <c r="H180" i="2"/>
  <c r="G134" i="2"/>
  <c r="G67" i="2"/>
  <c r="H18" i="2"/>
  <c r="G256" i="2"/>
  <c r="H118" i="2"/>
  <c r="G86" i="2"/>
  <c r="G54" i="2"/>
  <c r="G22" i="2"/>
  <c r="H218" i="2"/>
  <c r="H157" i="2"/>
  <c r="G354" i="2"/>
  <c r="H116" i="2"/>
  <c r="G346" i="2"/>
  <c r="H138" i="2"/>
  <c r="I138" i="2" s="1"/>
  <c r="H86" i="2"/>
  <c r="G350" i="2"/>
  <c r="H181" i="2"/>
  <c r="H178" i="2"/>
  <c r="H130" i="2"/>
  <c r="G64" i="2"/>
  <c r="G176" i="2"/>
  <c r="H197" i="2"/>
  <c r="H350" i="2"/>
  <c r="H337" i="2"/>
  <c r="G221" i="2"/>
  <c r="H32" i="2"/>
  <c r="H88" i="2"/>
  <c r="H338" i="2"/>
  <c r="G341" i="2"/>
  <c r="H145" i="2"/>
  <c r="H74" i="2"/>
  <c r="H29" i="2"/>
  <c r="G169" i="2"/>
  <c r="G133" i="2"/>
  <c r="G331" i="2"/>
  <c r="G25" i="2"/>
  <c r="H185" i="2"/>
  <c r="H246" i="2"/>
  <c r="G334" i="2"/>
  <c r="G197" i="2"/>
  <c r="G360" i="2"/>
  <c r="G320" i="2"/>
  <c r="G269" i="2"/>
  <c r="G190" i="2"/>
  <c r="G142" i="2"/>
  <c r="H289" i="2"/>
  <c r="G218" i="2"/>
  <c r="H182" i="2"/>
  <c r="H122" i="2"/>
  <c r="G339" i="2"/>
  <c r="G289" i="2"/>
  <c r="H198" i="2"/>
  <c r="H124" i="2"/>
  <c r="G55" i="2"/>
  <c r="G11" i="2"/>
  <c r="H320" i="2"/>
  <c r="G281" i="2"/>
  <c r="H110" i="2"/>
  <c r="G46" i="2"/>
  <c r="G14" i="2"/>
  <c r="H304" i="2"/>
  <c r="G24" i="2"/>
  <c r="G171" i="2"/>
  <c r="H17" i="2"/>
  <c r="H363" i="2"/>
  <c r="H210" i="2"/>
  <c r="H19" i="2"/>
  <c r="G12" i="2"/>
  <c r="H333" i="2"/>
  <c r="H69" i="2"/>
  <c r="H240" i="2"/>
  <c r="H237" i="2"/>
  <c r="G96" i="2"/>
  <c r="H161" i="2"/>
  <c r="G353" i="2"/>
  <c r="H349" i="2"/>
  <c r="H194" i="2"/>
  <c r="H61" i="2"/>
  <c r="G345" i="2"/>
  <c r="H48" i="2"/>
  <c r="G274" i="2"/>
  <c r="H291" i="2"/>
  <c r="H316" i="2"/>
  <c r="G248" i="2"/>
  <c r="G189" i="2"/>
  <c r="G118" i="2"/>
  <c r="G317" i="2"/>
  <c r="H249" i="2"/>
  <c r="H166" i="2"/>
  <c r="H99" i="2"/>
  <c r="G329" i="2"/>
  <c r="H252" i="2"/>
  <c r="H196" i="2"/>
  <c r="G122" i="2"/>
  <c r="H10" i="2"/>
  <c r="G313" i="2"/>
  <c r="H280" i="2"/>
  <c r="G245" i="2"/>
  <c r="H146" i="2"/>
  <c r="G74" i="2"/>
  <c r="G10" i="2"/>
  <c r="H30" i="2"/>
  <c r="G40" i="2"/>
  <c r="H205" i="2"/>
  <c r="G349" i="2"/>
  <c r="H155" i="2"/>
  <c r="H35" i="2"/>
  <c r="G28" i="2"/>
  <c r="G116" i="2"/>
  <c r="G152" i="2"/>
  <c r="H85" i="2"/>
  <c r="H272" i="2"/>
  <c r="G132" i="2"/>
  <c r="H193" i="2"/>
  <c r="H362" i="2"/>
  <c r="H121" i="2"/>
  <c r="H154" i="2"/>
  <c r="H11" i="2"/>
  <c r="H314" i="2"/>
  <c r="H56" i="2"/>
  <c r="H96" i="2"/>
  <c r="G226" i="2"/>
  <c r="H243" i="2"/>
  <c r="H46" i="2"/>
  <c r="G52" i="2"/>
  <c r="H355" i="2"/>
  <c r="H282" i="2"/>
  <c r="G65" i="2"/>
  <c r="H220" i="2"/>
  <c r="H187" i="2"/>
  <c r="G242" i="2"/>
  <c r="H278" i="2"/>
  <c r="H221" i="2"/>
  <c r="G49" i="2"/>
  <c r="G185" i="2"/>
  <c r="H334" i="2"/>
  <c r="H140" i="2"/>
  <c r="H230" i="2"/>
  <c r="G318" i="2"/>
  <c r="G347" i="2"/>
  <c r="G312" i="2"/>
  <c r="G177" i="2"/>
  <c r="G316" i="2"/>
  <c r="G272" i="2"/>
  <c r="I272" i="2" s="1"/>
  <c r="L272" i="2" s="1"/>
  <c r="G240" i="2"/>
  <c r="G209" i="2"/>
  <c r="G159" i="2"/>
  <c r="G328" i="2"/>
  <c r="G249" i="2"/>
  <c r="H195" i="2"/>
  <c r="G165" i="2"/>
  <c r="G121" i="2"/>
  <c r="G35" i="2"/>
  <c r="I35" i="2" s="1"/>
  <c r="H312" i="2"/>
  <c r="G241" i="2"/>
  <c r="H142" i="2"/>
  <c r="G102" i="2"/>
  <c r="G70" i="2"/>
  <c r="G38" i="2"/>
  <c r="H54" i="2"/>
  <c r="H317" i="2"/>
  <c r="G112" i="2"/>
  <c r="H49" i="2"/>
  <c r="H268" i="2"/>
  <c r="H51" i="2"/>
  <c r="G44" i="2"/>
  <c r="H141" i="2"/>
  <c r="H175" i="2"/>
  <c r="H101" i="2"/>
  <c r="H358" i="2"/>
  <c r="H360" i="2"/>
  <c r="H126" i="2"/>
  <c r="G200" i="2"/>
  <c r="H321" i="2"/>
  <c r="H9" i="2"/>
  <c r="H136" i="2"/>
  <c r="H300" i="2"/>
  <c r="H353" i="2"/>
  <c r="G20" i="2"/>
  <c r="G187" i="2"/>
  <c r="H16" i="2"/>
  <c r="H64" i="2"/>
  <c r="H104" i="2"/>
  <c r="H234" i="2"/>
  <c r="H307" i="2"/>
  <c r="H27" i="2"/>
  <c r="H139" i="2"/>
  <c r="H133" i="2"/>
  <c r="G188" i="2"/>
  <c r="H12" i="2"/>
  <c r="H76" i="2"/>
  <c r="H250" i="2"/>
  <c r="H286" i="2"/>
  <c r="G213" i="2"/>
  <c r="H68" i="2"/>
  <c r="H357" i="2"/>
  <c r="G291" i="2"/>
  <c r="G156" i="2"/>
  <c r="H60" i="2"/>
  <c r="H274" i="2"/>
  <c r="G262" i="2"/>
  <c r="G115" i="2"/>
  <c r="H20" i="2"/>
  <c r="H204" i="2"/>
  <c r="G243" i="2"/>
  <c r="I243" i="2" s="1"/>
  <c r="H326" i="2"/>
  <c r="G340" i="2"/>
  <c r="G308" i="2"/>
  <c r="G233" i="2"/>
  <c r="I233" i="2" s="1"/>
  <c r="G174" i="2"/>
  <c r="G114" i="2"/>
  <c r="G304" i="2"/>
  <c r="I304" i="2" s="1"/>
  <c r="G268" i="2"/>
  <c r="G236" i="2"/>
  <c r="G206" i="2"/>
  <c r="I206" i="2" s="1"/>
  <c r="H158" i="2"/>
  <c r="H75" i="2"/>
  <c r="H324" i="2"/>
  <c r="G285" i="2"/>
  <c r="H245" i="2"/>
  <c r="H186" i="2"/>
  <c r="H164" i="2"/>
  <c r="G99" i="2"/>
  <c r="G27" i="2"/>
  <c r="G352" i="2"/>
  <c r="G309" i="2"/>
  <c r="I309" i="2" s="1"/>
  <c r="H273" i="2"/>
  <c r="G195" i="2"/>
  <c r="G130" i="2"/>
  <c r="I130" i="2" s="1"/>
  <c r="G98" i="2"/>
  <c r="G66" i="2"/>
  <c r="G34" i="2"/>
  <c r="H128" i="2"/>
  <c r="H78" i="2"/>
  <c r="G72" i="2"/>
  <c r="G362" i="2"/>
  <c r="I362" i="2" s="1"/>
  <c r="H173" i="2"/>
  <c r="H65" i="2"/>
  <c r="G180" i="2"/>
  <c r="H38" i="2"/>
  <c r="H348" i="2"/>
  <c r="H67" i="2"/>
  <c r="G60" i="2"/>
  <c r="G160" i="2"/>
  <c r="H352" i="2"/>
  <c r="G120" i="2"/>
  <c r="H50" i="2"/>
  <c r="H42" i="2"/>
  <c r="G16" i="2"/>
  <c r="I16" i="2" s="1"/>
  <c r="H209" i="2"/>
  <c r="G358" i="2"/>
  <c r="H25" i="2"/>
  <c r="H149" i="2"/>
  <c r="H98" i="2"/>
  <c r="H45" i="2"/>
  <c r="G84" i="2"/>
  <c r="G107" i="2"/>
  <c r="H72" i="2"/>
  <c r="G153" i="2"/>
  <c r="G258" i="2"/>
  <c r="H251" i="2"/>
  <c r="H315" i="2"/>
  <c r="I87" i="1"/>
  <c r="L87" i="1" s="1"/>
  <c r="I189" i="1"/>
  <c r="L189" i="1" s="1"/>
  <c r="I16" i="1"/>
  <c r="L16" i="1" s="1"/>
  <c r="I293" i="1"/>
  <c r="H307" i="1"/>
  <c r="I307" i="1" s="1"/>
  <c r="L307" i="1" s="1"/>
  <c r="H351" i="2"/>
  <c r="H343" i="2"/>
  <c r="G335" i="2"/>
  <c r="H287" i="2"/>
  <c r="G279" i="2"/>
  <c r="G191" i="2"/>
  <c r="G175" i="2"/>
  <c r="H159" i="2"/>
  <c r="H151" i="2"/>
  <c r="H55" i="2"/>
  <c r="L117" i="4"/>
  <c r="I128" i="5"/>
  <c r="I163" i="7"/>
  <c r="I188" i="6"/>
  <c r="I214" i="6"/>
  <c r="I20" i="5"/>
  <c r="H80" i="6"/>
  <c r="H208" i="6"/>
  <c r="H116" i="6"/>
  <c r="I116" i="6" s="1"/>
  <c r="G329" i="6"/>
  <c r="I329" i="6" s="1"/>
  <c r="G351" i="6"/>
  <c r="H120" i="6"/>
  <c r="I120" i="6" s="1"/>
  <c r="H200" i="6"/>
  <c r="H304" i="6"/>
  <c r="I304" i="6" s="1"/>
  <c r="H232" i="6"/>
  <c r="I232" i="6" s="1"/>
  <c r="G244" i="6"/>
  <c r="I244" i="6" s="1"/>
  <c r="G183" i="6"/>
  <c r="G38" i="6"/>
  <c r="I38" i="6" s="1"/>
  <c r="G102" i="6"/>
  <c r="I102" i="6" s="1"/>
  <c r="H168" i="6"/>
  <c r="H24" i="6"/>
  <c r="H16" i="6"/>
  <c r="H96" i="6"/>
  <c r="I96" i="6" s="1"/>
  <c r="H296" i="6"/>
  <c r="I343" i="1"/>
  <c r="G359" i="2"/>
  <c r="H359" i="2"/>
  <c r="H327" i="2"/>
  <c r="G327" i="2"/>
  <c r="H319" i="2"/>
  <c r="G319" i="2"/>
  <c r="H311" i="2"/>
  <c r="G311" i="2"/>
  <c r="H303" i="2"/>
  <c r="G303" i="2"/>
  <c r="H271" i="2"/>
  <c r="G271" i="2"/>
  <c r="H263" i="2"/>
  <c r="G263" i="2"/>
  <c r="H255" i="2"/>
  <c r="G255" i="2"/>
  <c r="H247" i="2"/>
  <c r="G247" i="2"/>
  <c r="G239" i="2"/>
  <c r="H239" i="2"/>
  <c r="H231" i="2"/>
  <c r="G231" i="2"/>
  <c r="G223" i="2"/>
  <c r="H223" i="2"/>
  <c r="H215" i="2"/>
  <c r="G215" i="2"/>
  <c r="H207" i="2"/>
  <c r="G207" i="2"/>
  <c r="G199" i="2"/>
  <c r="H199" i="2"/>
  <c r="G183" i="2"/>
  <c r="H183" i="2"/>
  <c r="G167" i="2"/>
  <c r="H167" i="2"/>
  <c r="G143" i="2"/>
  <c r="H143" i="2"/>
  <c r="H135" i="2"/>
  <c r="G135" i="2"/>
  <c r="G127" i="2"/>
  <c r="H127" i="2"/>
  <c r="H119" i="2"/>
  <c r="G119" i="2"/>
  <c r="H111" i="2"/>
  <c r="G111" i="2"/>
  <c r="H103" i="2"/>
  <c r="G103" i="2"/>
  <c r="H95" i="2"/>
  <c r="G95" i="2"/>
  <c r="H87" i="2"/>
  <c r="G87" i="2"/>
  <c r="H79" i="2"/>
  <c r="G79" i="2"/>
  <c r="H71" i="2"/>
  <c r="G71" i="2"/>
  <c r="H63" i="2"/>
  <c r="G63" i="2"/>
  <c r="G47" i="2"/>
  <c r="H47" i="2"/>
  <c r="H39" i="2"/>
  <c r="G39" i="2"/>
  <c r="H31" i="2"/>
  <c r="G31" i="2"/>
  <c r="G23" i="2"/>
  <c r="H23" i="2"/>
  <c r="G15" i="2"/>
  <c r="H15" i="2"/>
  <c r="I92" i="1"/>
  <c r="G344" i="1"/>
  <c r="G290" i="1"/>
  <c r="I290" i="1" s="1"/>
  <c r="G232" i="1"/>
  <c r="H178" i="1"/>
  <c r="I178" i="1" s="1"/>
  <c r="G143" i="1"/>
  <c r="I143" i="1" s="1"/>
  <c r="H60" i="1"/>
  <c r="I60" i="1" s="1"/>
  <c r="G340" i="1"/>
  <c r="I340" i="1" s="1"/>
  <c r="G289" i="1"/>
  <c r="I289" i="1" s="1"/>
  <c r="H229" i="1"/>
  <c r="I229" i="1" s="1"/>
  <c r="G177" i="1"/>
  <c r="I177" i="1" s="1"/>
  <c r="H134" i="1"/>
  <c r="I134" i="1" s="1"/>
  <c r="G85" i="1"/>
  <c r="I85" i="1" s="1"/>
  <c r="G56" i="1"/>
  <c r="I56" i="1" s="1"/>
  <c r="G335" i="1"/>
  <c r="I335" i="1" s="1"/>
  <c r="F9" i="1"/>
  <c r="G257" i="1"/>
  <c r="I257" i="1" s="1"/>
  <c r="H224" i="1"/>
  <c r="H162" i="1"/>
  <c r="I162" i="1" s="1"/>
  <c r="G105" i="1"/>
  <c r="I105" i="1" s="1"/>
  <c r="H71" i="1"/>
  <c r="I71" i="1" s="1"/>
  <c r="H303" i="1"/>
  <c r="I303" i="1" s="1"/>
  <c r="G241" i="1"/>
  <c r="I241" i="1" s="1"/>
  <c r="G196" i="1"/>
  <c r="I196" i="1" s="1"/>
  <c r="G155" i="1"/>
  <c r="I155" i="1" s="1"/>
  <c r="G104" i="1"/>
  <c r="I104" i="1" s="1"/>
  <c r="G65" i="1"/>
  <c r="I65" i="1" s="1"/>
  <c r="G360" i="1"/>
  <c r="I360" i="1" s="1"/>
  <c r="F8" i="1"/>
  <c r="G8" i="10"/>
  <c r="F8" i="10"/>
  <c r="G293" i="10"/>
  <c r="H223" i="10"/>
  <c r="G43" i="10"/>
  <c r="H257" i="10"/>
  <c r="G149" i="10"/>
  <c r="G303" i="10"/>
  <c r="G68" i="10"/>
  <c r="H95" i="10"/>
  <c r="G47" i="10"/>
  <c r="H351" i="10"/>
  <c r="G312" i="10"/>
  <c r="G217" i="10"/>
  <c r="G175" i="10"/>
  <c r="G205" i="10"/>
  <c r="G34" i="10"/>
  <c r="G173" i="10"/>
  <c r="G142" i="10"/>
  <c r="H320" i="10"/>
  <c r="G197" i="10"/>
  <c r="G274" i="10"/>
  <c r="H62" i="10"/>
  <c r="G262" i="10"/>
  <c r="H15" i="10"/>
  <c r="H69" i="10"/>
  <c r="G103" i="10"/>
  <c r="G214" i="10"/>
  <c r="G329" i="10"/>
  <c r="G98" i="10"/>
  <c r="G30" i="10"/>
  <c r="G78" i="10"/>
  <c r="H325" i="10"/>
  <c r="H164" i="10"/>
  <c r="H60" i="10"/>
  <c r="H311" i="10"/>
  <c r="G330" i="10"/>
  <c r="H185" i="10"/>
  <c r="H171" i="10"/>
  <c r="H330" i="10"/>
  <c r="H39" i="10"/>
  <c r="H279" i="10"/>
  <c r="H288" i="10"/>
  <c r="G257" i="10"/>
  <c r="G355" i="10"/>
  <c r="G126" i="10"/>
  <c r="G79" i="10"/>
  <c r="H191" i="10"/>
  <c r="H98" i="10"/>
  <c r="G208" i="10"/>
  <c r="H23" i="10"/>
  <c r="H348" i="10"/>
  <c r="H255" i="10"/>
  <c r="H64" i="10"/>
  <c r="G234" i="10"/>
  <c r="G239" i="10"/>
  <c r="H186" i="10"/>
  <c r="H167" i="10"/>
  <c r="H215" i="10"/>
  <c r="G356" i="10"/>
  <c r="G222" i="10"/>
  <c r="G187" i="10"/>
  <c r="G328" i="10"/>
  <c r="G125" i="10"/>
  <c r="G86" i="10"/>
  <c r="H94" i="10"/>
  <c r="H14" i="10"/>
  <c r="G107" i="10"/>
  <c r="G17" i="10"/>
  <c r="G146" i="10"/>
  <c r="G51" i="10"/>
  <c r="G111" i="10"/>
  <c r="G155" i="10"/>
  <c r="H178" i="10"/>
  <c r="G131" i="10"/>
  <c r="G151" i="10"/>
  <c r="H16" i="10"/>
  <c r="H305" i="10"/>
  <c r="H356" i="10"/>
  <c r="G304" i="10"/>
  <c r="H352" i="10"/>
  <c r="G276" i="10"/>
  <c r="G221" i="10"/>
  <c r="G106" i="10"/>
  <c r="G273" i="10"/>
  <c r="H115" i="10"/>
  <c r="H92" i="10"/>
  <c r="G11" i="10"/>
  <c r="H99" i="10"/>
  <c r="H210" i="10"/>
  <c r="G115" i="10"/>
  <c r="G342" i="10"/>
  <c r="G201" i="10"/>
  <c r="G282" i="10"/>
  <c r="H33" i="10"/>
  <c r="G97" i="10"/>
  <c r="H34" i="10"/>
  <c r="G224" i="10"/>
  <c r="H206" i="10"/>
  <c r="G171" i="10"/>
  <c r="G23" i="10"/>
  <c r="E366" i="9"/>
  <c r="H252" i="9" s="1"/>
  <c r="F241" i="8"/>
  <c r="G338" i="8"/>
  <c r="F28" i="8"/>
  <c r="F205" i="8"/>
  <c r="G350" i="8"/>
  <c r="G93" i="8"/>
  <c r="G206" i="8"/>
  <c r="G115" i="8"/>
  <c r="F339" i="8"/>
  <c r="F299" i="8"/>
  <c r="F251" i="8"/>
  <c r="F211" i="8"/>
  <c r="F147" i="8"/>
  <c r="F139" i="8"/>
  <c r="H107" i="8"/>
  <c r="F59" i="8"/>
  <c r="F35" i="8"/>
  <c r="F27" i="8"/>
  <c r="F13" i="8"/>
  <c r="G299" i="8"/>
  <c r="H103" i="8"/>
  <c r="H341" i="8"/>
  <c r="H314" i="8"/>
  <c r="G219" i="8"/>
  <c r="F352" i="8"/>
  <c r="F71" i="8"/>
  <c r="F325" i="8"/>
  <c r="F98" i="8"/>
  <c r="G334" i="8"/>
  <c r="G358" i="8"/>
  <c r="F290" i="8"/>
  <c r="F200" i="8"/>
  <c r="F92" i="8"/>
  <c r="G90" i="8"/>
  <c r="F82" i="8"/>
  <c r="G74" i="8"/>
  <c r="F66" i="8"/>
  <c r="F58" i="8"/>
  <c r="F50" i="8"/>
  <c r="G42" i="8"/>
  <c r="G34" i="8"/>
  <c r="F162" i="8"/>
  <c r="F157" i="8"/>
  <c r="F26" i="8"/>
  <c r="F110" i="8"/>
  <c r="F117" i="8"/>
  <c r="G117" i="8"/>
  <c r="F156" i="8"/>
  <c r="G121" i="8"/>
  <c r="F113" i="8"/>
  <c r="G105" i="8"/>
  <c r="G97" i="8"/>
  <c r="F77" i="8"/>
  <c r="F218" i="8"/>
  <c r="F130" i="8"/>
  <c r="F228" i="8"/>
  <c r="F136" i="8"/>
  <c r="F128" i="8"/>
  <c r="F47" i="8"/>
  <c r="F97" i="8"/>
  <c r="F272" i="8"/>
  <c r="F145" i="8"/>
  <c r="F142" i="8"/>
  <c r="F292" i="8"/>
  <c r="F359" i="8"/>
  <c r="F351" i="8"/>
  <c r="F343" i="8"/>
  <c r="F335" i="8"/>
  <c r="F327" i="8"/>
  <c r="F319" i="8"/>
  <c r="F311" i="8"/>
  <c r="F295" i="8"/>
  <c r="F287" i="8"/>
  <c r="G279" i="8"/>
  <c r="H271" i="8"/>
  <c r="G263" i="8"/>
  <c r="F255" i="8"/>
  <c r="F247" i="8"/>
  <c r="H239" i="8"/>
  <c r="F223" i="8"/>
  <c r="F215" i="8"/>
  <c r="F207" i="8"/>
  <c r="F199" i="8"/>
  <c r="G191" i="8"/>
  <c r="G183" i="8"/>
  <c r="F175" i="8"/>
  <c r="F167" i="8"/>
  <c r="F159" i="8"/>
  <c r="F151" i="8"/>
  <c r="F143" i="8"/>
  <c r="F329" i="8"/>
  <c r="F181" i="8"/>
  <c r="F231" i="8"/>
  <c r="F303" i="8"/>
  <c r="F270" i="8"/>
  <c r="F57" i="8"/>
  <c r="G59" i="8"/>
  <c r="G155" i="8"/>
  <c r="F349" i="8"/>
  <c r="H87" i="8"/>
  <c r="F14" i="8"/>
  <c r="F191" i="8"/>
  <c r="F137" i="8"/>
  <c r="G83" i="8"/>
  <c r="G131" i="8"/>
  <c r="G347" i="8"/>
  <c r="G147" i="8"/>
  <c r="G14" i="8"/>
  <c r="G271" i="8"/>
  <c r="I271" i="8" s="1"/>
  <c r="L271" i="8" s="1"/>
  <c r="F202" i="8"/>
  <c r="F93" i="8"/>
  <c r="F227" i="8"/>
  <c r="F345" i="8"/>
  <c r="G163" i="8"/>
  <c r="H26" i="8"/>
  <c r="G267" i="8"/>
  <c r="F360" i="8"/>
  <c r="F330" i="8"/>
  <c r="F63" i="8"/>
  <c r="F197" i="8"/>
  <c r="F315" i="8"/>
  <c r="H79" i="8"/>
  <c r="G29" i="8"/>
  <c r="G109" i="8"/>
  <c r="F120" i="8"/>
  <c r="F126" i="8"/>
  <c r="F184" i="8"/>
  <c r="G240" i="8"/>
  <c r="G341" i="8"/>
  <c r="F133" i="8"/>
  <c r="F51" i="8"/>
  <c r="F185" i="8"/>
  <c r="G208" i="8"/>
  <c r="F344" i="8"/>
  <c r="F264" i="8"/>
  <c r="F165" i="8"/>
  <c r="F273" i="8"/>
  <c r="F302" i="8"/>
  <c r="F178" i="8"/>
  <c r="F87" i="8"/>
  <c r="F221" i="8"/>
  <c r="F355" i="8"/>
  <c r="G314" i="8"/>
  <c r="I314" i="8" s="1"/>
  <c r="L314" i="8" s="1"/>
  <c r="F153" i="8"/>
  <c r="F158" i="8"/>
  <c r="F73" i="8"/>
  <c r="F341" i="8"/>
  <c r="F36" i="8"/>
  <c r="F100" i="8"/>
  <c r="F164" i="8"/>
  <c r="F236" i="8"/>
  <c r="F308" i="8"/>
  <c r="F75" i="8"/>
  <c r="G112" i="8"/>
  <c r="F96" i="8"/>
  <c r="F196" i="8"/>
  <c r="F174" i="8"/>
  <c r="F300" i="8"/>
  <c r="G323" i="8"/>
  <c r="H59" i="8"/>
  <c r="G179" i="8"/>
  <c r="G313" i="8"/>
  <c r="G134" i="8"/>
  <c r="G321" i="8"/>
  <c r="F56" i="8"/>
  <c r="F80" i="8"/>
  <c r="F288" i="8"/>
  <c r="F109" i="8"/>
  <c r="F243" i="8"/>
  <c r="F361" i="8"/>
  <c r="G138" i="8"/>
  <c r="F16" i="8"/>
  <c r="F79" i="8"/>
  <c r="F213" i="8"/>
  <c r="F331" i="8"/>
  <c r="H111" i="8"/>
  <c r="G142" i="8"/>
  <c r="G125" i="8"/>
  <c r="H273" i="8"/>
  <c r="F149" i="8"/>
  <c r="F248" i="8"/>
  <c r="F161" i="8"/>
  <c r="F263" i="8"/>
  <c r="H325" i="8"/>
  <c r="F278" i="8"/>
  <c r="F312" i="8"/>
  <c r="F152" i="8"/>
  <c r="F67" i="8"/>
  <c r="F201" i="8"/>
  <c r="G212" i="8"/>
  <c r="F274" i="8"/>
  <c r="F94" i="8"/>
  <c r="F21" i="8"/>
  <c r="F214" i="8"/>
  <c r="F289" i="8"/>
  <c r="F72" i="8"/>
  <c r="F242" i="8"/>
  <c r="F103" i="8"/>
  <c r="F237" i="8"/>
  <c r="G244" i="8"/>
  <c r="F112" i="8"/>
  <c r="F186" i="8"/>
  <c r="F89" i="8"/>
  <c r="F357" i="8"/>
  <c r="F44" i="8"/>
  <c r="F108" i="8"/>
  <c r="F172" i="8"/>
  <c r="F244" i="8"/>
  <c r="F316" i="8"/>
  <c r="F43" i="8"/>
  <c r="H63" i="8"/>
  <c r="F346" i="8"/>
  <c r="F298" i="8"/>
  <c r="F280" i="8"/>
  <c r="F238" i="8"/>
  <c r="F279" i="8"/>
  <c r="F11" i="8"/>
  <c r="G339" i="8"/>
  <c r="G75" i="8"/>
  <c r="G363" i="8"/>
  <c r="G107" i="8"/>
  <c r="H38" i="8"/>
  <c r="G166" i="8"/>
  <c r="F320" i="8"/>
  <c r="F232" i="8"/>
  <c r="F125" i="8"/>
  <c r="F259" i="8"/>
  <c r="H39" i="8"/>
  <c r="G170" i="8"/>
  <c r="H288" i="8"/>
  <c r="F40" i="8"/>
  <c r="F210" i="8"/>
  <c r="F95" i="8"/>
  <c r="F229" i="8"/>
  <c r="F347" i="8"/>
  <c r="G176" i="8"/>
  <c r="G174" i="8"/>
  <c r="G207" i="8"/>
  <c r="G337" i="8"/>
  <c r="F328" i="8"/>
  <c r="F155" i="8"/>
  <c r="F17" i="8"/>
  <c r="F198" i="8"/>
  <c r="F269" i="8"/>
  <c r="F354" i="8"/>
  <c r="F168" i="8"/>
  <c r="F83" i="8"/>
  <c r="F217" i="8"/>
  <c r="F322" i="8"/>
  <c r="F37" i="8"/>
  <c r="F171" i="8"/>
  <c r="F305" i="8"/>
  <c r="H177" i="8"/>
  <c r="F141" i="8"/>
  <c r="F208" i="8"/>
  <c r="F119" i="8"/>
  <c r="F253" i="8"/>
  <c r="F334" i="8"/>
  <c r="F338" i="8"/>
  <c r="F250" i="8"/>
  <c r="F105" i="8"/>
  <c r="F239" i="8"/>
  <c r="F52" i="8"/>
  <c r="F116" i="8"/>
  <c r="F180" i="8"/>
  <c r="F252" i="8"/>
  <c r="F324" i="8"/>
  <c r="H83" i="8"/>
  <c r="F8" i="8"/>
  <c r="H116" i="8"/>
  <c r="F129" i="8"/>
  <c r="F144" i="8"/>
  <c r="F177" i="8"/>
  <c r="G259" i="8"/>
  <c r="G291" i="8"/>
  <c r="H51" i="8"/>
  <c r="H179" i="8"/>
  <c r="G231" i="8"/>
  <c r="G354" i="8"/>
  <c r="F310" i="8"/>
  <c r="F282" i="8"/>
  <c r="F182" i="8"/>
  <c r="F265" i="8"/>
  <c r="G180" i="8"/>
  <c r="G256" i="8"/>
  <c r="G325" i="8"/>
  <c r="F138" i="8"/>
  <c r="F64" i="8"/>
  <c r="F176" i="8"/>
  <c r="F111" i="8"/>
  <c r="F245" i="8"/>
  <c r="F363" i="8"/>
  <c r="G9" i="8"/>
  <c r="G272" i="8"/>
  <c r="F336" i="8"/>
  <c r="F22" i="8"/>
  <c r="F33" i="8"/>
  <c r="F262" i="8"/>
  <c r="F285" i="8"/>
  <c r="G30" i="8"/>
  <c r="F135" i="8"/>
  <c r="F314" i="8"/>
  <c r="F226" i="8"/>
  <c r="F99" i="8"/>
  <c r="F233" i="8"/>
  <c r="F286" i="8"/>
  <c r="F18" i="8"/>
  <c r="F53" i="8"/>
  <c r="F187" i="8"/>
  <c r="F321" i="8"/>
  <c r="H23" i="8"/>
  <c r="F90" i="8"/>
  <c r="F296" i="8"/>
  <c r="F275" i="8"/>
  <c r="F358" i="8"/>
  <c r="F42" i="8"/>
  <c r="F216" i="8"/>
  <c r="F121" i="8"/>
  <c r="F60" i="8"/>
  <c r="F124" i="8"/>
  <c r="F188" i="8"/>
  <c r="F260" i="8"/>
  <c r="F332" i="8"/>
  <c r="G19" i="8"/>
  <c r="H200" i="8"/>
  <c r="F160" i="8"/>
  <c r="F193" i="8"/>
  <c r="H171" i="8"/>
  <c r="G307" i="8"/>
  <c r="G195" i="8"/>
  <c r="H35" i="8"/>
  <c r="H209" i="8"/>
  <c r="G33" i="8"/>
  <c r="F30" i="8"/>
  <c r="F29" i="8"/>
  <c r="F246" i="8"/>
  <c r="F281" i="8"/>
  <c r="G210" i="8"/>
  <c r="F134" i="8"/>
  <c r="F10" i="8"/>
  <c r="F240" i="8"/>
  <c r="F261" i="8"/>
  <c r="G41" i="8"/>
  <c r="G289" i="8"/>
  <c r="F350" i="8"/>
  <c r="F24" i="8"/>
  <c r="F49" i="8"/>
  <c r="F183" i="8"/>
  <c r="F301" i="8"/>
  <c r="H115" i="8"/>
  <c r="G146" i="8"/>
  <c r="F70" i="8"/>
  <c r="F32" i="8"/>
  <c r="F192" i="8"/>
  <c r="F115" i="8"/>
  <c r="F249" i="8"/>
  <c r="F318" i="8"/>
  <c r="F34" i="8"/>
  <c r="F154" i="8"/>
  <c r="F69" i="8"/>
  <c r="F203" i="8"/>
  <c r="F337" i="8"/>
  <c r="G154" i="8"/>
  <c r="F294" i="8"/>
  <c r="F23" i="8"/>
  <c r="F222" i="8"/>
  <c r="F291" i="8"/>
  <c r="F9" i="8"/>
  <c r="F169" i="8"/>
  <c r="F277" i="8"/>
  <c r="F68" i="8"/>
  <c r="F132" i="8"/>
  <c r="F204" i="8"/>
  <c r="F268" i="8"/>
  <c r="F340" i="8"/>
  <c r="H323" i="8"/>
  <c r="F366" i="8"/>
  <c r="G31" i="8"/>
  <c r="F54" i="8"/>
  <c r="F194" i="8"/>
  <c r="F209" i="8"/>
  <c r="F123" i="8"/>
  <c r="G51" i="8"/>
  <c r="H219" i="8"/>
  <c r="I219" i="8" s="1"/>
  <c r="L219" i="8" s="1"/>
  <c r="G355" i="8"/>
  <c r="H43" i="8"/>
  <c r="G227" i="8"/>
  <c r="G73" i="8"/>
  <c r="G260" i="8"/>
  <c r="F326" i="8"/>
  <c r="F362" i="8"/>
  <c r="F45" i="8"/>
  <c r="F179" i="8"/>
  <c r="F297" i="8"/>
  <c r="H296" i="8"/>
  <c r="G235" i="8"/>
  <c r="G106" i="8"/>
  <c r="H357" i="8"/>
  <c r="F127" i="8"/>
  <c r="F15" i="8"/>
  <c r="F190" i="8"/>
  <c r="F267" i="8"/>
  <c r="G211" i="8"/>
  <c r="G49" i="8"/>
  <c r="G346" i="8"/>
  <c r="F74" i="8"/>
  <c r="F48" i="8"/>
  <c r="F150" i="8"/>
  <c r="F65" i="8"/>
  <c r="F317" i="8"/>
  <c r="G10" i="8"/>
  <c r="G110" i="8"/>
  <c r="F304" i="8"/>
  <c r="F256" i="8"/>
  <c r="F163" i="8"/>
  <c r="F271" i="8"/>
  <c r="F131" i="8"/>
  <c r="F170" i="8"/>
  <c r="F85" i="8"/>
  <c r="F219" i="8"/>
  <c r="F353" i="8"/>
  <c r="G310" i="8"/>
  <c r="F78" i="8"/>
  <c r="F39" i="8"/>
  <c r="F173" i="8"/>
  <c r="F307" i="8"/>
  <c r="G53" i="8"/>
  <c r="F106" i="8"/>
  <c r="F62" i="8"/>
  <c r="F25" i="8"/>
  <c r="F230" i="8"/>
  <c r="F293" i="8"/>
  <c r="F12" i="8"/>
  <c r="F76" i="8"/>
  <c r="F140" i="8"/>
  <c r="F212" i="8"/>
  <c r="F276" i="8"/>
  <c r="F348" i="8"/>
  <c r="H331" i="8"/>
  <c r="G8" i="8"/>
  <c r="H302" i="8"/>
  <c r="F46" i="8"/>
  <c r="F258" i="8"/>
  <c r="F225" i="8"/>
  <c r="F91" i="8"/>
  <c r="G331" i="8"/>
  <c r="H67" i="8"/>
  <c r="G187" i="8"/>
  <c r="H71" i="8"/>
  <c r="G306" i="8"/>
  <c r="G89" i="8"/>
  <c r="G330" i="8"/>
  <c r="F146" i="8"/>
  <c r="F61" i="8"/>
  <c r="F195" i="8"/>
  <c r="F313" i="8"/>
  <c r="H75" i="8"/>
  <c r="H307" i="8"/>
  <c r="G122" i="8"/>
  <c r="F266" i="8"/>
  <c r="F31" i="8"/>
  <c r="F254" i="8"/>
  <c r="F283" i="8"/>
  <c r="H321" i="8"/>
  <c r="G77" i="8"/>
  <c r="F102" i="8"/>
  <c r="F166" i="8"/>
  <c r="F81" i="8"/>
  <c r="F333" i="8"/>
  <c r="H187" i="8"/>
  <c r="G294" i="8"/>
  <c r="F88" i="8"/>
  <c r="F19" i="8"/>
  <c r="F206" i="8"/>
  <c r="F38" i="8"/>
  <c r="F234" i="8"/>
  <c r="F101" i="8"/>
  <c r="F235" i="8"/>
  <c r="F118" i="8"/>
  <c r="F55" i="8"/>
  <c r="F189" i="8"/>
  <c r="F323" i="8"/>
  <c r="G17" i="8"/>
  <c r="F86" i="8"/>
  <c r="F342" i="8"/>
  <c r="F41" i="8"/>
  <c r="F309" i="8"/>
  <c r="F20" i="8"/>
  <c r="F84" i="8"/>
  <c r="F148" i="8"/>
  <c r="F220" i="8"/>
  <c r="F284" i="8"/>
  <c r="F356" i="8"/>
  <c r="F107" i="8"/>
  <c r="F104" i="8"/>
  <c r="F114" i="8"/>
  <c r="F306" i="8"/>
  <c r="F224" i="8"/>
  <c r="H275" i="8"/>
  <c r="G118" i="8"/>
  <c r="G62" i="8"/>
  <c r="G326" i="8"/>
  <c r="H362" i="8"/>
  <c r="H263" i="8"/>
  <c r="I263" i="8" s="1"/>
  <c r="H18" i="8"/>
  <c r="H222" i="8"/>
  <c r="H130" i="8"/>
  <c r="H106" i="8"/>
  <c r="H74" i="8"/>
  <c r="G184" i="8"/>
  <c r="H142" i="8"/>
  <c r="G63" i="8"/>
  <c r="H157" i="8"/>
  <c r="G248" i="8"/>
  <c r="G148" i="8"/>
  <c r="H9" i="8"/>
  <c r="G257" i="8"/>
  <c r="H308" i="8"/>
  <c r="H62" i="8"/>
  <c r="H161" i="8"/>
  <c r="H276" i="8"/>
  <c r="G119" i="8"/>
  <c r="H167" i="8"/>
  <c r="G300" i="8"/>
  <c r="H137" i="8"/>
  <c r="H232" i="8"/>
  <c r="G36" i="8"/>
  <c r="H104" i="8"/>
  <c r="G205" i="8"/>
  <c r="G343" i="8"/>
  <c r="H261" i="8"/>
  <c r="G233" i="8"/>
  <c r="H342" i="8"/>
  <c r="G28" i="8"/>
  <c r="H236" i="8"/>
  <c r="H132" i="8"/>
  <c r="H136" i="8"/>
  <c r="H281" i="8"/>
  <c r="H30" i="8"/>
  <c r="H89" i="8"/>
  <c r="H21" i="8"/>
  <c r="H16" i="8"/>
  <c r="H112" i="8"/>
  <c r="G335" i="8"/>
  <c r="G153" i="8"/>
  <c r="H359" i="8"/>
  <c r="H336" i="8"/>
  <c r="H138" i="8"/>
  <c r="H174" i="8"/>
  <c r="G217" i="8"/>
  <c r="G177" i="8"/>
  <c r="H264" i="8"/>
  <c r="H303" i="8"/>
  <c r="G40" i="8"/>
  <c r="G237" i="8"/>
  <c r="H283" i="8"/>
  <c r="G102" i="8"/>
  <c r="G13" i="8"/>
  <c r="G238" i="8"/>
  <c r="G342" i="8"/>
  <c r="G258" i="8"/>
  <c r="H126" i="8"/>
  <c r="H102" i="8"/>
  <c r="H70" i="8"/>
  <c r="H181" i="8"/>
  <c r="H173" i="8"/>
  <c r="H267" i="8"/>
  <c r="G156" i="8"/>
  <c r="H31" i="8"/>
  <c r="I31" i="8" s="1"/>
  <c r="G295" i="8"/>
  <c r="H215" i="8"/>
  <c r="H33" i="8"/>
  <c r="H298" i="8"/>
  <c r="H135" i="8"/>
  <c r="H176" i="8"/>
  <c r="H15" i="8"/>
  <c r="H333" i="8"/>
  <c r="G245" i="8"/>
  <c r="H169" i="8"/>
  <c r="H53" i="8"/>
  <c r="H292" i="8"/>
  <c r="H12" i="8"/>
  <c r="H48" i="8"/>
  <c r="H120" i="8"/>
  <c r="G268" i="8"/>
  <c r="H340" i="8"/>
  <c r="G214" i="8"/>
  <c r="H11" i="8"/>
  <c r="H277" i="8"/>
  <c r="H274" i="8"/>
  <c r="G266" i="8"/>
  <c r="G88" i="8"/>
  <c r="H186" i="8"/>
  <c r="H144" i="8"/>
  <c r="G316" i="8"/>
  <c r="H231" i="8"/>
  <c r="H121" i="8"/>
  <c r="G79" i="8"/>
  <c r="H24" i="8"/>
  <c r="H128" i="8"/>
  <c r="H269" i="8"/>
  <c r="G116" i="8"/>
  <c r="G161" i="8"/>
  <c r="H344" i="8"/>
  <c r="H13" i="8"/>
  <c r="G15" i="8"/>
  <c r="H242" i="8"/>
  <c r="H338" i="8"/>
  <c r="I338" i="8" s="1"/>
  <c r="G86" i="8"/>
  <c r="H334" i="8"/>
  <c r="G151" i="8"/>
  <c r="G322" i="8"/>
  <c r="G239" i="8"/>
  <c r="G349" i="8"/>
  <c r="H122" i="8"/>
  <c r="H98" i="8"/>
  <c r="H66" i="8"/>
  <c r="G181" i="8"/>
  <c r="H214" i="8"/>
  <c r="G292" i="8"/>
  <c r="G164" i="8"/>
  <c r="H329" i="8"/>
  <c r="H293" i="8"/>
  <c r="H65" i="8"/>
  <c r="G193" i="8"/>
  <c r="G39" i="8"/>
  <c r="G229" i="8"/>
  <c r="G95" i="8"/>
  <c r="H358" i="8"/>
  <c r="G12" i="8"/>
  <c r="G52" i="8"/>
  <c r="G189" i="8"/>
  <c r="G76" i="8"/>
  <c r="H250" i="8"/>
  <c r="H356" i="8"/>
  <c r="G157" i="8"/>
  <c r="H233" i="8"/>
  <c r="H228" i="8"/>
  <c r="H41" i="8"/>
  <c r="G104" i="8"/>
  <c r="H234" i="8"/>
  <c r="G186" i="8"/>
  <c r="H152" i="8"/>
  <c r="H332" i="8"/>
  <c r="H134" i="8"/>
  <c r="H153" i="8"/>
  <c r="G111" i="8"/>
  <c r="H40" i="8"/>
  <c r="H202" i="8"/>
  <c r="H188" i="8"/>
  <c r="G68" i="8"/>
  <c r="G132" i="8"/>
  <c r="G169" i="8"/>
  <c r="H287" i="8"/>
  <c r="H352" i="8"/>
  <c r="H180" i="8"/>
  <c r="I180" i="8" s="1"/>
  <c r="H69" i="8"/>
  <c r="G16" i="8"/>
  <c r="G70" i="8"/>
  <c r="H300" i="8"/>
  <c r="G135" i="8"/>
  <c r="G317" i="8"/>
  <c r="G194" i="8"/>
  <c r="H318" i="8"/>
  <c r="H207" i="8"/>
  <c r="H118" i="8"/>
  <c r="H94" i="8"/>
  <c r="G22" i="8"/>
  <c r="H184" i="8"/>
  <c r="H77" i="8"/>
  <c r="G172" i="8"/>
  <c r="H361" i="8"/>
  <c r="H61" i="8"/>
  <c r="H45" i="8"/>
  <c r="H81" i="8"/>
  <c r="H190" i="8"/>
  <c r="H143" i="8"/>
  <c r="H238" i="8"/>
  <c r="H57" i="8"/>
  <c r="H254" i="8"/>
  <c r="H229" i="8"/>
  <c r="G127" i="8"/>
  <c r="H309" i="8"/>
  <c r="H64" i="8"/>
  <c r="H252" i="8"/>
  <c r="G92" i="8"/>
  <c r="G285" i="8"/>
  <c r="G133" i="8"/>
  <c r="G278" i="8"/>
  <c r="H58" i="8"/>
  <c r="G47" i="8"/>
  <c r="G136" i="8"/>
  <c r="H216" i="8"/>
  <c r="G32" i="8"/>
  <c r="G120" i="8"/>
  <c r="G269" i="8"/>
  <c r="G319" i="8"/>
  <c r="H160" i="8"/>
  <c r="H343" i="8"/>
  <c r="H198" i="8"/>
  <c r="G213" i="8"/>
  <c r="H208" i="8"/>
  <c r="H47" i="8"/>
  <c r="G44" i="8"/>
  <c r="G236" i="8"/>
  <c r="G218" i="8"/>
  <c r="G84" i="8"/>
  <c r="G221" i="8"/>
  <c r="G137" i="8"/>
  <c r="I137" i="8" s="1"/>
  <c r="G182" i="8"/>
  <c r="G311" i="8"/>
  <c r="H312" i="8"/>
  <c r="H360" i="8"/>
  <c r="H101" i="8"/>
  <c r="H310" i="8"/>
  <c r="G308" i="8"/>
  <c r="H52" i="8"/>
  <c r="G204" i="8"/>
  <c r="H221" i="8"/>
  <c r="H147" i="8"/>
  <c r="G309" i="8"/>
  <c r="G318" i="8"/>
  <c r="G18" i="8"/>
  <c r="G226" i="8"/>
  <c r="G54" i="8"/>
  <c r="H317" i="8"/>
  <c r="G178" i="8"/>
  <c r="G290" i="8"/>
  <c r="H191" i="8"/>
  <c r="I191" i="8" s="1"/>
  <c r="H90" i="8"/>
  <c r="I90" i="8" s="1"/>
  <c r="H42" i="8"/>
  <c r="G200" i="8"/>
  <c r="I200" i="8" s="1"/>
  <c r="H93" i="8"/>
  <c r="H192" i="8"/>
  <c r="G55" i="8"/>
  <c r="H272" i="8"/>
  <c r="H158" i="8"/>
  <c r="H97" i="8"/>
  <c r="I97" i="8" s="1"/>
  <c r="H37" i="8"/>
  <c r="H151" i="8"/>
  <c r="H280" i="8"/>
  <c r="H213" i="8"/>
  <c r="G273" i="8"/>
  <c r="G280" i="8"/>
  <c r="H154" i="8"/>
  <c r="G249" i="8"/>
  <c r="H163" i="8"/>
  <c r="I163" i="8" s="1"/>
  <c r="H237" i="8"/>
  <c r="G282" i="8"/>
  <c r="G108" i="8"/>
  <c r="H324" i="8"/>
  <c r="G141" i="8"/>
  <c r="G315" i="8"/>
  <c r="H196" i="8"/>
  <c r="H85" i="8"/>
  <c r="G152" i="8"/>
  <c r="G281" i="8"/>
  <c r="H44" i="8"/>
  <c r="H189" i="8"/>
  <c r="H68" i="8"/>
  <c r="G340" i="8"/>
  <c r="H168" i="8"/>
  <c r="G359" i="8"/>
  <c r="H162" i="8"/>
  <c r="G287" i="8"/>
  <c r="H290" i="8"/>
  <c r="H224" i="8"/>
  <c r="H80" i="8"/>
  <c r="G253" i="8"/>
  <c r="H284" i="8"/>
  <c r="H201" i="8"/>
  <c r="G332" i="8"/>
  <c r="H133" i="8"/>
  <c r="H313" i="8"/>
  <c r="G56" i="8"/>
  <c r="H19" i="8"/>
  <c r="I19" i="8" s="1"/>
  <c r="H203" i="8"/>
  <c r="G247" i="8"/>
  <c r="G270" i="8"/>
  <c r="G58" i="8"/>
  <c r="G37" i="8"/>
  <c r="H178" i="8"/>
  <c r="H247" i="8"/>
  <c r="H175" i="8"/>
  <c r="H86" i="8"/>
  <c r="H170" i="8"/>
  <c r="H212" i="8"/>
  <c r="H197" i="8"/>
  <c r="H109" i="8"/>
  <c r="H230" i="8"/>
  <c r="H279" i="8"/>
  <c r="I279" i="8" s="1"/>
  <c r="H210" i="8"/>
  <c r="I210" i="8" s="1"/>
  <c r="G303" i="8"/>
  <c r="H46" i="8"/>
  <c r="H183" i="8"/>
  <c r="H113" i="8"/>
  <c r="G71" i="8"/>
  <c r="H159" i="8"/>
  <c r="G296" i="8"/>
  <c r="H226" i="8"/>
  <c r="G304" i="8"/>
  <c r="H182" i="8"/>
  <c r="H17" i="8"/>
  <c r="H258" i="8"/>
  <c r="H20" i="8"/>
  <c r="H266" i="8"/>
  <c r="G124" i="8"/>
  <c r="G165" i="8"/>
  <c r="H146" i="8"/>
  <c r="H117" i="8"/>
  <c r="G168" i="8"/>
  <c r="G48" i="8"/>
  <c r="H218" i="8"/>
  <c r="H84" i="8"/>
  <c r="G220" i="8"/>
  <c r="G198" i="8"/>
  <c r="G197" i="8"/>
  <c r="H248" i="8"/>
  <c r="G288" i="8"/>
  <c r="H204" i="8"/>
  <c r="G284" i="8"/>
  <c r="H319" i="8"/>
  <c r="G201" i="8"/>
  <c r="G123" i="8"/>
  <c r="G24" i="8"/>
  <c r="H243" i="8"/>
  <c r="G228" i="8"/>
  <c r="G26" i="8"/>
  <c r="H34" i="8"/>
  <c r="G38" i="8"/>
  <c r="G242" i="8"/>
  <c r="G159" i="8"/>
  <c r="H114" i="8"/>
  <c r="H82" i="8"/>
  <c r="G265" i="8"/>
  <c r="H245" i="8"/>
  <c r="H256" i="8"/>
  <c r="I256" i="8" s="1"/>
  <c r="H125" i="8"/>
  <c r="I125" i="8" s="1"/>
  <c r="G99" i="8"/>
  <c r="H322" i="8"/>
  <c r="G225" i="8"/>
  <c r="H278" i="8"/>
  <c r="H166" i="8"/>
  <c r="H199" i="8"/>
  <c r="H129" i="8"/>
  <c r="G216" i="8"/>
  <c r="G87" i="8"/>
  <c r="I87" i="8" s="1"/>
  <c r="H326" i="8"/>
  <c r="G241" i="8"/>
  <c r="H73" i="8"/>
  <c r="I73" i="8" s="1"/>
  <c r="G264" i="8"/>
  <c r="H25" i="8"/>
  <c r="G277" i="8"/>
  <c r="I277" i="8" s="1"/>
  <c r="H28" i="8"/>
  <c r="H72" i="8"/>
  <c r="H220" i="8"/>
  <c r="G173" i="8"/>
  <c r="H316" i="8"/>
  <c r="H149" i="8"/>
  <c r="H194" i="8"/>
  <c r="H246" i="8"/>
  <c r="H60" i="8"/>
  <c r="G72" i="8"/>
  <c r="G252" i="8"/>
  <c r="H100" i="8"/>
  <c r="H285" i="8"/>
  <c r="H217" i="8"/>
  <c r="H305" i="8"/>
  <c r="H56" i="8"/>
  <c r="G234" i="8"/>
  <c r="G100" i="8"/>
  <c r="G351" i="8"/>
  <c r="G145" i="8"/>
  <c r="G246" i="8"/>
  <c r="H320" i="8"/>
  <c r="H29" i="8"/>
  <c r="G144" i="8"/>
  <c r="G23" i="8"/>
  <c r="I23" i="8" s="1"/>
  <c r="G128" i="8"/>
  <c r="H351" i="8"/>
  <c r="G21" i="8"/>
  <c r="H141" i="8"/>
  <c r="G261" i="8"/>
  <c r="I261" i="8" s="1"/>
  <c r="H301" i="8"/>
  <c r="H282" i="8"/>
  <c r="H206" i="8"/>
  <c r="I206" i="8" s="1"/>
  <c r="G324" i="8"/>
  <c r="H265" i="8"/>
  <c r="H270" i="8"/>
  <c r="H108" i="8"/>
  <c r="G352" i="8"/>
  <c r="H299" i="8"/>
  <c r="I299" i="8" s="1"/>
  <c r="H131" i="8"/>
  <c r="G67" i="8"/>
  <c r="I67" i="8" s="1"/>
  <c r="H339" i="8"/>
  <c r="H260" i="8"/>
  <c r="G255" i="8"/>
  <c r="H10" i="8"/>
  <c r="G199" i="8"/>
  <c r="G286" i="8"/>
  <c r="G362" i="8"/>
  <c r="G298" i="8"/>
  <c r="G50" i="8"/>
  <c r="G222" i="8"/>
  <c r="H145" i="8"/>
  <c r="G250" i="8"/>
  <c r="H286" i="8"/>
  <c r="G356" i="8"/>
  <c r="G60" i="8"/>
  <c r="H348" i="8"/>
  <c r="H36" i="8"/>
  <c r="H124" i="8"/>
  <c r="G312" i="8"/>
  <c r="G360" i="8"/>
  <c r="G203" i="8"/>
  <c r="H27" i="8"/>
  <c r="G35" i="8"/>
  <c r="G27" i="8"/>
  <c r="G345" i="8"/>
  <c r="G101" i="8"/>
  <c r="G333" i="8"/>
  <c r="I333" i="8" s="1"/>
  <c r="H193" i="8"/>
  <c r="H346" i="8"/>
  <c r="G98" i="8"/>
  <c r="G46" i="8"/>
  <c r="G224" i="8"/>
  <c r="G223" i="8"/>
  <c r="G45" i="8"/>
  <c r="H241" i="8"/>
  <c r="H22" i="8"/>
  <c r="H353" i="8"/>
  <c r="G143" i="8"/>
  <c r="G140" i="8"/>
  <c r="G232" i="8"/>
  <c r="H105" i="8"/>
  <c r="H306" i="8"/>
  <c r="I306" i="8" s="1"/>
  <c r="G262" i="8"/>
  <c r="H96" i="8"/>
  <c r="H328" i="8"/>
  <c r="G188" i="8"/>
  <c r="H335" i="8"/>
  <c r="H172" i="8"/>
  <c r="H311" i="8"/>
  <c r="G320" i="8"/>
  <c r="H291" i="8"/>
  <c r="H337" i="8"/>
  <c r="G57" i="8"/>
  <c r="G357" i="8"/>
  <c r="G251" i="8"/>
  <c r="G305" i="8"/>
  <c r="H123" i="8"/>
  <c r="G275" i="8"/>
  <c r="G353" i="8"/>
  <c r="G129" i="8"/>
  <c r="G81" i="8"/>
  <c r="H294" i="8"/>
  <c r="G361" i="8"/>
  <c r="G276" i="8"/>
  <c r="G190" i="8"/>
  <c r="H110" i="8"/>
  <c r="I110" i="8" s="1"/>
  <c r="H354" i="8"/>
  <c r="G103" i="8"/>
  <c r="H345" i="8"/>
  <c r="G149" i="8"/>
  <c r="G20" i="8"/>
  <c r="G202" i="8"/>
  <c r="H253" i="8"/>
  <c r="G327" i="8"/>
  <c r="G328" i="8"/>
  <c r="H155" i="8"/>
  <c r="I155" i="8" s="1"/>
  <c r="G139" i="8"/>
  <c r="H244" i="8"/>
  <c r="G85" i="8"/>
  <c r="H227" i="8"/>
  <c r="H127" i="8"/>
  <c r="G283" i="8"/>
  <c r="G302" i="8"/>
  <c r="G82" i="8"/>
  <c r="G196" i="8"/>
  <c r="H251" i="8"/>
  <c r="G162" i="8"/>
  <c r="H78" i="8"/>
  <c r="H240" i="8"/>
  <c r="G209" i="8"/>
  <c r="I209" i="8" s="1"/>
  <c r="G64" i="8"/>
  <c r="H49" i="8"/>
  <c r="I49" i="8" s="1"/>
  <c r="H235" i="8"/>
  <c r="I235" i="8" s="1"/>
  <c r="G80" i="8"/>
  <c r="H268" i="8"/>
  <c r="H140" i="8"/>
  <c r="G348" i="8"/>
  <c r="G336" i="8"/>
  <c r="G171" i="8"/>
  <c r="G43" i="8"/>
  <c r="I43" i="8" s="1"/>
  <c r="G297" i="8"/>
  <c r="H350" i="8"/>
  <c r="I350" i="8" s="1"/>
  <c r="H255" i="8"/>
  <c r="G158" i="8"/>
  <c r="H295" i="8"/>
  <c r="G130" i="8"/>
  <c r="G215" i="8"/>
  <c r="G301" i="8"/>
  <c r="G113" i="8"/>
  <c r="G65" i="8"/>
  <c r="H223" i="8"/>
  <c r="G167" i="8"/>
  <c r="G243" i="8"/>
  <c r="G94" i="8"/>
  <c r="G293" i="8"/>
  <c r="H99" i="8"/>
  <c r="H150" i="8"/>
  <c r="H304" i="8"/>
  <c r="H327" i="8"/>
  <c r="H165" i="8"/>
  <c r="G96" i="8"/>
  <c r="H76" i="8"/>
  <c r="H148" i="8"/>
  <c r="H185" i="8"/>
  <c r="H355" i="8"/>
  <c r="G91" i="8"/>
  <c r="G11" i="8"/>
  <c r="G175" i="8"/>
  <c r="G69" i="8"/>
  <c r="G25" i="8"/>
  <c r="H95" i="8"/>
  <c r="G254" i="8"/>
  <c r="H330" i="8"/>
  <c r="I330" i="8" s="1"/>
  <c r="H55" i="8"/>
  <c r="H91" i="8"/>
  <c r="H195" i="8"/>
  <c r="I195" i="8" s="1"/>
  <c r="H119" i="8"/>
  <c r="H14" i="8"/>
  <c r="I14" i="8" s="1"/>
  <c r="H289" i="8"/>
  <c r="H262" i="8"/>
  <c r="H32" i="8"/>
  <c r="H315" i="8"/>
  <c r="H205" i="8"/>
  <c r="H349" i="8"/>
  <c r="G160" i="8"/>
  <c r="H156" i="8"/>
  <c r="G230" i="8"/>
  <c r="H8" i="8"/>
  <c r="H347" i="8"/>
  <c r="I347" i="8" s="1"/>
  <c r="H259" i="8"/>
  <c r="I259" i="8" s="1"/>
  <c r="H363" i="8"/>
  <c r="I363" i="8" s="1"/>
  <c r="H139" i="8"/>
  <c r="G61" i="8"/>
  <c r="H225" i="8"/>
  <c r="G114" i="8"/>
  <c r="G66" i="8"/>
  <c r="I66" i="8" s="1"/>
  <c r="H257" i="8"/>
  <c r="H50" i="8"/>
  <c r="G150" i="8"/>
  <c r="G329" i="8"/>
  <c r="I329" i="8" s="1"/>
  <c r="H54" i="8"/>
  <c r="G274" i="8"/>
  <c r="G126" i="8"/>
  <c r="G78" i="8"/>
  <c r="H211" i="8"/>
  <c r="G192" i="8"/>
  <c r="H249" i="8"/>
  <c r="G185" i="8"/>
  <c r="H164" i="8"/>
  <c r="H88" i="8"/>
  <c r="H92" i="8"/>
  <c r="I30" i="8"/>
  <c r="G344" i="8"/>
  <c r="H297" i="8"/>
  <c r="G280" i="9" l="1"/>
  <c r="G275" i="9"/>
  <c r="G231" i="9"/>
  <c r="H319" i="9"/>
  <c r="G159" i="9"/>
  <c r="H100" i="9"/>
  <c r="G82" i="9"/>
  <c r="H134" i="9"/>
  <c r="H280" i="9"/>
  <c r="G250" i="9"/>
  <c r="H227" i="9"/>
  <c r="I93" i="8"/>
  <c r="I358" i="8"/>
  <c r="I344" i="8"/>
  <c r="I346" i="8"/>
  <c r="I183" i="8"/>
  <c r="I283" i="8"/>
  <c r="I260" i="8"/>
  <c r="I198" i="8"/>
  <c r="L198" i="8" s="1"/>
  <c r="I103" i="8"/>
  <c r="I170" i="8"/>
  <c r="I334" i="8"/>
  <c r="I339" i="8"/>
  <c r="I313" i="8"/>
  <c r="I208" i="8"/>
  <c r="I239" i="8"/>
  <c r="I294" i="8"/>
  <c r="L294" i="8" s="1"/>
  <c r="I166" i="8"/>
  <c r="I337" i="8"/>
  <c r="I117" i="8"/>
  <c r="L117" i="8" s="1"/>
  <c r="I354" i="8"/>
  <c r="I146" i="8"/>
  <c r="I269" i="7"/>
  <c r="L269" i="7" s="1"/>
  <c r="I185" i="7"/>
  <c r="L185" i="7" s="1"/>
  <c r="I287" i="7"/>
  <c r="L287" i="7" s="1"/>
  <c r="I52" i="7"/>
  <c r="L52" i="7" s="1"/>
  <c r="I106" i="7"/>
  <c r="L106" i="7" s="1"/>
  <c r="I88" i="7"/>
  <c r="L88" i="7" s="1"/>
  <c r="I170" i="7"/>
  <c r="L170" i="7" s="1"/>
  <c r="I126" i="7"/>
  <c r="L126" i="7" s="1"/>
  <c r="I103" i="7"/>
  <c r="L103" i="7" s="1"/>
  <c r="I213" i="7"/>
  <c r="L213" i="7" s="1"/>
  <c r="I31" i="7"/>
  <c r="L31" i="7" s="1"/>
  <c r="I224" i="7"/>
  <c r="L224" i="7" s="1"/>
  <c r="I234" i="7"/>
  <c r="L234" i="7" s="1"/>
  <c r="I327" i="7"/>
  <c r="L327" i="7" s="1"/>
  <c r="I108" i="7"/>
  <c r="L108" i="7" s="1"/>
  <c r="F178" i="7"/>
  <c r="F59" i="7"/>
  <c r="I70" i="7"/>
  <c r="L70" i="7" s="1"/>
  <c r="I178" i="7"/>
  <c r="L178" i="7" s="1"/>
  <c r="F203" i="7"/>
  <c r="I256" i="7"/>
  <c r="L256" i="7" s="1"/>
  <c r="I121" i="7"/>
  <c r="L121" i="7" s="1"/>
  <c r="F286" i="7"/>
  <c r="F307" i="7"/>
  <c r="I172" i="7"/>
  <c r="L172" i="7" s="1"/>
  <c r="I91" i="7"/>
  <c r="L91" i="7" s="1"/>
  <c r="I104" i="7"/>
  <c r="I151" i="7"/>
  <c r="L151" i="7" s="1"/>
  <c r="F264" i="7"/>
  <c r="F302" i="7"/>
  <c r="F132" i="7"/>
  <c r="F122" i="7"/>
  <c r="F139" i="7"/>
  <c r="I61" i="7"/>
  <c r="L61" i="7" s="1"/>
  <c r="F78" i="7"/>
  <c r="F163" i="7"/>
  <c r="I274" i="7"/>
  <c r="L274" i="7" s="1"/>
  <c r="I293" i="7"/>
  <c r="L293" i="7" s="1"/>
  <c r="I62" i="7"/>
  <c r="L62" i="7" s="1"/>
  <c r="F227" i="7"/>
  <c r="I253" i="7"/>
  <c r="L253" i="7" s="1"/>
  <c r="I95" i="7"/>
  <c r="L95" i="7" s="1"/>
  <c r="F230" i="7"/>
  <c r="F206" i="7"/>
  <c r="F182" i="7"/>
  <c r="F11" i="7"/>
  <c r="F251" i="7"/>
  <c r="I12" i="7"/>
  <c r="L12" i="7" s="1"/>
  <c r="F12" i="7"/>
  <c r="F91" i="7"/>
  <c r="F179" i="7"/>
  <c r="F275" i="7"/>
  <c r="F99" i="7"/>
  <c r="F195" i="7"/>
  <c r="F291" i="7"/>
  <c r="F19" i="7"/>
  <c r="F131" i="7"/>
  <c r="F211" i="7"/>
  <c r="F315" i="7"/>
  <c r="I240" i="7"/>
  <c r="L240" i="7" s="1"/>
  <c r="I337" i="7"/>
  <c r="L337" i="7" s="1"/>
  <c r="F50" i="7"/>
  <c r="F68" i="7"/>
  <c r="F100" i="7"/>
  <c r="F344" i="7"/>
  <c r="F28" i="7"/>
  <c r="F109" i="7"/>
  <c r="F138" i="7"/>
  <c r="F51" i="7"/>
  <c r="F147" i="7"/>
  <c r="F243" i="7"/>
  <c r="F347" i="7"/>
  <c r="I285" i="7"/>
  <c r="L285" i="7" s="1"/>
  <c r="I281" i="7"/>
  <c r="L281" i="7" s="1"/>
  <c r="F224" i="7"/>
  <c r="F157" i="7"/>
  <c r="F44" i="7"/>
  <c r="F244" i="7"/>
  <c r="F144" i="7"/>
  <c r="F340" i="7"/>
  <c r="F24" i="7"/>
  <c r="F56" i="7"/>
  <c r="F75" i="7"/>
  <c r="F171" i="7"/>
  <c r="F267" i="7"/>
  <c r="I308" i="7"/>
  <c r="L308" i="7" s="1"/>
  <c r="I160" i="7"/>
  <c r="L160" i="7" s="1"/>
  <c r="I303" i="7"/>
  <c r="L303" i="7" s="1"/>
  <c r="I342" i="7"/>
  <c r="L342" i="7" s="1"/>
  <c r="F324" i="7"/>
  <c r="F126" i="7"/>
  <c r="F103" i="7"/>
  <c r="F207" i="7"/>
  <c r="F177" i="7"/>
  <c r="F357" i="7"/>
  <c r="F285" i="7"/>
  <c r="F31" i="7"/>
  <c r="F359" i="7"/>
  <c r="F342" i="7"/>
  <c r="F222" i="7"/>
  <c r="F118" i="7"/>
  <c r="F30" i="7"/>
  <c r="F170" i="7"/>
  <c r="F58" i="7"/>
  <c r="F279" i="7"/>
  <c r="F338" i="7"/>
  <c r="F88" i="7"/>
  <c r="F97" i="7"/>
  <c r="F209" i="7"/>
  <c r="F263" i="7"/>
  <c r="F95" i="7"/>
  <c r="F269" i="7"/>
  <c r="F335" i="7"/>
  <c r="F300" i="7"/>
  <c r="F194" i="7"/>
  <c r="F32" i="7"/>
  <c r="F298" i="7"/>
  <c r="F186" i="7"/>
  <c r="F13" i="7"/>
  <c r="F257" i="7"/>
  <c r="F288" i="7"/>
  <c r="F176" i="7"/>
  <c r="F356" i="7"/>
  <c r="F106" i="7"/>
  <c r="F246" i="7"/>
  <c r="F301" i="7"/>
  <c r="F151" i="7"/>
  <c r="F49" i="7"/>
  <c r="F317" i="7"/>
  <c r="F63" i="7"/>
  <c r="F181" i="7"/>
  <c r="F326" i="7"/>
  <c r="F214" i="7"/>
  <c r="F102" i="7"/>
  <c r="F22" i="7"/>
  <c r="F252" i="7"/>
  <c r="F42" i="7"/>
  <c r="F261" i="7"/>
  <c r="F322" i="7"/>
  <c r="F72" i="7"/>
  <c r="F329" i="7"/>
  <c r="F343" i="7"/>
  <c r="F213" i="7"/>
  <c r="F313" i="7"/>
  <c r="F221" i="7"/>
  <c r="F53" i="7"/>
  <c r="F284" i="7"/>
  <c r="F212" i="7"/>
  <c r="F16" i="7"/>
  <c r="F282" i="7"/>
  <c r="F204" i="7"/>
  <c r="F321" i="7"/>
  <c r="F339" i="7"/>
  <c r="F272" i="7"/>
  <c r="F168" i="7"/>
  <c r="F334" i="7"/>
  <c r="F84" i="7"/>
  <c r="F166" i="7"/>
  <c r="F253" i="7"/>
  <c r="F183" i="7"/>
  <c r="F43" i="7"/>
  <c r="F141" i="7"/>
  <c r="F353" i="7"/>
  <c r="F277" i="7"/>
  <c r="F8" i="7"/>
  <c r="F310" i="7"/>
  <c r="F198" i="7"/>
  <c r="F86" i="7"/>
  <c r="F14" i="7"/>
  <c r="F188" i="7"/>
  <c r="F26" i="7"/>
  <c r="F159" i="7"/>
  <c r="F306" i="7"/>
  <c r="F218" i="7"/>
  <c r="F79" i="7"/>
  <c r="F17" i="7"/>
  <c r="F210" i="7"/>
  <c r="F71" i="7"/>
  <c r="F351" i="7"/>
  <c r="F161" i="7"/>
  <c r="F268" i="7"/>
  <c r="F148" i="7"/>
  <c r="F201" i="7"/>
  <c r="F266" i="7"/>
  <c r="F140" i="7"/>
  <c r="F215" i="7"/>
  <c r="F235" i="7"/>
  <c r="F256" i="7"/>
  <c r="F152" i="7"/>
  <c r="F312" i="7"/>
  <c r="F242" i="7"/>
  <c r="F65" i="7"/>
  <c r="F287" i="7"/>
  <c r="F247" i="7"/>
  <c r="F281" i="7"/>
  <c r="F237" i="7"/>
  <c r="F193" i="7"/>
  <c r="F366" i="7"/>
  <c r="F294" i="7"/>
  <c r="F190" i="7"/>
  <c r="F70" i="7"/>
  <c r="F124" i="7"/>
  <c r="F133" i="7"/>
  <c r="F10" i="7"/>
  <c r="F289" i="7"/>
  <c r="F290" i="7"/>
  <c r="F154" i="7"/>
  <c r="F25" i="7"/>
  <c r="F337" i="7"/>
  <c r="F146" i="7"/>
  <c r="F52" i="7"/>
  <c r="F39" i="7"/>
  <c r="F295" i="7"/>
  <c r="F130" i="7"/>
  <c r="F107" i="7"/>
  <c r="F333" i="7"/>
  <c r="F128" i="7"/>
  <c r="F121" i="7"/>
  <c r="F197" i="7"/>
  <c r="F67" i="7"/>
  <c r="F240" i="7"/>
  <c r="F292" i="7"/>
  <c r="F162" i="7"/>
  <c r="F60" i="7"/>
  <c r="F29" i="7"/>
  <c r="F311" i="7"/>
  <c r="F153" i="7"/>
  <c r="F271" i="7"/>
  <c r="F225" i="7"/>
  <c r="F278" i="7"/>
  <c r="F174" i="7"/>
  <c r="F62" i="7"/>
  <c r="F108" i="7"/>
  <c r="F117" i="7"/>
  <c r="F265" i="7"/>
  <c r="F199" i="7"/>
  <c r="F274" i="7"/>
  <c r="F236" i="7"/>
  <c r="F239" i="7"/>
  <c r="F223" i="7"/>
  <c r="F228" i="7"/>
  <c r="F36" i="7"/>
  <c r="F241" i="7"/>
  <c r="F245" i="7"/>
  <c r="F114" i="7"/>
  <c r="F89" i="7"/>
  <c r="F362" i="7"/>
  <c r="F112" i="7"/>
  <c r="F105" i="7"/>
  <c r="F325" i="7"/>
  <c r="F352" i="7"/>
  <c r="F232" i="7"/>
  <c r="F270" i="7"/>
  <c r="F260" i="7"/>
  <c r="F40" i="7"/>
  <c r="F61" i="7"/>
  <c r="F165" i="7"/>
  <c r="F185" i="7"/>
  <c r="F309" i="7"/>
  <c r="F167" i="7"/>
  <c r="F262" i="7"/>
  <c r="F158" i="7"/>
  <c r="F54" i="7"/>
  <c r="F92" i="7"/>
  <c r="F101" i="7"/>
  <c r="F175" i="7"/>
  <c r="F149" i="7"/>
  <c r="F136" i="7"/>
  <c r="F172" i="7"/>
  <c r="F189" i="7"/>
  <c r="F173" i="7"/>
  <c r="F164" i="7"/>
  <c r="F20" i="7"/>
  <c r="F33" i="7"/>
  <c r="F348" i="7"/>
  <c r="F98" i="7"/>
  <c r="F93" i="7"/>
  <c r="F346" i="7"/>
  <c r="F96" i="7"/>
  <c r="F81" i="7"/>
  <c r="F217" i="7"/>
  <c r="F336" i="7"/>
  <c r="F216" i="7"/>
  <c r="F283" i="7"/>
  <c r="F180" i="7"/>
  <c r="F18" i="7"/>
  <c r="F55" i="7"/>
  <c r="F229" i="7"/>
  <c r="F249" i="7"/>
  <c r="F21" i="7"/>
  <c r="F231" i="7"/>
  <c r="F254" i="7"/>
  <c r="F150" i="7"/>
  <c r="F46" i="7"/>
  <c r="F76" i="7"/>
  <c r="F361" i="7"/>
  <c r="F45" i="7"/>
  <c r="F341" i="7"/>
  <c r="F120" i="7"/>
  <c r="F129" i="7"/>
  <c r="F319" i="7"/>
  <c r="F303" i="7"/>
  <c r="F127" i="7"/>
  <c r="F41" i="7"/>
  <c r="F255" i="7"/>
  <c r="F332" i="7"/>
  <c r="F82" i="7"/>
  <c r="F64" i="7"/>
  <c r="F330" i="7"/>
  <c r="F80" i="7"/>
  <c r="F85" i="7"/>
  <c r="F349" i="7"/>
  <c r="F320" i="7"/>
  <c r="F200" i="7"/>
  <c r="F184" i="7"/>
  <c r="F125" i="7"/>
  <c r="F143" i="7"/>
  <c r="F273" i="7"/>
  <c r="F293" i="7"/>
  <c r="F191" i="7"/>
  <c r="F15" i="7"/>
  <c r="F327" i="7"/>
  <c r="F358" i="7"/>
  <c r="F238" i="7"/>
  <c r="F134" i="7"/>
  <c r="F38" i="7"/>
  <c r="F234" i="7"/>
  <c r="F69" i="7"/>
  <c r="F145" i="7"/>
  <c r="F354" i="7"/>
  <c r="F104" i="7"/>
  <c r="F113" i="7"/>
  <c r="F23" i="7"/>
  <c r="F37" i="7"/>
  <c r="F111" i="7"/>
  <c r="F137" i="7"/>
  <c r="F205" i="7"/>
  <c r="F316" i="7"/>
  <c r="F258" i="7"/>
  <c r="F48" i="7"/>
  <c r="F314" i="7"/>
  <c r="F250" i="7"/>
  <c r="F233" i="7"/>
  <c r="F47" i="7"/>
  <c r="F304" i="7"/>
  <c r="F192" i="7"/>
  <c r="F83" i="7"/>
  <c r="F155" i="7"/>
  <c r="F219" i="7"/>
  <c r="F299" i="7"/>
  <c r="I219" i="7"/>
  <c r="L219" i="7" s="1"/>
  <c r="I227" i="7"/>
  <c r="L227" i="7" s="1"/>
  <c r="I223" i="7"/>
  <c r="L223" i="7" s="1"/>
  <c r="I325" i="7"/>
  <c r="L325" i="7" s="1"/>
  <c r="I250" i="7"/>
  <c r="L250" i="7" s="1"/>
  <c r="I231" i="7"/>
  <c r="L231" i="7" s="1"/>
  <c r="I246" i="7"/>
  <c r="L246" i="7" s="1"/>
  <c r="I289" i="7"/>
  <c r="L289" i="7" s="1"/>
  <c r="F66" i="7"/>
  <c r="F156" i="7"/>
  <c r="F35" i="7"/>
  <c r="F123" i="7"/>
  <c r="F187" i="7"/>
  <c r="F259" i="7"/>
  <c r="F331" i="7"/>
  <c r="I273" i="7"/>
  <c r="L273" i="7" s="1"/>
  <c r="I261" i="7"/>
  <c r="I173" i="7"/>
  <c r="L173" i="7" s="1"/>
  <c r="I237" i="7"/>
  <c r="L237" i="7" s="1"/>
  <c r="I182" i="7"/>
  <c r="L182" i="7" s="1"/>
  <c r="I312" i="7"/>
  <c r="L312" i="7" s="1"/>
  <c r="I153" i="7"/>
  <c r="L153" i="7" s="1"/>
  <c r="I141" i="7"/>
  <c r="L141" i="7" s="1"/>
  <c r="I252" i="7"/>
  <c r="L252" i="7" s="1"/>
  <c r="I282" i="7"/>
  <c r="L282" i="7" s="1"/>
  <c r="I127" i="7"/>
  <c r="L127" i="7" s="1"/>
  <c r="I267" i="7"/>
  <c r="L267" i="7" s="1"/>
  <c r="I9" i="7"/>
  <c r="L9" i="7" s="1"/>
  <c r="I175" i="7"/>
  <c r="L175" i="7" s="1"/>
  <c r="I321" i="7"/>
  <c r="L321" i="7" s="1"/>
  <c r="I186" i="7"/>
  <c r="L186" i="7" s="1"/>
  <c r="I214" i="7"/>
  <c r="L214" i="7" s="1"/>
  <c r="I189" i="7"/>
  <c r="L189" i="7" s="1"/>
  <c r="I304" i="7"/>
  <c r="L304" i="7" s="1"/>
  <c r="I20" i="7"/>
  <c r="L20" i="7" s="1"/>
  <c r="I118" i="7"/>
  <c r="L118" i="7" s="1"/>
  <c r="I202" i="7"/>
  <c r="L202" i="7" s="1"/>
  <c r="I117" i="7"/>
  <c r="L117" i="7" s="1"/>
  <c r="I313" i="7"/>
  <c r="L313" i="7" s="1"/>
  <c r="I133" i="7"/>
  <c r="I268" i="7"/>
  <c r="I81" i="7"/>
  <c r="L81" i="7" s="1"/>
  <c r="I236" i="7"/>
  <c r="L236" i="7" s="1"/>
  <c r="I277" i="7"/>
  <c r="L277" i="7" s="1"/>
  <c r="I78" i="7"/>
  <c r="L78" i="7" s="1"/>
  <c r="I215" i="7"/>
  <c r="L215" i="7" s="1"/>
  <c r="I305" i="7"/>
  <c r="L305" i="7" s="1"/>
  <c r="I56" i="7"/>
  <c r="L56" i="7" s="1"/>
  <c r="I352" i="7"/>
  <c r="L352" i="7" s="1"/>
  <c r="I299" i="7"/>
  <c r="L299" i="7" s="1"/>
  <c r="I332" i="7"/>
  <c r="L332" i="7" s="1"/>
  <c r="I229" i="7"/>
  <c r="L229" i="7" s="1"/>
  <c r="I340" i="7"/>
  <c r="L340" i="7" s="1"/>
  <c r="I354" i="7"/>
  <c r="L354" i="7" s="1"/>
  <c r="I114" i="7"/>
  <c r="L114" i="7" s="1"/>
  <c r="I71" i="7"/>
  <c r="L71" i="7" s="1"/>
  <c r="I164" i="7"/>
  <c r="L164" i="7" s="1"/>
  <c r="I276" i="7"/>
  <c r="L276" i="7" s="1"/>
  <c r="I16" i="7"/>
  <c r="L16" i="7" s="1"/>
  <c r="I283" i="7"/>
  <c r="L283" i="7" s="1"/>
  <c r="I183" i="7"/>
  <c r="L183" i="7" s="1"/>
  <c r="I73" i="7"/>
  <c r="L73" i="7" s="1"/>
  <c r="I233" i="7"/>
  <c r="L233" i="7" s="1"/>
  <c r="I100" i="7"/>
  <c r="L100" i="7" s="1"/>
  <c r="I314" i="7"/>
  <c r="L314" i="7" s="1"/>
  <c r="I222" i="7"/>
  <c r="L222" i="7" s="1"/>
  <c r="I47" i="7"/>
  <c r="L47" i="7" s="1"/>
  <c r="I24" i="7"/>
  <c r="L24" i="7" s="1"/>
  <c r="I307" i="7"/>
  <c r="L307" i="7" s="1"/>
  <c r="I292" i="7"/>
  <c r="L292" i="7" s="1"/>
  <c r="I315" i="7"/>
  <c r="L315" i="7" s="1"/>
  <c r="I217" i="7"/>
  <c r="L217" i="7" s="1"/>
  <c r="I138" i="7"/>
  <c r="L138" i="7" s="1"/>
  <c r="I94" i="7"/>
  <c r="L94" i="7" s="1"/>
  <c r="I168" i="6"/>
  <c r="I27" i="6"/>
  <c r="L27" i="6" s="1"/>
  <c r="I21" i="6"/>
  <c r="I109" i="6"/>
  <c r="L109" i="6" s="1"/>
  <c r="I67" i="6"/>
  <c r="L67" i="6" s="1"/>
  <c r="I285" i="6"/>
  <c r="I177" i="6"/>
  <c r="L177" i="6" s="1"/>
  <c r="I142" i="6"/>
  <c r="L142" i="6" s="1"/>
  <c r="I124" i="6"/>
  <c r="L124" i="6" s="1"/>
  <c r="I349" i="6"/>
  <c r="L349" i="6" s="1"/>
  <c r="I30" i="6"/>
  <c r="L30" i="6" s="1"/>
  <c r="I309" i="6"/>
  <c r="L309" i="6" s="1"/>
  <c r="I183" i="6"/>
  <c r="I293" i="6"/>
  <c r="L293" i="6" s="1"/>
  <c r="I143" i="6"/>
  <c r="L143" i="6" s="1"/>
  <c r="I40" i="6"/>
  <c r="L40" i="6" s="1"/>
  <c r="I296" i="6"/>
  <c r="I48" i="6"/>
  <c r="I184" i="6"/>
  <c r="I103" i="6"/>
  <c r="I336" i="6"/>
  <c r="L336" i="6" s="1"/>
  <c r="I125" i="6"/>
  <c r="L125" i="6" s="1"/>
  <c r="I208" i="6"/>
  <c r="I328" i="6"/>
  <c r="L328" i="6" s="1"/>
  <c r="I144" i="6"/>
  <c r="L144" i="6" s="1"/>
  <c r="I197" i="6"/>
  <c r="L197" i="6" s="1"/>
  <c r="I325" i="6"/>
  <c r="L325" i="6" s="1"/>
  <c r="I56" i="6"/>
  <c r="L56" i="6" s="1"/>
  <c r="I80" i="6"/>
  <c r="I216" i="6"/>
  <c r="I16" i="6"/>
  <c r="I213" i="6"/>
  <c r="L213" i="6" s="1"/>
  <c r="I117" i="6"/>
  <c r="L117" i="6" s="1"/>
  <c r="I53" i="6"/>
  <c r="L53" i="6" s="1"/>
  <c r="I280" i="6"/>
  <c r="L280" i="6" s="1"/>
  <c r="I192" i="6"/>
  <c r="L192" i="6" s="1"/>
  <c r="I351" i="6"/>
  <c r="I352" i="6"/>
  <c r="L352" i="6" s="1"/>
  <c r="I136" i="6"/>
  <c r="L136" i="6" s="1"/>
  <c r="I157" i="6"/>
  <c r="L157" i="6" s="1"/>
  <c r="I152" i="6"/>
  <c r="L152" i="6" s="1"/>
  <c r="I173" i="6"/>
  <c r="L173" i="6" s="1"/>
  <c r="I200" i="6"/>
  <c r="L200" i="6" s="1"/>
  <c r="I47" i="6"/>
  <c r="L47" i="6" s="1"/>
  <c r="I175" i="6"/>
  <c r="L175" i="6" s="1"/>
  <c r="I104" i="6"/>
  <c r="L104" i="6" s="1"/>
  <c r="I359" i="6"/>
  <c r="L359" i="6" s="1"/>
  <c r="I64" i="6"/>
  <c r="L64" i="6" s="1"/>
  <c r="I69" i="6"/>
  <c r="L69" i="6" s="1"/>
  <c r="I269" i="6"/>
  <c r="L269" i="6" s="1"/>
  <c r="I221" i="6"/>
  <c r="L221" i="6" s="1"/>
  <c r="I128" i="6"/>
  <c r="L128" i="6" s="1"/>
  <c r="I160" i="6"/>
  <c r="L160" i="6" s="1"/>
  <c r="I45" i="6"/>
  <c r="L45" i="6" s="1"/>
  <c r="I295" i="6"/>
  <c r="L295" i="6" s="1"/>
  <c r="I23" i="6"/>
  <c r="L23" i="6" s="1"/>
  <c r="I317" i="6"/>
  <c r="L317" i="6" s="1"/>
  <c r="I343" i="6"/>
  <c r="L343" i="6" s="1"/>
  <c r="I239" i="6"/>
  <c r="L239" i="6" s="1"/>
  <c r="I133" i="6"/>
  <c r="L133" i="6" s="1"/>
  <c r="I335" i="6"/>
  <c r="L335" i="6" s="1"/>
  <c r="I207" i="6"/>
  <c r="L207" i="6" s="1"/>
  <c r="I287" i="6"/>
  <c r="I205" i="6"/>
  <c r="L205" i="6" s="1"/>
  <c r="I32" i="6"/>
  <c r="L32" i="6" s="1"/>
  <c r="I247" i="6"/>
  <c r="L247" i="6" s="1"/>
  <c r="I13" i="6"/>
  <c r="L13" i="6" s="1"/>
  <c r="I272" i="6"/>
  <c r="L272" i="6" s="1"/>
  <c r="I141" i="6"/>
  <c r="L141" i="6" s="1"/>
  <c r="I357" i="6"/>
  <c r="L357" i="6" s="1"/>
  <c r="I240" i="6"/>
  <c r="L240" i="6" s="1"/>
  <c r="I263" i="6"/>
  <c r="L263" i="6" s="1"/>
  <c r="I333" i="6"/>
  <c r="L333" i="6" s="1"/>
  <c r="I61" i="6"/>
  <c r="L61" i="6" s="1"/>
  <c r="I112" i="6"/>
  <c r="L112" i="6" s="1"/>
  <c r="I151" i="6"/>
  <c r="L151" i="6" s="1"/>
  <c r="I199" i="6"/>
  <c r="L199" i="6" s="1"/>
  <c r="I149" i="6"/>
  <c r="L149" i="6" s="1"/>
  <c r="I181" i="6"/>
  <c r="L181" i="6" s="1"/>
  <c r="I360" i="6"/>
  <c r="L360" i="6" s="1"/>
  <c r="I77" i="6"/>
  <c r="L77" i="6" s="1"/>
  <c r="I63" i="6"/>
  <c r="L63" i="6" s="1"/>
  <c r="I167" i="6"/>
  <c r="L167" i="6" s="1"/>
  <c r="I224" i="6"/>
  <c r="L224" i="6" s="1"/>
  <c r="I39" i="6"/>
  <c r="L39" i="6" s="1"/>
  <c r="I223" i="6"/>
  <c r="L223" i="6" s="1"/>
  <c r="I255" i="6"/>
  <c r="L255" i="6" s="1"/>
  <c r="I191" i="6"/>
  <c r="L191" i="6" s="1"/>
  <c r="I88" i="6"/>
  <c r="L88" i="6" s="1"/>
  <c r="I24" i="6"/>
  <c r="L24" i="6" s="1"/>
  <c r="I159" i="6"/>
  <c r="L159" i="6" s="1"/>
  <c r="I271" i="6"/>
  <c r="L271" i="6" s="1"/>
  <c r="I127" i="6"/>
  <c r="L127" i="6" s="1"/>
  <c r="I303" i="6"/>
  <c r="L303" i="6" s="1"/>
  <c r="I31" i="6"/>
  <c r="L31" i="6" s="1"/>
  <c r="I311" i="6"/>
  <c r="L311" i="6" s="1"/>
  <c r="I231" i="6"/>
  <c r="L231" i="6" s="1"/>
  <c r="I279" i="6"/>
  <c r="L279" i="6" s="1"/>
  <c r="I72" i="6"/>
  <c r="L72" i="6" s="1"/>
  <c r="I215" i="6"/>
  <c r="L215" i="6" s="1"/>
  <c r="I327" i="6"/>
  <c r="L327" i="6" s="1"/>
  <c r="I111" i="6"/>
  <c r="L111" i="6" s="1"/>
  <c r="I176" i="6"/>
  <c r="L176" i="6" s="1"/>
  <c r="I319" i="6"/>
  <c r="L319" i="6" s="1"/>
  <c r="I264" i="6"/>
  <c r="L264" i="6" s="1"/>
  <c r="I79" i="6"/>
  <c r="L79" i="6" s="1"/>
  <c r="I87" i="6"/>
  <c r="L87" i="6" s="1"/>
  <c r="L103" i="6"/>
  <c r="I119" i="6"/>
  <c r="L119" i="6" s="1"/>
  <c r="I320" i="6"/>
  <c r="L320" i="6" s="1"/>
  <c r="I55" i="6"/>
  <c r="L55" i="6" s="1"/>
  <c r="I71" i="6"/>
  <c r="L71" i="6" s="1"/>
  <c r="I15" i="6"/>
  <c r="L15" i="6" s="1"/>
  <c r="I95" i="6"/>
  <c r="L95" i="6" s="1"/>
  <c r="I288" i="6"/>
  <c r="L288" i="6" s="1"/>
  <c r="I344" i="6"/>
  <c r="L344" i="6" s="1"/>
  <c r="L21" i="6"/>
  <c r="L44" i="6"/>
  <c r="L100" i="6"/>
  <c r="I233" i="5"/>
  <c r="L233" i="5" s="1"/>
  <c r="I282" i="5"/>
  <c r="L282" i="5" s="1"/>
  <c r="I25" i="5"/>
  <c r="L25" i="5" s="1"/>
  <c r="I236" i="5"/>
  <c r="L236" i="5" s="1"/>
  <c r="I284" i="5"/>
  <c r="L284" i="5" s="1"/>
  <c r="I36" i="5"/>
  <c r="L36" i="5" s="1"/>
  <c r="I27" i="5"/>
  <c r="L27" i="5" s="1"/>
  <c r="I103" i="5"/>
  <c r="L103" i="5" s="1"/>
  <c r="I60" i="5"/>
  <c r="L60" i="5" s="1"/>
  <c r="I88" i="5"/>
  <c r="L88" i="5" s="1"/>
  <c r="I115" i="5"/>
  <c r="L115" i="5" s="1"/>
  <c r="I245" i="5"/>
  <c r="L245" i="5" s="1"/>
  <c r="I363" i="5"/>
  <c r="L363" i="5" s="1"/>
  <c r="I352" i="5"/>
  <c r="L352" i="5" s="1"/>
  <c r="I52" i="5"/>
  <c r="L52" i="5" s="1"/>
  <c r="I261" i="5"/>
  <c r="L261" i="5" s="1"/>
  <c r="I87" i="5"/>
  <c r="L87" i="5" s="1"/>
  <c r="I340" i="5"/>
  <c r="L340" i="5" s="1"/>
  <c r="I183" i="5"/>
  <c r="L183" i="5" s="1"/>
  <c r="I241" i="5"/>
  <c r="L241" i="5" s="1"/>
  <c r="I91" i="5"/>
  <c r="L91" i="5" s="1"/>
  <c r="I53" i="5"/>
  <c r="L53" i="5" s="1"/>
  <c r="I22" i="5"/>
  <c r="L22" i="5" s="1"/>
  <c r="I80" i="5"/>
  <c r="L80" i="5" s="1"/>
  <c r="I237" i="5"/>
  <c r="L237" i="5" s="1"/>
  <c r="I276" i="5"/>
  <c r="L276" i="5" s="1"/>
  <c r="I331" i="5"/>
  <c r="L331" i="5" s="1"/>
  <c r="I226" i="5"/>
  <c r="L226" i="5" s="1"/>
  <c r="I41" i="5"/>
  <c r="L41" i="5" s="1"/>
  <c r="I46" i="5"/>
  <c r="L46" i="5" s="1"/>
  <c r="I262" i="5"/>
  <c r="L262" i="5" s="1"/>
  <c r="I214" i="5"/>
  <c r="L214" i="5" s="1"/>
  <c r="I105" i="5"/>
  <c r="L105" i="5" s="1"/>
  <c r="I306" i="5"/>
  <c r="L306" i="5" s="1"/>
  <c r="I222" i="5"/>
  <c r="L222" i="5" s="1"/>
  <c r="I209" i="5"/>
  <c r="L209" i="5" s="1"/>
  <c r="I11" i="5"/>
  <c r="L11" i="5" s="1"/>
  <c r="I193" i="5"/>
  <c r="L193" i="5" s="1"/>
  <c r="I51" i="5"/>
  <c r="L51" i="5" s="1"/>
  <c r="I280" i="5"/>
  <c r="L280" i="5" s="1"/>
  <c r="I182" i="5"/>
  <c r="L182" i="5" s="1"/>
  <c r="I130" i="5"/>
  <c r="L130" i="5" s="1"/>
  <c r="I119" i="5"/>
  <c r="L119" i="5" s="1"/>
  <c r="I111" i="5"/>
  <c r="L111" i="5" s="1"/>
  <c r="I249" i="5"/>
  <c r="L249" i="5" s="1"/>
  <c r="I308" i="5"/>
  <c r="L308" i="5" s="1"/>
  <c r="I170" i="5"/>
  <c r="L170" i="5" s="1"/>
  <c r="I337" i="5"/>
  <c r="L337" i="5" s="1"/>
  <c r="I165" i="5"/>
  <c r="L165" i="5" s="1"/>
  <c r="I361" i="5"/>
  <c r="L361" i="5" s="1"/>
  <c r="I235" i="5"/>
  <c r="L235" i="5" s="1"/>
  <c r="I248" i="5"/>
  <c r="L248" i="5" s="1"/>
  <c r="I50" i="5"/>
  <c r="L50" i="5" s="1"/>
  <c r="I121" i="5"/>
  <c r="L121" i="5" s="1"/>
  <c r="I357" i="5"/>
  <c r="L357" i="5" s="1"/>
  <c r="I318" i="5"/>
  <c r="L318" i="5" s="1"/>
  <c r="I333" i="5"/>
  <c r="L333" i="5" s="1"/>
  <c r="I190" i="5"/>
  <c r="L190" i="5" s="1"/>
  <c r="I316" i="5"/>
  <c r="L316" i="5" s="1"/>
  <c r="I10" i="5"/>
  <c r="L10" i="5" s="1"/>
  <c r="I347" i="5"/>
  <c r="L347" i="5" s="1"/>
  <c r="I49" i="5"/>
  <c r="L49" i="5" s="1"/>
  <c r="I156" i="5"/>
  <c r="L156" i="5" s="1"/>
  <c r="I299" i="5"/>
  <c r="L299" i="5" s="1"/>
  <c r="I154" i="5"/>
  <c r="L154" i="5" s="1"/>
  <c r="I132" i="5"/>
  <c r="L132" i="5" s="1"/>
  <c r="I228" i="5"/>
  <c r="L228" i="5" s="1"/>
  <c r="I133" i="5"/>
  <c r="L133" i="5" s="1"/>
  <c r="I44" i="5"/>
  <c r="L44" i="5" s="1"/>
  <c r="I76" i="5"/>
  <c r="L76" i="5" s="1"/>
  <c r="I106" i="5"/>
  <c r="L106" i="5" s="1"/>
  <c r="I65" i="5"/>
  <c r="L65" i="5" s="1"/>
  <c r="I29" i="5"/>
  <c r="L29" i="5" s="1"/>
  <c r="I289" i="5"/>
  <c r="L289" i="5" s="1"/>
  <c r="I278" i="5"/>
  <c r="L278" i="5" s="1"/>
  <c r="I26" i="5"/>
  <c r="L26" i="5" s="1"/>
  <c r="I229" i="5"/>
  <c r="L229" i="5" s="1"/>
  <c r="I83" i="5"/>
  <c r="L83" i="5" s="1"/>
  <c r="I270" i="5"/>
  <c r="L270" i="5" s="1"/>
  <c r="I19" i="5"/>
  <c r="L19" i="5" s="1"/>
  <c r="I359" i="5"/>
  <c r="L359" i="5" s="1"/>
  <c r="I211" i="5"/>
  <c r="L211" i="5" s="1"/>
  <c r="I355" i="5"/>
  <c r="L355" i="5" s="1"/>
  <c r="I194" i="5"/>
  <c r="L194" i="5" s="1"/>
  <c r="I94" i="5"/>
  <c r="L94" i="5" s="1"/>
  <c r="I62" i="5"/>
  <c r="L62" i="5" s="1"/>
  <c r="I199" i="5"/>
  <c r="L199" i="5" s="1"/>
  <c r="I122" i="5"/>
  <c r="L122" i="5" s="1"/>
  <c r="I101" i="5"/>
  <c r="L101" i="5" s="1"/>
  <c r="I356" i="5"/>
  <c r="L356" i="5" s="1"/>
  <c r="I66" i="5"/>
  <c r="L66" i="5" s="1"/>
  <c r="I348" i="5"/>
  <c r="L348" i="5" s="1"/>
  <c r="I176" i="5"/>
  <c r="L176" i="5" s="1"/>
  <c r="I58" i="5"/>
  <c r="L58" i="5" s="1"/>
  <c r="I30" i="5"/>
  <c r="L30" i="5" s="1"/>
  <c r="I16" i="5"/>
  <c r="L16" i="5" s="1"/>
  <c r="I135" i="5"/>
  <c r="L135" i="5" s="1"/>
  <c r="I177" i="5"/>
  <c r="L177" i="5" s="1"/>
  <c r="I179" i="5"/>
  <c r="L179" i="5" s="1"/>
  <c r="I110" i="5"/>
  <c r="L110" i="5" s="1"/>
  <c r="I285" i="5"/>
  <c r="L285" i="5" s="1"/>
  <c r="I55" i="5"/>
  <c r="L55" i="5" s="1"/>
  <c r="I293" i="5"/>
  <c r="L293" i="5" s="1"/>
  <c r="I256" i="5"/>
  <c r="L256" i="5" s="1"/>
  <c r="I174" i="5"/>
  <c r="L174" i="5" s="1"/>
  <c r="I59" i="5"/>
  <c r="L59" i="5" s="1"/>
  <c r="I104" i="5"/>
  <c r="L104" i="5" s="1"/>
  <c r="I304" i="5"/>
  <c r="L304" i="5" s="1"/>
  <c r="I153" i="5"/>
  <c r="L153" i="5" s="1"/>
  <c r="I160" i="5"/>
  <c r="L160" i="5" s="1"/>
  <c r="I345" i="5"/>
  <c r="L345" i="5" s="1"/>
  <c r="I286" i="5"/>
  <c r="L286" i="5" s="1"/>
  <c r="I362" i="5"/>
  <c r="L362" i="5" s="1"/>
  <c r="I33" i="5"/>
  <c r="L33" i="5" s="1"/>
  <c r="I96" i="4"/>
  <c r="L96" i="4" s="1"/>
  <c r="I296" i="4"/>
  <c r="I103" i="4"/>
  <c r="L103" i="4" s="1"/>
  <c r="I109" i="4"/>
  <c r="L109" i="4" s="1"/>
  <c r="I337" i="4"/>
  <c r="L337" i="4" s="1"/>
  <c r="I59" i="4"/>
  <c r="L59" i="4" s="1"/>
  <c r="I177" i="4"/>
  <c r="L177" i="4" s="1"/>
  <c r="I350" i="4"/>
  <c r="L350" i="4" s="1"/>
  <c r="I361" i="4"/>
  <c r="L361" i="4" s="1"/>
  <c r="I240" i="4"/>
  <c r="L240" i="4" s="1"/>
  <c r="I45" i="4"/>
  <c r="L45" i="4" s="1"/>
  <c r="I67" i="4"/>
  <c r="L67" i="4" s="1"/>
  <c r="I363" i="4"/>
  <c r="L363" i="4" s="1"/>
  <c r="I133" i="4"/>
  <c r="L133" i="4" s="1"/>
  <c r="I264" i="4"/>
  <c r="L264" i="4" s="1"/>
  <c r="I119" i="4"/>
  <c r="L119" i="4" s="1"/>
  <c r="I31" i="4"/>
  <c r="I132" i="4"/>
  <c r="L132" i="4" s="1"/>
  <c r="I245" i="4"/>
  <c r="L245" i="4" s="1"/>
  <c r="I268" i="4"/>
  <c r="L268" i="4" s="1"/>
  <c r="I146" i="4"/>
  <c r="L146" i="4" s="1"/>
  <c r="I43" i="4"/>
  <c r="L43" i="4" s="1"/>
  <c r="I322" i="4"/>
  <c r="L322" i="4" s="1"/>
  <c r="I174" i="4"/>
  <c r="L174" i="4" s="1"/>
  <c r="I46" i="4"/>
  <c r="L46" i="4" s="1"/>
  <c r="I213" i="4"/>
  <c r="I137" i="4"/>
  <c r="L137" i="4" s="1"/>
  <c r="I310" i="4"/>
  <c r="L310" i="4" s="1"/>
  <c r="I186" i="4"/>
  <c r="L186" i="4" s="1"/>
  <c r="I154" i="4"/>
  <c r="L154" i="4" s="1"/>
  <c r="I321" i="4"/>
  <c r="L321" i="4" s="1"/>
  <c r="I28" i="4"/>
  <c r="L28" i="4" s="1"/>
  <c r="I270" i="4"/>
  <c r="L270" i="4" s="1"/>
  <c r="I332" i="4"/>
  <c r="L332" i="4" s="1"/>
  <c r="I78" i="4"/>
  <c r="L78" i="4" s="1"/>
  <c r="I211" i="4"/>
  <c r="L211" i="4" s="1"/>
  <c r="I346" i="4"/>
  <c r="L346" i="4" s="1"/>
  <c r="I158" i="4"/>
  <c r="L158" i="4" s="1"/>
  <c r="I94" i="4"/>
  <c r="L94" i="4" s="1"/>
  <c r="I161" i="4"/>
  <c r="L161" i="4" s="1"/>
  <c r="I265" i="4"/>
  <c r="L265" i="4" s="1"/>
  <c r="I49" i="4"/>
  <c r="L49" i="4" s="1"/>
  <c r="I323" i="4"/>
  <c r="L323" i="4" s="1"/>
  <c r="I354" i="4"/>
  <c r="L354" i="4" s="1"/>
  <c r="I42" i="4"/>
  <c r="L42" i="4" s="1"/>
  <c r="I345" i="4"/>
  <c r="L345" i="4" s="1"/>
  <c r="I330" i="4"/>
  <c r="L330" i="4" s="1"/>
  <c r="I101" i="4"/>
  <c r="L101" i="4" s="1"/>
  <c r="I92" i="4"/>
  <c r="L92" i="4" s="1"/>
  <c r="I8" i="4"/>
  <c r="L8" i="4" s="1"/>
  <c r="I304" i="4"/>
  <c r="L304" i="4" s="1"/>
  <c r="I311" i="4"/>
  <c r="L311" i="4" s="1"/>
  <c r="I359" i="4"/>
  <c r="L359" i="4" s="1"/>
  <c r="I297" i="4"/>
  <c r="L297" i="4" s="1"/>
  <c r="I89" i="4"/>
  <c r="L89" i="4" s="1"/>
  <c r="I126" i="4"/>
  <c r="L126" i="4" s="1"/>
  <c r="I170" i="4"/>
  <c r="L170" i="4" s="1"/>
  <c r="I80" i="4"/>
  <c r="L80" i="4" s="1"/>
  <c r="I16" i="4"/>
  <c r="L16" i="4" s="1"/>
  <c r="I184" i="4"/>
  <c r="L184" i="4" s="1"/>
  <c r="I183" i="4"/>
  <c r="L183" i="4" s="1"/>
  <c r="I239" i="4"/>
  <c r="L239" i="4" s="1"/>
  <c r="I277" i="4"/>
  <c r="L277" i="4" s="1"/>
  <c r="I61" i="4"/>
  <c r="L61" i="4" s="1"/>
  <c r="I261" i="4"/>
  <c r="L261" i="4" s="1"/>
  <c r="I13" i="4"/>
  <c r="L13" i="4" s="1"/>
  <c r="I253" i="4"/>
  <c r="L253" i="4" s="1"/>
  <c r="I33" i="4"/>
  <c r="L33" i="4" s="1"/>
  <c r="I140" i="4"/>
  <c r="L140" i="4" s="1"/>
  <c r="I87" i="4"/>
  <c r="L87" i="4" s="1"/>
  <c r="I151" i="4"/>
  <c r="L151" i="4" s="1"/>
  <c r="I157" i="4"/>
  <c r="L157" i="4" s="1"/>
  <c r="I69" i="4"/>
  <c r="L69" i="4" s="1"/>
  <c r="I334" i="4"/>
  <c r="L334" i="4" s="1"/>
  <c r="I70" i="4"/>
  <c r="L70" i="4" s="1"/>
  <c r="I136" i="4"/>
  <c r="L136" i="4" s="1"/>
  <c r="I200" i="4"/>
  <c r="L200" i="4" s="1"/>
  <c r="I223" i="4"/>
  <c r="L223" i="4" s="1"/>
  <c r="I351" i="4"/>
  <c r="L351" i="4" s="1"/>
  <c r="I95" i="4"/>
  <c r="L95" i="4" s="1"/>
  <c r="I341" i="4"/>
  <c r="I165" i="4"/>
  <c r="L165" i="4" s="1"/>
  <c r="I269" i="4"/>
  <c r="L269" i="4" s="1"/>
  <c r="I163" i="4"/>
  <c r="L163" i="4" s="1"/>
  <c r="I340" i="4"/>
  <c r="L340" i="4" s="1"/>
  <c r="I260" i="4"/>
  <c r="L260" i="4" s="1"/>
  <c r="I19" i="4"/>
  <c r="L19" i="4" s="1"/>
  <c r="I305" i="4"/>
  <c r="L305" i="4" s="1"/>
  <c r="I355" i="4"/>
  <c r="L355" i="4" s="1"/>
  <c r="I153" i="4"/>
  <c r="L153" i="4" s="1"/>
  <c r="I302" i="4"/>
  <c r="L302" i="4" s="1"/>
  <c r="I287" i="4"/>
  <c r="L287" i="4" s="1"/>
  <c r="I68" i="4"/>
  <c r="L68" i="4" s="1"/>
  <c r="I217" i="4"/>
  <c r="L217" i="4" s="1"/>
  <c r="I262" i="4"/>
  <c r="L262" i="4" s="1"/>
  <c r="I93" i="4"/>
  <c r="L93" i="4" s="1"/>
  <c r="I164" i="4"/>
  <c r="L164" i="4" s="1"/>
  <c r="I47" i="4"/>
  <c r="L47" i="4" s="1"/>
  <c r="I173" i="4"/>
  <c r="L173" i="4" s="1"/>
  <c r="I315" i="4"/>
  <c r="L315" i="4" s="1"/>
  <c r="I352" i="4"/>
  <c r="L352" i="4" s="1"/>
  <c r="I23" i="4"/>
  <c r="L23" i="4" s="1"/>
  <c r="I303" i="4"/>
  <c r="L303" i="4" s="1"/>
  <c r="I237" i="4"/>
  <c r="L237" i="4" s="1"/>
  <c r="I82" i="4"/>
  <c r="L82" i="4" s="1"/>
  <c r="I63" i="4"/>
  <c r="L63" i="4" s="1"/>
  <c r="I339" i="4"/>
  <c r="L339" i="4" s="1"/>
  <c r="I40" i="4"/>
  <c r="L40" i="4" s="1"/>
  <c r="I312" i="4"/>
  <c r="L312" i="4" s="1"/>
  <c r="I349" i="4"/>
  <c r="L349" i="4" s="1"/>
  <c r="I148" i="4"/>
  <c r="L148" i="4" s="1"/>
  <c r="I205" i="4"/>
  <c r="L205" i="4" s="1"/>
  <c r="I258" i="4"/>
  <c r="L258" i="4" s="1"/>
  <c r="I64" i="4"/>
  <c r="L64" i="4" s="1"/>
  <c r="I199" i="4"/>
  <c r="L199" i="4" s="1"/>
  <c r="I135" i="4"/>
  <c r="L135" i="4" s="1"/>
  <c r="I229" i="4"/>
  <c r="L229" i="4" s="1"/>
  <c r="I176" i="4"/>
  <c r="L176" i="4" s="1"/>
  <c r="I232" i="4"/>
  <c r="L232" i="4" s="1"/>
  <c r="I168" i="4"/>
  <c r="L168" i="4" s="1"/>
  <c r="I189" i="4"/>
  <c r="L189" i="4" s="1"/>
  <c r="I71" i="4"/>
  <c r="L71" i="4" s="1"/>
  <c r="I328" i="4"/>
  <c r="L328" i="4" s="1"/>
  <c r="I280" i="4"/>
  <c r="L280" i="4" s="1"/>
  <c r="I144" i="4"/>
  <c r="I191" i="4"/>
  <c r="L191" i="4" s="1"/>
  <c r="I327" i="4"/>
  <c r="L327" i="4" s="1"/>
  <c r="I29" i="4"/>
  <c r="L29" i="4" s="1"/>
  <c r="I320" i="4"/>
  <c r="L320" i="4" s="1"/>
  <c r="I160" i="4"/>
  <c r="L160" i="4" s="1"/>
  <c r="I175" i="4"/>
  <c r="L175" i="4" s="1"/>
  <c r="I72" i="4"/>
  <c r="L72" i="4" s="1"/>
  <c r="I256" i="4"/>
  <c r="L256" i="4" s="1"/>
  <c r="I208" i="4"/>
  <c r="L208" i="4" s="1"/>
  <c r="I111" i="4"/>
  <c r="L111" i="4" s="1"/>
  <c r="I143" i="4"/>
  <c r="L143" i="4" s="1"/>
  <c r="I247" i="4"/>
  <c r="L247" i="4" s="1"/>
  <c r="I255" i="4"/>
  <c r="L255" i="4" s="1"/>
  <c r="I159" i="4"/>
  <c r="L159" i="4" s="1"/>
  <c r="I77" i="4"/>
  <c r="L77" i="4" s="1"/>
  <c r="I48" i="4"/>
  <c r="L48" i="4" s="1"/>
  <c r="I112" i="4"/>
  <c r="I79" i="4"/>
  <c r="L79" i="4" s="1"/>
  <c r="I15" i="4"/>
  <c r="L15" i="4" s="1"/>
  <c r="I152" i="4"/>
  <c r="L152" i="4" s="1"/>
  <c r="I224" i="4"/>
  <c r="L224" i="4" s="1"/>
  <c r="I319" i="4"/>
  <c r="L319" i="4" s="1"/>
  <c r="I127" i="4"/>
  <c r="L127" i="4" s="1"/>
  <c r="I344" i="4"/>
  <c r="L344" i="4" s="1"/>
  <c r="I88" i="4"/>
  <c r="L88" i="4" s="1"/>
  <c r="I231" i="4"/>
  <c r="L231" i="4" s="1"/>
  <c r="I295" i="4"/>
  <c r="L295" i="4" s="1"/>
  <c r="I263" i="4"/>
  <c r="L263" i="4" s="1"/>
  <c r="I24" i="4"/>
  <c r="L24" i="4" s="1"/>
  <c r="I272" i="4"/>
  <c r="L272" i="4" s="1"/>
  <c r="I56" i="4"/>
  <c r="L56" i="4" s="1"/>
  <c r="I360" i="4"/>
  <c r="L360" i="4" s="1"/>
  <c r="I192" i="4"/>
  <c r="L192" i="4" s="1"/>
  <c r="I128" i="4"/>
  <c r="L128" i="4" s="1"/>
  <c r="I288" i="4"/>
  <c r="L288" i="4" s="1"/>
  <c r="I104" i="4"/>
  <c r="L104" i="4" s="1"/>
  <c r="I32" i="4"/>
  <c r="L32" i="4" s="1"/>
  <c r="I120" i="4"/>
  <c r="L120" i="4" s="1"/>
  <c r="I248" i="4"/>
  <c r="L248" i="4" s="1"/>
  <c r="G105" i="3"/>
  <c r="F121" i="3"/>
  <c r="G259" i="3"/>
  <c r="F201" i="3"/>
  <c r="G323" i="3"/>
  <c r="F233" i="3"/>
  <c r="F249" i="3"/>
  <c r="H147" i="3"/>
  <c r="G321" i="3"/>
  <c r="G265" i="3"/>
  <c r="G185" i="3"/>
  <c r="G25" i="3"/>
  <c r="I25" i="3" s="1"/>
  <c r="L25" i="3" s="1"/>
  <c r="G41" i="3"/>
  <c r="H265" i="3"/>
  <c r="I265" i="3" s="1"/>
  <c r="L265" i="3" s="1"/>
  <c r="G297" i="3"/>
  <c r="I297" i="3" s="1"/>
  <c r="L297" i="3" s="1"/>
  <c r="H355" i="3"/>
  <c r="H137" i="3"/>
  <c r="F313" i="3"/>
  <c r="H169" i="3"/>
  <c r="G329" i="3"/>
  <c r="I313" i="3"/>
  <c r="L313" i="3" s="1"/>
  <c r="H9" i="3"/>
  <c r="F185" i="3"/>
  <c r="F361" i="3"/>
  <c r="H75" i="3"/>
  <c r="H171" i="3"/>
  <c r="G347" i="3"/>
  <c r="G19" i="3"/>
  <c r="H163" i="3"/>
  <c r="F265" i="3"/>
  <c r="G113" i="3"/>
  <c r="G249" i="3"/>
  <c r="G169" i="3"/>
  <c r="F345" i="3"/>
  <c r="G9" i="3"/>
  <c r="F281" i="3"/>
  <c r="G65" i="3"/>
  <c r="F97" i="3"/>
  <c r="H331" i="3"/>
  <c r="F49" i="3"/>
  <c r="H113" i="3"/>
  <c r="F177" i="3"/>
  <c r="F241" i="3"/>
  <c r="I129" i="3"/>
  <c r="L129" i="3" s="1"/>
  <c r="F250" i="3"/>
  <c r="F170" i="3"/>
  <c r="F146" i="3"/>
  <c r="F228" i="3"/>
  <c r="F46" i="3"/>
  <c r="F34" i="3"/>
  <c r="F283" i="3"/>
  <c r="F58" i="3"/>
  <c r="F279" i="3"/>
  <c r="F319" i="3"/>
  <c r="F149" i="3"/>
  <c r="F266" i="3"/>
  <c r="F110" i="3"/>
  <c r="F243" i="3"/>
  <c r="F95" i="3"/>
  <c r="F338" i="3"/>
  <c r="F171" i="3"/>
  <c r="F290" i="3"/>
  <c r="F239" i="3"/>
  <c r="F128" i="3"/>
  <c r="F173" i="3"/>
  <c r="F346" i="3"/>
  <c r="F211" i="3"/>
  <c r="F322" i="3"/>
  <c r="G356" i="3"/>
  <c r="G284" i="3"/>
  <c r="G360" i="3"/>
  <c r="G320" i="3"/>
  <c r="H293" i="3"/>
  <c r="G236" i="3"/>
  <c r="H194" i="3"/>
  <c r="G175" i="3"/>
  <c r="H158" i="3"/>
  <c r="H138" i="3"/>
  <c r="G119" i="3"/>
  <c r="H102" i="3"/>
  <c r="F254" i="3"/>
  <c r="F242" i="3"/>
  <c r="F166" i="3"/>
  <c r="F142" i="3"/>
  <c r="F212" i="3"/>
  <c r="F22" i="3"/>
  <c r="F10" i="3"/>
  <c r="F236" i="3"/>
  <c r="F42" i="3"/>
  <c r="F343" i="3"/>
  <c r="F120" i="3"/>
  <c r="F187" i="3"/>
  <c r="F330" i="3"/>
  <c r="F191" i="3"/>
  <c r="F287" i="3"/>
  <c r="F203" i="3"/>
  <c r="F264" i="3"/>
  <c r="F351" i="3"/>
  <c r="F354" i="3"/>
  <c r="F93" i="3"/>
  <c r="F231" i="3"/>
  <c r="F285" i="3"/>
  <c r="F272" i="3"/>
  <c r="F247" i="3"/>
  <c r="G351" i="3"/>
  <c r="G261" i="3"/>
  <c r="G359" i="3"/>
  <c r="G316" i="3"/>
  <c r="G277" i="3"/>
  <c r="G233" i="3"/>
  <c r="G191" i="3"/>
  <c r="H174" i="3"/>
  <c r="H154" i="3"/>
  <c r="G135" i="3"/>
  <c r="H118" i="3"/>
  <c r="G99" i="3"/>
  <c r="H82" i="3"/>
  <c r="F238" i="3"/>
  <c r="F226" i="3"/>
  <c r="F164" i="3"/>
  <c r="F138" i="3"/>
  <c r="F196" i="3"/>
  <c r="F307" i="3"/>
  <c r="F323" i="3"/>
  <c r="F220" i="3"/>
  <c r="F18" i="3"/>
  <c r="F11" i="3"/>
  <c r="F199" i="3"/>
  <c r="F251" i="3"/>
  <c r="F357" i="3"/>
  <c r="F333" i="3"/>
  <c r="F317" i="3"/>
  <c r="F296" i="3"/>
  <c r="F183" i="3"/>
  <c r="F344" i="3"/>
  <c r="F27" i="3"/>
  <c r="F45" i="3"/>
  <c r="F189" i="3"/>
  <c r="F304" i="3"/>
  <c r="F53" i="3"/>
  <c r="G339" i="3"/>
  <c r="G248" i="3"/>
  <c r="G355" i="3"/>
  <c r="I355" i="3" s="1"/>
  <c r="L355" i="3" s="1"/>
  <c r="G312" i="3"/>
  <c r="G264" i="3"/>
  <c r="G222" i="3"/>
  <c r="H190" i="3"/>
  <c r="H170" i="3"/>
  <c r="G151" i="3"/>
  <c r="H134" i="3"/>
  <c r="G115" i="3"/>
  <c r="H98" i="3"/>
  <c r="G79" i="3"/>
  <c r="F230" i="3"/>
  <c r="F210" i="3"/>
  <c r="F162" i="3"/>
  <c r="F134" i="3"/>
  <c r="F108" i="3"/>
  <c r="F275" i="3"/>
  <c r="F256" i="3"/>
  <c r="F204" i="3"/>
  <c r="F48" i="3"/>
  <c r="F75" i="3"/>
  <c r="F263" i="3"/>
  <c r="F303" i="3"/>
  <c r="F288" i="3"/>
  <c r="F19" i="3"/>
  <c r="F124" i="3"/>
  <c r="F181" i="3"/>
  <c r="F360" i="3"/>
  <c r="F341" i="3"/>
  <c r="F32" i="3"/>
  <c r="F91" i="3"/>
  <c r="F293" i="3"/>
  <c r="F253" i="3"/>
  <c r="F40" i="3"/>
  <c r="F325" i="3"/>
  <c r="G333" i="3"/>
  <c r="G244" i="3"/>
  <c r="H344" i="3"/>
  <c r="G308" i="3"/>
  <c r="G260" i="3"/>
  <c r="G206" i="3"/>
  <c r="H186" i="3"/>
  <c r="G167" i="3"/>
  <c r="H150" i="3"/>
  <c r="G131" i="3"/>
  <c r="H114" i="3"/>
  <c r="G95" i="3"/>
  <c r="H78" i="3"/>
  <c r="F222" i="3"/>
  <c r="F194" i="3"/>
  <c r="F158" i="3"/>
  <c r="F132" i="3"/>
  <c r="F92" i="3"/>
  <c r="F248" i="3"/>
  <c r="F224" i="3"/>
  <c r="F339" i="3"/>
  <c r="F12" i="3"/>
  <c r="F127" i="3"/>
  <c r="F61" i="3"/>
  <c r="F205" i="3"/>
  <c r="F24" i="3"/>
  <c r="F51" i="3"/>
  <c r="F277" i="3"/>
  <c r="F245" i="3"/>
  <c r="F80" i="3"/>
  <c r="F15" i="3"/>
  <c r="F28" i="3"/>
  <c r="F135" i="3"/>
  <c r="F39" i="3"/>
  <c r="F318" i="3"/>
  <c r="F62" i="3"/>
  <c r="F111" i="3"/>
  <c r="G325" i="3"/>
  <c r="G237" i="3"/>
  <c r="G336" i="3"/>
  <c r="G305" i="3"/>
  <c r="H256" i="3"/>
  <c r="G203" i="3"/>
  <c r="I203" i="3" s="1"/>
  <c r="L203" i="3" s="1"/>
  <c r="G183" i="3"/>
  <c r="H166" i="3"/>
  <c r="G147" i="3"/>
  <c r="H130" i="3"/>
  <c r="G111" i="3"/>
  <c r="H94" i="3"/>
  <c r="F206" i="3"/>
  <c r="F186" i="3"/>
  <c r="F154" i="3"/>
  <c r="F76" i="3"/>
  <c r="F184" i="3"/>
  <c r="F208" i="3"/>
  <c r="F200" i="3"/>
  <c r="F44" i="3"/>
  <c r="F159" i="3"/>
  <c r="F23" i="3"/>
  <c r="F270" i="3"/>
  <c r="F20" i="3"/>
  <c r="F83" i="3"/>
  <c r="F359" i="3"/>
  <c r="F308" i="3"/>
  <c r="F118" i="3"/>
  <c r="F289" i="3"/>
  <c r="F64" i="3"/>
  <c r="F167" i="3"/>
  <c r="F71" i="3"/>
  <c r="F257" i="3"/>
  <c r="F255" i="3"/>
  <c r="F335" i="3"/>
  <c r="G317" i="3"/>
  <c r="G43" i="3"/>
  <c r="I43" i="3" s="1"/>
  <c r="L43" i="3" s="1"/>
  <c r="G332" i="3"/>
  <c r="H304" i="3"/>
  <c r="G253" i="3"/>
  <c r="G199" i="3"/>
  <c r="H182" i="3"/>
  <c r="G163" i="3"/>
  <c r="H146" i="3"/>
  <c r="G127" i="3"/>
  <c r="H110" i="3"/>
  <c r="H90" i="3"/>
  <c r="G71" i="3"/>
  <c r="H54" i="3"/>
  <c r="G26" i="3"/>
  <c r="G343" i="3"/>
  <c r="G280" i="3"/>
  <c r="F190" i="3"/>
  <c r="F178" i="3"/>
  <c r="F150" i="3"/>
  <c r="F299" i="3"/>
  <c r="F68" i="3"/>
  <c r="F106" i="3"/>
  <c r="F192" i="3"/>
  <c r="F82" i="3"/>
  <c r="F70" i="3"/>
  <c r="F175" i="3"/>
  <c r="F55" i="3"/>
  <c r="F334" i="3"/>
  <c r="F112" i="3"/>
  <c r="F131" i="3"/>
  <c r="F85" i="3"/>
  <c r="F316" i="3"/>
  <c r="F122" i="3"/>
  <c r="F261" i="3"/>
  <c r="F54" i="3"/>
  <c r="F195" i="3"/>
  <c r="F103" i="3"/>
  <c r="F326" i="3"/>
  <c r="F35" i="3"/>
  <c r="F229" i="3"/>
  <c r="G309" i="3"/>
  <c r="G38" i="3"/>
  <c r="G328" i="3"/>
  <c r="G301" i="3"/>
  <c r="H252" i="3"/>
  <c r="H198" i="3"/>
  <c r="G179" i="3"/>
  <c r="H162" i="3"/>
  <c r="G143" i="3"/>
  <c r="H126" i="3"/>
  <c r="H106" i="3"/>
  <c r="G87" i="3"/>
  <c r="H70" i="3"/>
  <c r="G51" i="3"/>
  <c r="G15" i="3"/>
  <c r="H340" i="3"/>
  <c r="F258" i="3"/>
  <c r="F174" i="3"/>
  <c r="F148" i="3"/>
  <c r="F260" i="3"/>
  <c r="F60" i="3"/>
  <c r="F66" i="3"/>
  <c r="F347" i="3"/>
  <c r="F74" i="3"/>
  <c r="F69" i="3"/>
  <c r="F227" i="3"/>
  <c r="F117" i="3"/>
  <c r="F310" i="3"/>
  <c r="F78" i="3"/>
  <c r="F163" i="3"/>
  <c r="F63" i="3"/>
  <c r="F274" i="3"/>
  <c r="F123" i="3"/>
  <c r="F332" i="3"/>
  <c r="F13" i="3"/>
  <c r="F259" i="3"/>
  <c r="F141" i="3"/>
  <c r="F282" i="3"/>
  <c r="F99" i="3"/>
  <c r="F292" i="3"/>
  <c r="G288" i="3"/>
  <c r="G22" i="3"/>
  <c r="G324" i="3"/>
  <c r="H300" i="3"/>
  <c r="G240" i="3"/>
  <c r="G195" i="3"/>
  <c r="H178" i="3"/>
  <c r="G159" i="3"/>
  <c r="H142" i="3"/>
  <c r="H122" i="3"/>
  <c r="G103" i="3"/>
  <c r="H86" i="3"/>
  <c r="G55" i="3"/>
  <c r="G10" i="3"/>
  <c r="G293" i="3"/>
  <c r="I293" i="3" s="1"/>
  <c r="L293" i="3" s="1"/>
  <c r="G252" i="3"/>
  <c r="G215" i="3"/>
  <c r="G182" i="3"/>
  <c r="G150" i="3"/>
  <c r="I150" i="3" s="1"/>
  <c r="L150" i="3" s="1"/>
  <c r="G118" i="3"/>
  <c r="I118" i="3" s="1"/>
  <c r="L118" i="3" s="1"/>
  <c r="G86" i="3"/>
  <c r="G54" i="3"/>
  <c r="I54" i="3" s="1"/>
  <c r="L54" i="3" s="1"/>
  <c r="H356" i="3"/>
  <c r="G272" i="3"/>
  <c r="G213" i="3"/>
  <c r="H91" i="3"/>
  <c r="H210" i="3"/>
  <c r="H41" i="3"/>
  <c r="I41" i="3" s="1"/>
  <c r="L41" i="3" s="1"/>
  <c r="G354" i="3"/>
  <c r="H159" i="3"/>
  <c r="H280" i="3"/>
  <c r="H37" i="3"/>
  <c r="H67" i="3"/>
  <c r="H10" i="3"/>
  <c r="H31" i="3"/>
  <c r="G216" i="3"/>
  <c r="G207" i="3"/>
  <c r="H336" i="3"/>
  <c r="H224" i="3"/>
  <c r="G173" i="3"/>
  <c r="H200" i="3"/>
  <c r="H72" i="3"/>
  <c r="G234" i="3"/>
  <c r="H279" i="3"/>
  <c r="G299" i="3"/>
  <c r="H264" i="3"/>
  <c r="G28" i="3"/>
  <c r="G124" i="3"/>
  <c r="G144" i="3"/>
  <c r="I144" i="3" s="1"/>
  <c r="L144" i="3" s="1"/>
  <c r="G211" i="3"/>
  <c r="H61" i="3"/>
  <c r="G208" i="3"/>
  <c r="G271" i="3"/>
  <c r="G294" i="3"/>
  <c r="G108" i="3"/>
  <c r="H144" i="3"/>
  <c r="G197" i="3"/>
  <c r="G88" i="3"/>
  <c r="H239" i="3"/>
  <c r="H262" i="3"/>
  <c r="H165" i="3"/>
  <c r="H176" i="3"/>
  <c r="H16" i="3"/>
  <c r="H96" i="3"/>
  <c r="G263" i="3"/>
  <c r="H286" i="3"/>
  <c r="G68" i="3"/>
  <c r="G109" i="3"/>
  <c r="H92" i="3"/>
  <c r="H85" i="3"/>
  <c r="H287" i="3"/>
  <c r="H246" i="3"/>
  <c r="F176" i="3"/>
  <c r="F30" i="3"/>
  <c r="F278" i="3"/>
  <c r="F328" i="3"/>
  <c r="F327" i="3"/>
  <c r="F262" i="3"/>
  <c r="F38" i="3"/>
  <c r="F21" i="3"/>
  <c r="F104" i="3"/>
  <c r="F157" i="3"/>
  <c r="F202" i="3"/>
  <c r="G83" i="3"/>
  <c r="H50" i="3"/>
  <c r="H354" i="3"/>
  <c r="H292" i="3"/>
  <c r="H245" i="3"/>
  <c r="H214" i="3"/>
  <c r="G178" i="3"/>
  <c r="I178" i="3" s="1"/>
  <c r="L178" i="3" s="1"/>
  <c r="G146" i="3"/>
  <c r="I146" i="3" s="1"/>
  <c r="L146" i="3" s="1"/>
  <c r="G114" i="3"/>
  <c r="I114" i="3" s="1"/>
  <c r="L114" i="3" s="1"/>
  <c r="G82" i="3"/>
  <c r="I82" i="3" s="1"/>
  <c r="L82" i="3" s="1"/>
  <c r="G50" i="3"/>
  <c r="G352" i="3"/>
  <c r="G268" i="3"/>
  <c r="G39" i="3"/>
  <c r="H107" i="3"/>
  <c r="H240" i="3"/>
  <c r="G220" i="3"/>
  <c r="H47" i="3"/>
  <c r="H175" i="3"/>
  <c r="H312" i="3"/>
  <c r="G342" i="3"/>
  <c r="H83" i="3"/>
  <c r="H202" i="3"/>
  <c r="G349" i="3"/>
  <c r="H350" i="3"/>
  <c r="G40" i="3"/>
  <c r="H346" i="3"/>
  <c r="H242" i="3"/>
  <c r="H192" i="3"/>
  <c r="G76" i="3"/>
  <c r="G80" i="3"/>
  <c r="G266" i="3"/>
  <c r="G306" i="3"/>
  <c r="G307" i="3"/>
  <c r="G362" i="3"/>
  <c r="H66" i="3"/>
  <c r="G42" i="3"/>
  <c r="G344" i="3"/>
  <c r="I344" i="3" s="1"/>
  <c r="L344" i="3" s="1"/>
  <c r="H272" i="3"/>
  <c r="G229" i="3"/>
  <c r="G198" i="3"/>
  <c r="G166" i="3"/>
  <c r="I166" i="3" s="1"/>
  <c r="L166" i="3" s="1"/>
  <c r="G134" i="3"/>
  <c r="I134" i="3" s="1"/>
  <c r="L134" i="3" s="1"/>
  <c r="G102" i="3"/>
  <c r="I102" i="3" s="1"/>
  <c r="L102" i="3" s="1"/>
  <c r="G70" i="3"/>
  <c r="I70" i="3" s="1"/>
  <c r="L70" i="3" s="1"/>
  <c r="H34" i="3"/>
  <c r="G340" i="3"/>
  <c r="I340" i="3" s="1"/>
  <c r="L340" i="3" s="1"/>
  <c r="H237" i="3"/>
  <c r="G18" i="3"/>
  <c r="H301" i="3"/>
  <c r="H324" i="3"/>
  <c r="H213" i="3"/>
  <c r="H95" i="3"/>
  <c r="H321" i="3"/>
  <c r="I321" i="3" s="1"/>
  <c r="L321" i="3" s="1"/>
  <c r="H29" i="3"/>
  <c r="H215" i="3"/>
  <c r="H195" i="3"/>
  <c r="H284" i="3"/>
  <c r="H21" i="3"/>
  <c r="H199" i="3"/>
  <c r="H151" i="3"/>
  <c r="H44" i="3"/>
  <c r="H109" i="3"/>
  <c r="G117" i="3"/>
  <c r="G17" i="3"/>
  <c r="G132" i="3"/>
  <c r="G315" i="3"/>
  <c r="G235" i="3"/>
  <c r="G357" i="3"/>
  <c r="H183" i="3"/>
  <c r="G44" i="3"/>
  <c r="I44" i="3" s="1"/>
  <c r="L44" i="3" s="1"/>
  <c r="H226" i="3"/>
  <c r="G104" i="3"/>
  <c r="G21" i="3"/>
  <c r="H116" i="3"/>
  <c r="G287" i="3"/>
  <c r="I287" i="3" s="1"/>
  <c r="H238" i="3"/>
  <c r="G326" i="3"/>
  <c r="G242" i="3"/>
  <c r="I242" i="3" s="1"/>
  <c r="L242" i="3" s="1"/>
  <c r="G318" i="3"/>
  <c r="H24" i="3"/>
  <c r="G180" i="3"/>
  <c r="H341" i="3"/>
  <c r="H335" i="3"/>
  <c r="H188" i="3"/>
  <c r="G181" i="3"/>
  <c r="G64" i="3"/>
  <c r="H250" i="3"/>
  <c r="G246" i="3"/>
  <c r="I246" i="3" s="1"/>
  <c r="L246" i="3" s="1"/>
  <c r="H330" i="3"/>
  <c r="H205" i="3"/>
  <c r="G120" i="3"/>
  <c r="H48" i="3"/>
  <c r="H161" i="3"/>
  <c r="H290" i="3"/>
  <c r="G302" i="3"/>
  <c r="H58" i="3"/>
  <c r="H14" i="3"/>
  <c r="H296" i="3"/>
  <c r="G256" i="3"/>
  <c r="I256" i="3" s="1"/>
  <c r="L256" i="3" s="1"/>
  <c r="H216" i="3"/>
  <c r="G186" i="3"/>
  <c r="I186" i="3" s="1"/>
  <c r="L186" i="3" s="1"/>
  <c r="G154" i="3"/>
  <c r="I154" i="3" s="1"/>
  <c r="L154" i="3" s="1"/>
  <c r="G122" i="3"/>
  <c r="G90" i="3"/>
  <c r="I90" i="3" s="1"/>
  <c r="L90" i="3" s="1"/>
  <c r="G58" i="3"/>
  <c r="H358" i="3"/>
  <c r="G285" i="3"/>
  <c r="G214" i="3"/>
  <c r="H59" i="3"/>
  <c r="I59" i="3" s="1"/>
  <c r="L59" i="3" s="1"/>
  <c r="H38" i="3"/>
  <c r="H359" i="3"/>
  <c r="H220" i="3"/>
  <c r="I220" i="3" s="1"/>
  <c r="L220" i="3" s="1"/>
  <c r="H143" i="3"/>
  <c r="H248" i="3"/>
  <c r="H351" i="3"/>
  <c r="H51" i="3"/>
  <c r="H325" i="3"/>
  <c r="H13" i="3"/>
  <c r="G36" i="3"/>
  <c r="G32" i="3"/>
  <c r="H236" i="3"/>
  <c r="G205" i="3"/>
  <c r="I205" i="3" s="1"/>
  <c r="L205" i="3" s="1"/>
  <c r="H160" i="3"/>
  <c r="H184" i="3"/>
  <c r="H69" i="3"/>
  <c r="H208" i="3"/>
  <c r="H263" i="3"/>
  <c r="G291" i="3"/>
  <c r="H261" i="3"/>
  <c r="H15" i="3"/>
  <c r="G100" i="3"/>
  <c r="G125" i="3"/>
  <c r="H197" i="3"/>
  <c r="H53" i="3"/>
  <c r="H193" i="3"/>
  <c r="H255" i="3"/>
  <c r="H270" i="3"/>
  <c r="H60" i="3"/>
  <c r="H128" i="3"/>
  <c r="H181" i="3"/>
  <c r="G53" i="3"/>
  <c r="H303" i="3"/>
  <c r="G254" i="3"/>
  <c r="H357" i="3"/>
  <c r="H298" i="3"/>
  <c r="H84" i="3"/>
  <c r="H88" i="3"/>
  <c r="G239" i="3"/>
  <c r="I239" i="3" s="1"/>
  <c r="L239" i="3" s="1"/>
  <c r="G278" i="3"/>
  <c r="G52" i="3"/>
  <c r="G322" i="3"/>
  <c r="H211" i="3"/>
  <c r="H77" i="3"/>
  <c r="H327" i="3"/>
  <c r="G238" i="3"/>
  <c r="I238" i="3" s="1"/>
  <c r="L238" i="3" s="1"/>
  <c r="F234" i="3"/>
  <c r="F355" i="3"/>
  <c r="F349" i="3"/>
  <c r="F284" i="3"/>
  <c r="F301" i="3"/>
  <c r="F356" i="3"/>
  <c r="F100" i="3"/>
  <c r="F107" i="3"/>
  <c r="F348" i="3"/>
  <c r="F126" i="3"/>
  <c r="F182" i="3"/>
  <c r="F98" i="3"/>
  <c r="H74" i="3"/>
  <c r="H352" i="3"/>
  <c r="H241" i="3"/>
  <c r="G174" i="3"/>
  <c r="I174" i="3" s="1"/>
  <c r="L174" i="3" s="1"/>
  <c r="G110" i="3"/>
  <c r="G46" i="3"/>
  <c r="G245" i="3"/>
  <c r="I245" i="3" s="1"/>
  <c r="L245" i="3" s="1"/>
  <c r="H187" i="3"/>
  <c r="I187" i="3" s="1"/>
  <c r="L187" i="3" s="1"/>
  <c r="G350" i="3"/>
  <c r="I350" i="3" s="1"/>
  <c r="L350" i="3" s="1"/>
  <c r="H191" i="3"/>
  <c r="G358" i="3"/>
  <c r="H222" i="3"/>
  <c r="H71" i="3"/>
  <c r="G136" i="3"/>
  <c r="H223" i="3"/>
  <c r="G93" i="3"/>
  <c r="G338" i="3"/>
  <c r="H55" i="3"/>
  <c r="H68" i="3"/>
  <c r="H189" i="3"/>
  <c r="G69" i="3"/>
  <c r="H315" i="3"/>
  <c r="G319" i="3"/>
  <c r="H112" i="3"/>
  <c r="G13" i="3"/>
  <c r="G255" i="3"/>
  <c r="H314" i="3"/>
  <c r="H117" i="3"/>
  <c r="H80" i="3"/>
  <c r="H235" i="3"/>
  <c r="H121" i="3"/>
  <c r="H152" i="3"/>
  <c r="G101" i="3"/>
  <c r="H227" i="3"/>
  <c r="F365" i="3"/>
  <c r="F331" i="3"/>
  <c r="F309" i="3"/>
  <c r="F67" i="3"/>
  <c r="F294" i="3"/>
  <c r="F140" i="3"/>
  <c r="F133" i="3"/>
  <c r="F324" i="3"/>
  <c r="H8" i="3"/>
  <c r="F240" i="3"/>
  <c r="F302" i="3"/>
  <c r="F340" i="3"/>
  <c r="F151" i="3"/>
  <c r="G67" i="3"/>
  <c r="I67" i="3" s="1"/>
  <c r="L67" i="3" s="1"/>
  <c r="H348" i="3"/>
  <c r="H232" i="3"/>
  <c r="G170" i="3"/>
  <c r="I170" i="3" s="1"/>
  <c r="L170" i="3" s="1"/>
  <c r="G106" i="3"/>
  <c r="I106" i="3" s="1"/>
  <c r="L106" i="3" s="1"/>
  <c r="G35" i="3"/>
  <c r="H244" i="3"/>
  <c r="I244" i="3" s="1"/>
  <c r="L244" i="3" s="1"/>
  <c r="H269" i="3"/>
  <c r="G24" i="3"/>
  <c r="H253" i="3"/>
  <c r="H35" i="3"/>
  <c r="H260" i="3"/>
  <c r="H135" i="3"/>
  <c r="G331" i="3"/>
  <c r="I331" i="3" s="1"/>
  <c r="L331" i="3" s="1"/>
  <c r="H318" i="3"/>
  <c r="H101" i="3"/>
  <c r="G227" i="3"/>
  <c r="H119" i="3"/>
  <c r="I119" i="3" s="1"/>
  <c r="L119" i="3" s="1"/>
  <c r="H140" i="3"/>
  <c r="H120" i="3"/>
  <c r="G77" i="3"/>
  <c r="I77" i="3" s="1"/>
  <c r="L77" i="3" s="1"/>
  <c r="G231" i="3"/>
  <c r="G314" i="3"/>
  <c r="G160" i="3"/>
  <c r="I160" i="3" s="1"/>
  <c r="L160" i="3" s="1"/>
  <c r="H36" i="3"/>
  <c r="G279" i="3"/>
  <c r="I279" i="3" s="1"/>
  <c r="L279" i="3" s="1"/>
  <c r="H326" i="3"/>
  <c r="G152" i="3"/>
  <c r="I152" i="3" s="1"/>
  <c r="L152" i="3" s="1"/>
  <c r="H180" i="3"/>
  <c r="H254" i="3"/>
  <c r="G140" i="3"/>
  <c r="G184" i="3"/>
  <c r="I184" i="3" s="1"/>
  <c r="L184" i="3" s="1"/>
  <c r="G116" i="3"/>
  <c r="H259" i="3"/>
  <c r="I259" i="3" s="1"/>
  <c r="L259" i="3" s="1"/>
  <c r="F8" i="3"/>
  <c r="F180" i="3"/>
  <c r="F87" i="3"/>
  <c r="F295" i="3"/>
  <c r="F336" i="3"/>
  <c r="F267" i="3"/>
  <c r="F237" i="3"/>
  <c r="F352" i="3"/>
  <c r="F246" i="3"/>
  <c r="F252" i="3"/>
  <c r="F298" i="3"/>
  <c r="F306" i="3"/>
  <c r="F219" i="3"/>
  <c r="G63" i="3"/>
  <c r="G304" i="3"/>
  <c r="I304" i="3" s="1"/>
  <c r="L304" i="3" s="1"/>
  <c r="H228" i="3"/>
  <c r="G162" i="3"/>
  <c r="I162" i="3" s="1"/>
  <c r="L162" i="3" s="1"/>
  <c r="G98" i="3"/>
  <c r="I98" i="3" s="1"/>
  <c r="L98" i="3" s="1"/>
  <c r="G30" i="3"/>
  <c r="G232" i="3"/>
  <c r="H317" i="3"/>
  <c r="H349" i="3"/>
  <c r="H42" i="3"/>
  <c r="H343" i="3"/>
  <c r="H316" i="3"/>
  <c r="H206" i="3"/>
  <c r="H52" i="3"/>
  <c r="G149" i="3"/>
  <c r="G164" i="3"/>
  <c r="G243" i="3"/>
  <c r="H26" i="3"/>
  <c r="H185" i="3"/>
  <c r="G168" i="3"/>
  <c r="G85" i="3"/>
  <c r="H306" i="3"/>
  <c r="H136" i="3"/>
  <c r="G176" i="3"/>
  <c r="G45" i="3"/>
  <c r="G334" i="3"/>
  <c r="G49" i="3"/>
  <c r="G200" i="3"/>
  <c r="I200" i="3" s="1"/>
  <c r="L200" i="3" s="1"/>
  <c r="H196" i="3"/>
  <c r="H267" i="3"/>
  <c r="H172" i="3"/>
  <c r="H20" i="3"/>
  <c r="G221" i="3"/>
  <c r="G270" i="3"/>
  <c r="I270" i="3" s="1"/>
  <c r="L270" i="3" s="1"/>
  <c r="G8" i="3"/>
  <c r="F52" i="3"/>
  <c r="F320" i="3"/>
  <c r="F197" i="3"/>
  <c r="F155" i="3"/>
  <c r="F114" i="3"/>
  <c r="F342" i="3"/>
  <c r="F109" i="3"/>
  <c r="F168" i="3"/>
  <c r="F90" i="3"/>
  <c r="F56" i="3"/>
  <c r="F94" i="3"/>
  <c r="F350" i="3"/>
  <c r="H62" i="3"/>
  <c r="G300" i="3"/>
  <c r="I300" i="3" s="1"/>
  <c r="L300" i="3" s="1"/>
  <c r="G218" i="3"/>
  <c r="G158" i="3"/>
  <c r="I158" i="3" s="1"/>
  <c r="L158" i="3" s="1"/>
  <c r="G94" i="3"/>
  <c r="I94" i="3" s="1"/>
  <c r="L94" i="3" s="1"/>
  <c r="H362" i="3"/>
  <c r="G228" i="3"/>
  <c r="H333" i="3"/>
  <c r="H207" i="3"/>
  <c r="H218" i="3"/>
  <c r="H22" i="3"/>
  <c r="H332" i="3"/>
  <c r="H320" i="3"/>
  <c r="I320" i="3" s="1"/>
  <c r="L320" i="3" s="1"/>
  <c r="H100" i="3"/>
  <c r="H168" i="3"/>
  <c r="G196" i="3"/>
  <c r="G283" i="3"/>
  <c r="H288" i="3"/>
  <c r="G212" i="3"/>
  <c r="H76" i="3"/>
  <c r="H132" i="3"/>
  <c r="G341" i="3"/>
  <c r="I341" i="3" s="1"/>
  <c r="L341" i="3" s="1"/>
  <c r="H49" i="3"/>
  <c r="G189" i="3"/>
  <c r="G96" i="3"/>
  <c r="I96" i="3" s="1"/>
  <c r="L96" i="3" s="1"/>
  <c r="H230" i="3"/>
  <c r="H108" i="3"/>
  <c r="H73" i="3"/>
  <c r="I73" i="3" s="1"/>
  <c r="L73" i="3" s="1"/>
  <c r="H221" i="3"/>
  <c r="H299" i="3"/>
  <c r="G226" i="3"/>
  <c r="I226" i="3" s="1"/>
  <c r="L226" i="3" s="1"/>
  <c r="G29" i="3"/>
  <c r="H266" i="3"/>
  <c r="I266" i="3" s="1"/>
  <c r="L266" i="3" s="1"/>
  <c r="H278" i="3"/>
  <c r="I278" i="3" s="1"/>
  <c r="L278" i="3" s="1"/>
  <c r="F232" i="3"/>
  <c r="F101" i="3"/>
  <c r="F280" i="3"/>
  <c r="F47" i="3"/>
  <c r="F291" i="3"/>
  <c r="F72" i="3"/>
  <c r="F119" i="3"/>
  <c r="F152" i="3"/>
  <c r="F16" i="3"/>
  <c r="F77" i="3"/>
  <c r="F269" i="3"/>
  <c r="F314" i="3"/>
  <c r="G47" i="3"/>
  <c r="I47" i="3" s="1"/>
  <c r="L47" i="3" s="1"/>
  <c r="H285" i="3"/>
  <c r="G210" i="3"/>
  <c r="I210" i="3" s="1"/>
  <c r="L210" i="3" s="1"/>
  <c r="G142" i="3"/>
  <c r="I142" i="3" s="1"/>
  <c r="L142" i="3" s="1"/>
  <c r="G78" i="3"/>
  <c r="I78" i="3" s="1"/>
  <c r="L78" i="3" s="1"/>
  <c r="G348" i="3"/>
  <c r="I348" i="3" s="1"/>
  <c r="L348" i="3" s="1"/>
  <c r="G34" i="3"/>
  <c r="I34" i="3" s="1"/>
  <c r="L34" i="3" s="1"/>
  <c r="H276" i="3"/>
  <c r="H63" i="3"/>
  <c r="H328" i="3"/>
  <c r="I328" i="3" s="1"/>
  <c r="L328" i="3" s="1"/>
  <c r="H99" i="3"/>
  <c r="G204" i="3"/>
  <c r="I204" i="3" s="1"/>
  <c r="L204" i="3" s="1"/>
  <c r="H204" i="3"/>
  <c r="H274" i="3"/>
  <c r="G92" i="3"/>
  <c r="I92" i="3" s="1"/>
  <c r="L92" i="3" s="1"/>
  <c r="H295" i="3"/>
  <c r="H310" i="3"/>
  <c r="H23" i="3"/>
  <c r="G274" i="3"/>
  <c r="H97" i="3"/>
  <c r="G148" i="3"/>
  <c r="G230" i="3"/>
  <c r="H124" i="3"/>
  <c r="H104" i="3"/>
  <c r="H148" i="3"/>
  <c r="H243" i="3"/>
  <c r="G172" i="3"/>
  <c r="I172" i="3" s="1"/>
  <c r="L172" i="3" s="1"/>
  <c r="H28" i="3"/>
  <c r="G295" i="3"/>
  <c r="G335" i="3"/>
  <c r="I335" i="3" s="1"/>
  <c r="L335" i="3" s="1"/>
  <c r="H258" i="3"/>
  <c r="H40" i="3"/>
  <c r="I40" i="3" s="1"/>
  <c r="L40" i="3" s="1"/>
  <c r="G311" i="3"/>
  <c r="H319" i="3"/>
  <c r="F188" i="3"/>
  <c r="F115" i="3"/>
  <c r="F86" i="3"/>
  <c r="F198" i="3"/>
  <c r="F315" i="3"/>
  <c r="F147" i="3"/>
  <c r="F286" i="3"/>
  <c r="F136" i="3"/>
  <c r="F130" i="3"/>
  <c r="F179" i="3"/>
  <c r="F79" i="3"/>
  <c r="F37" i="3"/>
  <c r="H46" i="3"/>
  <c r="G276" i="3"/>
  <c r="I276" i="3" s="1"/>
  <c r="L276" i="3" s="1"/>
  <c r="G202" i="3"/>
  <c r="I202" i="3" s="1"/>
  <c r="L202" i="3" s="1"/>
  <c r="G138" i="3"/>
  <c r="I138" i="3" s="1"/>
  <c r="L138" i="3" s="1"/>
  <c r="G74" i="3"/>
  <c r="H342" i="3"/>
  <c r="G23" i="3"/>
  <c r="H308" i="3"/>
  <c r="H79" i="3"/>
  <c r="G12" i="3"/>
  <c r="I12" i="3" s="1"/>
  <c r="L12" i="3" s="1"/>
  <c r="H179" i="3"/>
  <c r="H339" i="3"/>
  <c r="H87" i="3"/>
  <c r="H322" i="3"/>
  <c r="G156" i="3"/>
  <c r="G303" i="3"/>
  <c r="I303" i="3" s="1"/>
  <c r="L303" i="3" s="1"/>
  <c r="G330" i="3"/>
  <c r="I330" i="3" s="1"/>
  <c r="L330" i="3" s="1"/>
  <c r="G20" i="3"/>
  <c r="I20" i="3" s="1"/>
  <c r="L20" i="3" s="1"/>
  <c r="G112" i="3"/>
  <c r="H12" i="3"/>
  <c r="H234" i="3"/>
  <c r="H251" i="3"/>
  <c r="I251" i="3" s="1"/>
  <c r="L251" i="3" s="1"/>
  <c r="G188" i="3"/>
  <c r="I188" i="3" s="1"/>
  <c r="L188" i="3" s="1"/>
  <c r="H149" i="3"/>
  <c r="H164" i="3"/>
  <c r="G286" i="3"/>
  <c r="I286" i="3" s="1"/>
  <c r="L286" i="3" s="1"/>
  <c r="G224" i="3"/>
  <c r="I224" i="3" s="1"/>
  <c r="L224" i="3" s="1"/>
  <c r="G37" i="3"/>
  <c r="I37" i="3" s="1"/>
  <c r="L37" i="3" s="1"/>
  <c r="H311" i="3"/>
  <c r="H323" i="3"/>
  <c r="H125" i="3"/>
  <c r="I125" i="3" s="1"/>
  <c r="L125" i="3" s="1"/>
  <c r="H56" i="3"/>
  <c r="G247" i="3"/>
  <c r="G310" i="3"/>
  <c r="I310" i="3" s="1"/>
  <c r="L310" i="3" s="1"/>
  <c r="F214" i="3"/>
  <c r="F50" i="3"/>
  <c r="F29" i="3"/>
  <c r="F59" i="3"/>
  <c r="F218" i="3"/>
  <c r="F216" i="3"/>
  <c r="F276" i="3"/>
  <c r="F358" i="3"/>
  <c r="F244" i="3"/>
  <c r="F143" i="3"/>
  <c r="F215" i="3"/>
  <c r="F268" i="3"/>
  <c r="F116" i="3"/>
  <c r="G31" i="3"/>
  <c r="I31" i="3" s="1"/>
  <c r="L31" i="3" s="1"/>
  <c r="G269" i="3"/>
  <c r="G194" i="3"/>
  <c r="I194" i="3" s="1"/>
  <c r="L194" i="3" s="1"/>
  <c r="G130" i="3"/>
  <c r="I130" i="3" s="1"/>
  <c r="L130" i="3" s="1"/>
  <c r="G66" i="3"/>
  <c r="I66" i="3" s="1"/>
  <c r="L66" i="3" s="1"/>
  <c r="G296" i="3"/>
  <c r="H18" i="3"/>
  <c r="H360" i="3"/>
  <c r="H111" i="3"/>
  <c r="G346" i="3"/>
  <c r="H277" i="3"/>
  <c r="H39" i="3"/>
  <c r="H229" i="3"/>
  <c r="G128" i="3"/>
  <c r="G48" i="3"/>
  <c r="I48" i="3" s="1"/>
  <c r="L48" i="3" s="1"/>
  <c r="H231" i="3"/>
  <c r="H103" i="3"/>
  <c r="I103" i="3" s="1"/>
  <c r="L103" i="3" s="1"/>
  <c r="G133" i="3"/>
  <c r="G157" i="3"/>
  <c r="H32" i="3"/>
  <c r="G282" i="3"/>
  <c r="G262" i="3"/>
  <c r="I262" i="3" s="1"/>
  <c r="L262" i="3" s="1"/>
  <c r="H212" i="3"/>
  <c r="G84" i="3"/>
  <c r="G250" i="3"/>
  <c r="I250" i="3" s="1"/>
  <c r="L250" i="3" s="1"/>
  <c r="H294" i="3"/>
  <c r="G258" i="3"/>
  <c r="I258" i="3" s="1"/>
  <c r="L258" i="3" s="1"/>
  <c r="G56" i="3"/>
  <c r="G290" i="3"/>
  <c r="H133" i="3"/>
  <c r="H141" i="3"/>
  <c r="H64" i="3"/>
  <c r="H271" i="3"/>
  <c r="I271" i="3" s="1"/>
  <c r="L271" i="3" s="1"/>
  <c r="F160" i="3"/>
  <c r="F96" i="3"/>
  <c r="F137" i="3"/>
  <c r="F125" i="3"/>
  <c r="F172" i="3"/>
  <c r="F26" i="3"/>
  <c r="F139" i="3"/>
  <c r="F36" i="3"/>
  <c r="F84" i="3"/>
  <c r="F223" i="3"/>
  <c r="F31" i="3"/>
  <c r="F88" i="3"/>
  <c r="F235" i="3"/>
  <c r="H30" i="3"/>
  <c r="H268" i="3"/>
  <c r="G190" i="3"/>
  <c r="I190" i="3" s="1"/>
  <c r="L190" i="3" s="1"/>
  <c r="G126" i="3"/>
  <c r="I126" i="3" s="1"/>
  <c r="L126" i="3" s="1"/>
  <c r="G62" i="3"/>
  <c r="I62" i="3" s="1"/>
  <c r="L62" i="3" s="1"/>
  <c r="G292" i="3"/>
  <c r="I292" i="3" s="1"/>
  <c r="L292" i="3" s="1"/>
  <c r="G14" i="3"/>
  <c r="I14" i="3" s="1"/>
  <c r="L14" i="3" s="1"/>
  <c r="G16" i="3"/>
  <c r="I16" i="3" s="1"/>
  <c r="H127" i="3"/>
  <c r="I127" i="3" s="1"/>
  <c r="L127" i="3" s="1"/>
  <c r="G223" i="3"/>
  <c r="H309" i="3"/>
  <c r="H19" i="3"/>
  <c r="H329" i="3"/>
  <c r="I329" i="3" s="1"/>
  <c r="L329" i="3" s="1"/>
  <c r="G141" i="3"/>
  <c r="G61" i="3"/>
  <c r="I61" i="3" s="1"/>
  <c r="L61" i="3" s="1"/>
  <c r="H247" i="3"/>
  <c r="H167" i="3"/>
  <c r="G60" i="3"/>
  <c r="H173" i="3"/>
  <c r="H45" i="3"/>
  <c r="G327" i="3"/>
  <c r="I327" i="3" s="1"/>
  <c r="L327" i="3" s="1"/>
  <c r="H302" i="3"/>
  <c r="G298" i="3"/>
  <c r="I298" i="3" s="1"/>
  <c r="L298" i="3" s="1"/>
  <c r="H156" i="3"/>
  <c r="H282" i="3"/>
  <c r="H307" i="3"/>
  <c r="G192" i="3"/>
  <c r="I192" i="3" s="1"/>
  <c r="L192" i="3" s="1"/>
  <c r="G72" i="3"/>
  <c r="I72" i="3" s="1"/>
  <c r="L72" i="3" s="1"/>
  <c r="H334" i="3"/>
  <c r="I334" i="3" s="1"/>
  <c r="L334" i="3" s="1"/>
  <c r="G165" i="3"/>
  <c r="I165" i="3" s="1"/>
  <c r="L165" i="3" s="1"/>
  <c r="H157" i="3"/>
  <c r="H93" i="3"/>
  <c r="H338" i="3"/>
  <c r="I338" i="3" s="1"/>
  <c r="L338" i="3" s="1"/>
  <c r="F144" i="3"/>
  <c r="F43" i="3"/>
  <c r="F213" i="3"/>
  <c r="F221" i="3"/>
  <c r="F156" i="3"/>
  <c r="F102" i="3"/>
  <c r="F207" i="3"/>
  <c r="F300" i="3"/>
  <c r="F14" i="3"/>
  <c r="F165" i="3"/>
  <c r="F271" i="3"/>
  <c r="F311" i="3"/>
  <c r="F312" i="3"/>
  <c r="F65" i="3"/>
  <c r="F129" i="3"/>
  <c r="G193" i="3"/>
  <c r="I193" i="3" s="1"/>
  <c r="L193" i="3" s="1"/>
  <c r="H257" i="3"/>
  <c r="F321" i="3"/>
  <c r="I91" i="3"/>
  <c r="L91" i="3" s="1"/>
  <c r="I257" i="3"/>
  <c r="L257" i="3" s="1"/>
  <c r="H11" i="3"/>
  <c r="I11" i="3" s="1"/>
  <c r="L11" i="3" s="1"/>
  <c r="G139" i="3"/>
  <c r="G107" i="3"/>
  <c r="I107" i="3" s="1"/>
  <c r="L107" i="3" s="1"/>
  <c r="H89" i="3"/>
  <c r="G225" i="3"/>
  <c r="H249" i="3"/>
  <c r="F9" i="3"/>
  <c r="G345" i="3"/>
  <c r="I345" i="3" s="1"/>
  <c r="L345" i="3" s="1"/>
  <c r="F273" i="3"/>
  <c r="H361" i="3"/>
  <c r="G209" i="3"/>
  <c r="I209" i="3" s="1"/>
  <c r="L209" i="3" s="1"/>
  <c r="G289" i="3"/>
  <c r="G153" i="3"/>
  <c r="G267" i="3"/>
  <c r="F17" i="3"/>
  <c r="G81" i="3"/>
  <c r="I81" i="3" s="1"/>
  <c r="L81" i="3" s="1"/>
  <c r="H145" i="3"/>
  <c r="F209" i="3"/>
  <c r="H273" i="3"/>
  <c r="I273" i="3" s="1"/>
  <c r="L273" i="3" s="1"/>
  <c r="F337" i="3"/>
  <c r="G11" i="3"/>
  <c r="H139" i="3"/>
  <c r="G275" i="3"/>
  <c r="I275" i="3" s="1"/>
  <c r="L275" i="3" s="1"/>
  <c r="H115" i="3"/>
  <c r="I115" i="3" s="1"/>
  <c r="L115" i="3" s="1"/>
  <c r="G201" i="3"/>
  <c r="I201" i="3" s="1"/>
  <c r="L201" i="3" s="1"/>
  <c r="H217" i="3"/>
  <c r="I217" i="3" s="1"/>
  <c r="L217" i="3" s="1"/>
  <c r="G137" i="3"/>
  <c r="I137" i="3" s="1"/>
  <c r="L137" i="3" s="1"/>
  <c r="F353" i="3"/>
  <c r="H33" i="3"/>
  <c r="F41" i="3"/>
  <c r="H305" i="3"/>
  <c r="G89" i="3"/>
  <c r="I89" i="3" s="1"/>
  <c r="L89" i="3" s="1"/>
  <c r="G241" i="3"/>
  <c r="H65" i="3"/>
  <c r="H283" i="3"/>
  <c r="F25" i="3"/>
  <c r="F89" i="3"/>
  <c r="F153" i="3"/>
  <c r="F217" i="3"/>
  <c r="G281" i="3"/>
  <c r="H345" i="3"/>
  <c r="H131" i="3"/>
  <c r="I131" i="3" s="1"/>
  <c r="L131" i="3" s="1"/>
  <c r="H281" i="3"/>
  <c r="G121" i="3"/>
  <c r="H105" i="3"/>
  <c r="I105" i="3" s="1"/>
  <c r="L105" i="3" s="1"/>
  <c r="F81" i="3"/>
  <c r="G361" i="3"/>
  <c r="F145" i="3"/>
  <c r="H17" i="3"/>
  <c r="G145" i="3"/>
  <c r="I145" i="3" s="1"/>
  <c r="L145" i="3" s="1"/>
  <c r="H233" i="3"/>
  <c r="I233" i="3" s="1"/>
  <c r="L233" i="3" s="1"/>
  <c r="H153" i="3"/>
  <c r="H291" i="3"/>
  <c r="G33" i="3"/>
  <c r="G97" i="3"/>
  <c r="I97" i="3" s="1"/>
  <c r="L97" i="3" s="1"/>
  <c r="G161" i="3"/>
  <c r="I161" i="3" s="1"/>
  <c r="L161" i="3" s="1"/>
  <c r="H225" i="3"/>
  <c r="H289" i="3"/>
  <c r="G353" i="3"/>
  <c r="I353" i="3" s="1"/>
  <c r="L353" i="3" s="1"/>
  <c r="I147" i="3"/>
  <c r="L147" i="3" s="1"/>
  <c r="I185" i="3"/>
  <c r="L185" i="3" s="1"/>
  <c r="I323" i="3"/>
  <c r="L323" i="3" s="1"/>
  <c r="I219" i="3"/>
  <c r="L219" i="3" s="1"/>
  <c r="I363" i="3"/>
  <c r="I337" i="3"/>
  <c r="L337" i="3" s="1"/>
  <c r="I177" i="3"/>
  <c r="L177" i="3" s="1"/>
  <c r="I27" i="3"/>
  <c r="L27" i="3" s="1"/>
  <c r="I75" i="3"/>
  <c r="L75" i="3" s="1"/>
  <c r="I171" i="3"/>
  <c r="L171" i="3" s="1"/>
  <c r="I347" i="3"/>
  <c r="L347" i="3" s="1"/>
  <c r="L198" i="6"/>
  <c r="G20" i="9"/>
  <c r="H110" i="9"/>
  <c r="G83" i="9"/>
  <c r="I248" i="7"/>
  <c r="L248" i="7" s="1"/>
  <c r="I331" i="7"/>
  <c r="L331" i="7" s="1"/>
  <c r="I123" i="3"/>
  <c r="L123" i="3" s="1"/>
  <c r="I147" i="1"/>
  <c r="L147" i="1" s="1"/>
  <c r="L94" i="6"/>
  <c r="L20" i="4"/>
  <c r="L285" i="6"/>
  <c r="L308" i="4"/>
  <c r="L110" i="6"/>
  <c r="H223" i="9"/>
  <c r="G95" i="9"/>
  <c r="G139" i="9"/>
  <c r="I212" i="7"/>
  <c r="L212" i="7" s="1"/>
  <c r="I258" i="7"/>
  <c r="L258" i="7" s="1"/>
  <c r="I230" i="7"/>
  <c r="L230" i="7" s="1"/>
  <c r="L57" i="6"/>
  <c r="I232" i="1"/>
  <c r="I297" i="7"/>
  <c r="L297" i="7" s="1"/>
  <c r="I330" i="7"/>
  <c r="L330" i="7" s="1"/>
  <c r="I25" i="7"/>
  <c r="L25" i="7" s="1"/>
  <c r="I98" i="7"/>
  <c r="L98" i="7" s="1"/>
  <c r="I259" i="7"/>
  <c r="L259" i="7" s="1"/>
  <c r="L112" i="4"/>
  <c r="L341" i="4"/>
  <c r="L180" i="4"/>
  <c r="I175" i="2"/>
  <c r="I171" i="7"/>
  <c r="L171" i="7" s="1"/>
  <c r="I59" i="7"/>
  <c r="L59" i="7" s="1"/>
  <c r="I48" i="7"/>
  <c r="L48" i="7" s="1"/>
  <c r="I38" i="7"/>
  <c r="L38" i="7" s="1"/>
  <c r="I65" i="7"/>
  <c r="L65" i="7" s="1"/>
  <c r="I11" i="1"/>
  <c r="L11" i="1" s="1"/>
  <c r="I131" i="1"/>
  <c r="L131" i="1" s="1"/>
  <c r="I203" i="1"/>
  <c r="L203" i="1" s="1"/>
  <c r="I227" i="1"/>
  <c r="L227" i="1" s="1"/>
  <c r="L194" i="4"/>
  <c r="L190" i="6"/>
  <c r="L306" i="4"/>
  <c r="H278" i="9"/>
  <c r="G34" i="9"/>
  <c r="I344" i="1"/>
  <c r="I45" i="7"/>
  <c r="L45" i="7" s="1"/>
  <c r="I344" i="7"/>
  <c r="L344" i="7" s="1"/>
  <c r="I57" i="7"/>
  <c r="L57" i="7" s="1"/>
  <c r="I135" i="7"/>
  <c r="L135" i="7" s="1"/>
  <c r="I339" i="7"/>
  <c r="L339" i="7" s="1"/>
  <c r="I216" i="7"/>
  <c r="L216" i="7" s="1"/>
  <c r="I64" i="1"/>
  <c r="L64" i="1" s="1"/>
  <c r="I155" i="3"/>
  <c r="L155" i="3" s="1"/>
  <c r="I35" i="1"/>
  <c r="L35" i="1" s="1"/>
  <c r="L144" i="4"/>
  <c r="H273" i="9"/>
  <c r="G27" i="9"/>
  <c r="G320" i="9"/>
  <c r="I211" i="7"/>
  <c r="L211" i="7" s="1"/>
  <c r="I23" i="7"/>
  <c r="L23" i="7" s="1"/>
  <c r="I358" i="7"/>
  <c r="L358" i="7" s="1"/>
  <c r="I115" i="7"/>
  <c r="L115" i="7" s="1"/>
  <c r="I195" i="7"/>
  <c r="L195" i="7" s="1"/>
  <c r="I200" i="7"/>
  <c r="L200" i="7" s="1"/>
  <c r="I86" i="7"/>
  <c r="L86" i="7" s="1"/>
  <c r="I155" i="7"/>
  <c r="L155" i="7" s="1"/>
  <c r="I179" i="7"/>
  <c r="L179" i="7" s="1"/>
  <c r="I291" i="7"/>
  <c r="L291" i="7" s="1"/>
  <c r="I318" i="7"/>
  <c r="L318" i="7" s="1"/>
  <c r="I120" i="7"/>
  <c r="L120" i="7" s="1"/>
  <c r="I204" i="7"/>
  <c r="L204" i="7" s="1"/>
  <c r="I167" i="7"/>
  <c r="L167" i="7" s="1"/>
  <c r="I296" i="7"/>
  <c r="L296" i="7" s="1"/>
  <c r="I255" i="7"/>
  <c r="L255" i="7" s="1"/>
  <c r="I26" i="1"/>
  <c r="I18" i="1"/>
  <c r="L18" i="1" s="1"/>
  <c r="I211" i="1"/>
  <c r="L211" i="1" s="1"/>
  <c r="I235" i="1"/>
  <c r="L235" i="1" s="1"/>
  <c r="I258" i="2"/>
  <c r="I160" i="2"/>
  <c r="L160" i="2" s="1"/>
  <c r="I195" i="2"/>
  <c r="L195" i="2" s="1"/>
  <c r="I74" i="2"/>
  <c r="I60" i="2"/>
  <c r="I180" i="2"/>
  <c r="L180" i="2" s="1"/>
  <c r="I291" i="2"/>
  <c r="L291" i="2" s="1"/>
  <c r="I347" i="2"/>
  <c r="L347" i="2" s="1"/>
  <c r="H238" i="2"/>
  <c r="F172" i="2"/>
  <c r="F166" i="2"/>
  <c r="F168" i="2"/>
  <c r="F170" i="2"/>
  <c r="F50" i="2"/>
  <c r="F18" i="2"/>
  <c r="F149" i="2"/>
  <c r="F169" i="2"/>
  <c r="F231" i="2"/>
  <c r="F287" i="2"/>
  <c r="F329" i="2"/>
  <c r="F47" i="2"/>
  <c r="F139" i="2"/>
  <c r="F346" i="2"/>
  <c r="F228" i="2"/>
  <c r="F307" i="2"/>
  <c r="F269" i="2"/>
  <c r="F201" i="2"/>
  <c r="F62" i="2"/>
  <c r="F165" i="2"/>
  <c r="F147" i="2"/>
  <c r="F270" i="2"/>
  <c r="F239" i="2"/>
  <c r="F213" i="2"/>
  <c r="F353" i="2"/>
  <c r="F23" i="2"/>
  <c r="F194" i="2"/>
  <c r="F65" i="2"/>
  <c r="F290" i="2"/>
  <c r="F243" i="2"/>
  <c r="F299" i="2"/>
  <c r="F365" i="2"/>
  <c r="F98" i="2"/>
  <c r="F215" i="2"/>
  <c r="F113" i="2"/>
  <c r="F174" i="2"/>
  <c r="F10" i="2"/>
  <c r="F265" i="2"/>
  <c r="F158" i="2"/>
  <c r="F11" i="2"/>
  <c r="F297" i="2"/>
  <c r="F128" i="2"/>
  <c r="F292" i="2"/>
  <c r="F333" i="2"/>
  <c r="F261" i="2"/>
  <c r="F336" i="2"/>
  <c r="F164" i="2"/>
  <c r="F150" i="2"/>
  <c r="F152" i="2"/>
  <c r="F154" i="2"/>
  <c r="F44" i="2"/>
  <c r="F16" i="2"/>
  <c r="F182" i="2"/>
  <c r="F103" i="2"/>
  <c r="F263" i="2"/>
  <c r="F319" i="2"/>
  <c r="F345" i="2"/>
  <c r="F13" i="2"/>
  <c r="F171" i="2"/>
  <c r="F362" i="2"/>
  <c r="F244" i="2"/>
  <c r="F339" i="2"/>
  <c r="F285" i="2"/>
  <c r="F249" i="2"/>
  <c r="F35" i="2"/>
  <c r="F190" i="2"/>
  <c r="F57" i="2"/>
  <c r="F286" i="2"/>
  <c r="F255" i="2"/>
  <c r="F229" i="2"/>
  <c r="F217" i="2"/>
  <c r="F52" i="2"/>
  <c r="F210" i="2"/>
  <c r="F97" i="2"/>
  <c r="F306" i="2"/>
  <c r="F259" i="2"/>
  <c r="F347" i="2"/>
  <c r="F8" i="2"/>
  <c r="F46" i="2"/>
  <c r="F256" i="2"/>
  <c r="F298" i="2"/>
  <c r="F110" i="2"/>
  <c r="F53" i="2"/>
  <c r="F349" i="2"/>
  <c r="F94" i="2"/>
  <c r="F117" i="2"/>
  <c r="F359" i="2"/>
  <c r="F138" i="2"/>
  <c r="F317" i="2"/>
  <c r="F283" i="2"/>
  <c r="F331" i="2"/>
  <c r="F156" i="2"/>
  <c r="F142" i="2"/>
  <c r="F136" i="2"/>
  <c r="F122" i="2"/>
  <c r="F40" i="2"/>
  <c r="F12" i="2"/>
  <c r="F198" i="2"/>
  <c r="F135" i="2"/>
  <c r="F208" i="2"/>
  <c r="F351" i="2"/>
  <c r="F311" i="2"/>
  <c r="F61" i="2"/>
  <c r="F81" i="2"/>
  <c r="F187" i="2"/>
  <c r="F260" i="2"/>
  <c r="F355" i="2"/>
  <c r="F301" i="2"/>
  <c r="F315" i="2"/>
  <c r="F29" i="2"/>
  <c r="F206" i="2"/>
  <c r="F89" i="2"/>
  <c r="F302" i="2"/>
  <c r="F184" i="2"/>
  <c r="F245" i="2"/>
  <c r="F304" i="2"/>
  <c r="F68" i="2"/>
  <c r="F226" i="2"/>
  <c r="F129" i="2"/>
  <c r="F322" i="2"/>
  <c r="F188" i="2"/>
  <c r="F288" i="2"/>
  <c r="F148" i="2"/>
  <c r="F30" i="2"/>
  <c r="F303" i="2"/>
  <c r="F235" i="2"/>
  <c r="F160" i="2"/>
  <c r="F246" i="2"/>
  <c r="F54" i="2"/>
  <c r="F144" i="2"/>
  <c r="F67" i="2"/>
  <c r="F31" i="2"/>
  <c r="F48" i="2"/>
  <c r="F60" i="2"/>
  <c r="F19" i="2"/>
  <c r="F39" i="2"/>
  <c r="F140" i="2"/>
  <c r="F134" i="2"/>
  <c r="F120" i="2"/>
  <c r="F114" i="2"/>
  <c r="F36" i="2"/>
  <c r="F25" i="2"/>
  <c r="F230" i="2"/>
  <c r="F167" i="2"/>
  <c r="F224" i="2"/>
  <c r="F308" i="2"/>
  <c r="F268" i="2"/>
  <c r="F125" i="2"/>
  <c r="F145" i="2"/>
  <c r="F203" i="2"/>
  <c r="F209" i="2"/>
  <c r="F264" i="2"/>
  <c r="F295" i="2"/>
  <c r="F363" i="2"/>
  <c r="F64" i="2"/>
  <c r="F222" i="2"/>
  <c r="F121" i="2"/>
  <c r="F318" i="2"/>
  <c r="F200" i="2"/>
  <c r="F279" i="2"/>
  <c r="F352" i="2"/>
  <c r="F33" i="2"/>
  <c r="F242" i="2"/>
  <c r="F161" i="2"/>
  <c r="F338" i="2"/>
  <c r="F204" i="2"/>
  <c r="F309" i="2"/>
  <c r="F84" i="2"/>
  <c r="F14" i="2"/>
  <c r="F340" i="2"/>
  <c r="F193" i="2"/>
  <c r="F96" i="2"/>
  <c r="F137" i="2"/>
  <c r="F93" i="2"/>
  <c r="F80" i="2"/>
  <c r="F71" i="2"/>
  <c r="F157" i="2"/>
  <c r="F20" i="2"/>
  <c r="F75" i="2"/>
  <c r="F133" i="2"/>
  <c r="F173" i="2"/>
  <c r="F124" i="2"/>
  <c r="F102" i="2"/>
  <c r="F104" i="2"/>
  <c r="F106" i="2"/>
  <c r="F34" i="2"/>
  <c r="F27" i="2"/>
  <c r="F262" i="2"/>
  <c r="F294" i="2"/>
  <c r="F189" i="2"/>
  <c r="F324" i="2"/>
  <c r="F316" i="2"/>
  <c r="F186" i="2"/>
  <c r="F79" i="2"/>
  <c r="F219" i="2"/>
  <c r="F225" i="2"/>
  <c r="F296" i="2"/>
  <c r="F284" i="2"/>
  <c r="F272" i="2"/>
  <c r="F17" i="2"/>
  <c r="F238" i="2"/>
  <c r="F153" i="2"/>
  <c r="F334" i="2"/>
  <c r="F232" i="2"/>
  <c r="F327" i="2"/>
  <c r="F277" i="2"/>
  <c r="F49" i="2"/>
  <c r="F258" i="2"/>
  <c r="F63" i="2"/>
  <c r="F354" i="2"/>
  <c r="F252" i="2"/>
  <c r="F126" i="2"/>
  <c r="F9" i="2"/>
  <c r="F361" i="2"/>
  <c r="F323" i="2"/>
  <c r="F146" i="2"/>
  <c r="F310" i="2"/>
  <c r="F266" i="2"/>
  <c r="F130" i="2"/>
  <c r="F342" i="2"/>
  <c r="F107" i="2"/>
  <c r="F37" i="2"/>
  <c r="F282" i="2"/>
  <c r="F83" i="2"/>
  <c r="F123" i="2"/>
  <c r="F100" i="2"/>
  <c r="F86" i="2"/>
  <c r="F88" i="2"/>
  <c r="F90" i="2"/>
  <c r="F32" i="2"/>
  <c r="F43" i="2"/>
  <c r="F99" i="2"/>
  <c r="F358" i="2"/>
  <c r="F221" i="2"/>
  <c r="F356" i="2"/>
  <c r="F348" i="2"/>
  <c r="F202" i="2"/>
  <c r="F143" i="2"/>
  <c r="F251" i="2"/>
  <c r="F257" i="2"/>
  <c r="F312" i="2"/>
  <c r="F305" i="2"/>
  <c r="F320" i="2"/>
  <c r="F45" i="2"/>
  <c r="F254" i="2"/>
  <c r="F55" i="2"/>
  <c r="F191" i="2"/>
  <c r="F248" i="2"/>
  <c r="F343" i="2"/>
  <c r="F325" i="2"/>
  <c r="F77" i="2"/>
  <c r="F59" i="2"/>
  <c r="F95" i="2"/>
  <c r="F195" i="2"/>
  <c r="F185" i="2"/>
  <c r="F176" i="2"/>
  <c r="F214" i="2"/>
  <c r="F289" i="2"/>
  <c r="F344" i="2"/>
  <c r="F82" i="2"/>
  <c r="F247" i="2"/>
  <c r="F177" i="2"/>
  <c r="F66" i="2"/>
  <c r="F192" i="2"/>
  <c r="F111" i="2"/>
  <c r="F131" i="2"/>
  <c r="F180" i="2"/>
  <c r="F87" i="2"/>
  <c r="F127" i="2"/>
  <c r="F92" i="2"/>
  <c r="F78" i="2"/>
  <c r="F72" i="2"/>
  <c r="F74" i="2"/>
  <c r="F28" i="2"/>
  <c r="F56" i="2"/>
  <c r="F163" i="2"/>
  <c r="F183" i="2"/>
  <c r="F253" i="2"/>
  <c r="F281" i="2"/>
  <c r="F321" i="2"/>
  <c r="F218" i="2"/>
  <c r="F175" i="2"/>
  <c r="F196" i="2"/>
  <c r="F275" i="2"/>
  <c r="F328" i="2"/>
  <c r="F337" i="2"/>
  <c r="F293" i="2"/>
  <c r="F69" i="2"/>
  <c r="F51" i="2"/>
  <c r="F119" i="2"/>
  <c r="F207" i="2"/>
  <c r="F181" i="2"/>
  <c r="F300" i="2"/>
  <c r="F357" i="2"/>
  <c r="F109" i="2"/>
  <c r="F91" i="2"/>
  <c r="F159" i="2"/>
  <c r="F211" i="2"/>
  <c r="F233" i="2"/>
  <c r="F112" i="2"/>
  <c r="F73" i="2"/>
  <c r="F41" i="2"/>
  <c r="F332" i="2"/>
  <c r="F42" i="2"/>
  <c r="F205" i="2"/>
  <c r="F330" i="2"/>
  <c r="F38" i="2"/>
  <c r="F237" i="2"/>
  <c r="F108" i="2"/>
  <c r="F326" i="2"/>
  <c r="F241" i="2"/>
  <c r="F350" i="2"/>
  <c r="F179" i="2"/>
  <c r="F76" i="2"/>
  <c r="F70" i="2"/>
  <c r="F178" i="2"/>
  <c r="F58" i="2"/>
  <c r="F24" i="2"/>
  <c r="F85" i="2"/>
  <c r="F105" i="2"/>
  <c r="F199" i="2"/>
  <c r="F271" i="2"/>
  <c r="F313" i="2"/>
  <c r="F15" i="2"/>
  <c r="F250" i="2"/>
  <c r="F314" i="2"/>
  <c r="F212" i="2"/>
  <c r="F291" i="2"/>
  <c r="F360" i="2"/>
  <c r="F236" i="2"/>
  <c r="F341" i="2"/>
  <c r="F101" i="2"/>
  <c r="F115" i="2"/>
  <c r="F151" i="2"/>
  <c r="F223" i="2"/>
  <c r="F197" i="2"/>
  <c r="F273" i="2"/>
  <c r="F21" i="2"/>
  <c r="F141" i="2"/>
  <c r="F155" i="2"/>
  <c r="F274" i="2"/>
  <c r="F227" i="2"/>
  <c r="F267" i="2"/>
  <c r="F162" i="2"/>
  <c r="F278" i="2"/>
  <c r="F234" i="2"/>
  <c r="F132" i="2"/>
  <c r="F26" i="2"/>
  <c r="F335" i="2"/>
  <c r="F116" i="2"/>
  <c r="F22" i="2"/>
  <c r="F276" i="2"/>
  <c r="F118" i="2"/>
  <c r="F240" i="2"/>
  <c r="F280" i="2"/>
  <c r="F216" i="2"/>
  <c r="F220" i="2"/>
  <c r="I39" i="2"/>
  <c r="L39" i="2" s="1"/>
  <c r="I79" i="2"/>
  <c r="I111" i="2"/>
  <c r="I10" i="2"/>
  <c r="L10" i="2" s="1"/>
  <c r="I31" i="2"/>
  <c r="L31" i="2" s="1"/>
  <c r="I71" i="2"/>
  <c r="I103" i="2"/>
  <c r="L103" i="2" s="1"/>
  <c r="I135" i="2"/>
  <c r="L135" i="2" s="1"/>
  <c r="I349" i="2"/>
  <c r="L349" i="2" s="1"/>
  <c r="I121" i="2"/>
  <c r="L121" i="2" s="1"/>
  <c r="I197" i="2"/>
  <c r="L197" i="2" s="1"/>
  <c r="I22" i="2"/>
  <c r="L22" i="2" s="1"/>
  <c r="I316" i="2"/>
  <c r="L316" i="2" s="1"/>
  <c r="I185" i="2"/>
  <c r="I122" i="2"/>
  <c r="L122" i="2" s="1"/>
  <c r="I24" i="2"/>
  <c r="L24" i="2" s="1"/>
  <c r="I268" i="2"/>
  <c r="L268" i="2" s="1"/>
  <c r="I116" i="2"/>
  <c r="L116" i="2" s="1"/>
  <c r="I274" i="2"/>
  <c r="L274" i="2" s="1"/>
  <c r="I199" i="2"/>
  <c r="L199" i="2" s="1"/>
  <c r="I99" i="2"/>
  <c r="L99" i="2" s="1"/>
  <c r="I38" i="2"/>
  <c r="I218" i="2"/>
  <c r="I228" i="2"/>
  <c r="L228" i="2" s="1"/>
  <c r="I136" i="2"/>
  <c r="L136" i="2" s="1"/>
  <c r="I87" i="2"/>
  <c r="L87" i="2" s="1"/>
  <c r="I119" i="2"/>
  <c r="I187" i="2"/>
  <c r="I358" i="2"/>
  <c r="L358" i="2" s="1"/>
  <c r="I359" i="2"/>
  <c r="I23" i="2"/>
  <c r="L23" i="2" s="1"/>
  <c r="I127" i="2"/>
  <c r="L127" i="2" s="1"/>
  <c r="G56" i="2"/>
  <c r="I56" i="2" s="1"/>
  <c r="L56" i="2" s="1"/>
  <c r="G277" i="2"/>
  <c r="H288" i="2"/>
  <c r="G117" i="2"/>
  <c r="G9" i="2"/>
  <c r="I9" i="2" s="1"/>
  <c r="G57" i="2"/>
  <c r="H77" i="2"/>
  <c r="G124" i="2"/>
  <c r="I124" i="2" s="1"/>
  <c r="H277" i="2"/>
  <c r="H236" i="2"/>
  <c r="I236" i="2" s="1"/>
  <c r="L236" i="2" s="1"/>
  <c r="G42" i="2"/>
  <c r="G51" i="2"/>
  <c r="I51" i="2" s="1"/>
  <c r="G210" i="2"/>
  <c r="I210" i="2" s="1"/>
  <c r="G348" i="2"/>
  <c r="G219" i="2"/>
  <c r="H339" i="2"/>
  <c r="I339" i="2" s="1"/>
  <c r="H144" i="2"/>
  <c r="I144" i="2" s="1"/>
  <c r="G78" i="2"/>
  <c r="G170" i="2"/>
  <c r="H253" i="2"/>
  <c r="G330" i="2"/>
  <c r="I330" i="2" s="1"/>
  <c r="H254" i="2"/>
  <c r="H275" i="2"/>
  <c r="G68" i="2"/>
  <c r="I68" i="2" s="1"/>
  <c r="H37" i="2"/>
  <c r="G155" i="2"/>
  <c r="I155" i="2" s="1"/>
  <c r="G163" i="2"/>
  <c r="G264" i="2"/>
  <c r="G146" i="2"/>
  <c r="I146" i="2" s="1"/>
  <c r="G238" i="2"/>
  <c r="G100" i="2"/>
  <c r="H165" i="2"/>
  <c r="I165" i="2" s="1"/>
  <c r="L165" i="2" s="1"/>
  <c r="H150" i="2"/>
  <c r="H97" i="2"/>
  <c r="G90" i="2"/>
  <c r="G181" i="2"/>
  <c r="I181" i="2" s="1"/>
  <c r="H264" i="2"/>
  <c r="H190" i="2"/>
  <c r="I190" i="2" s="1"/>
  <c r="L190" i="2" s="1"/>
  <c r="H222" i="2"/>
  <c r="H70" i="2"/>
  <c r="I70" i="2" s="1"/>
  <c r="H354" i="2"/>
  <c r="H91" i="2"/>
  <c r="G244" i="2"/>
  <c r="I244" i="2" s="1"/>
  <c r="G251" i="2"/>
  <c r="I251" i="2" s="1"/>
  <c r="G278" i="2"/>
  <c r="I278" i="2" s="1"/>
  <c r="H299" i="2"/>
  <c r="H129" i="2"/>
  <c r="H346" i="2"/>
  <c r="I346" i="2" s="1"/>
  <c r="H33" i="2"/>
  <c r="G106" i="2"/>
  <c r="G166" i="2"/>
  <c r="I166" i="2" s="1"/>
  <c r="H285" i="2"/>
  <c r="I285" i="2" s="1"/>
  <c r="L285" i="2" s="1"/>
  <c r="H235" i="2"/>
  <c r="H105" i="2"/>
  <c r="H115" i="2"/>
  <c r="I115" i="2" s="1"/>
  <c r="L115" i="2" s="1"/>
  <c r="G220" i="2"/>
  <c r="I220" i="2" s="1"/>
  <c r="G147" i="2"/>
  <c r="G253" i="2"/>
  <c r="H328" i="2"/>
  <c r="I328" i="2" s="1"/>
  <c r="G17" i="2"/>
  <c r="I17" i="2" s="1"/>
  <c r="G33" i="2"/>
  <c r="G290" i="2"/>
  <c r="H73" i="2"/>
  <c r="H123" i="2"/>
  <c r="H261" i="2"/>
  <c r="G288" i="2"/>
  <c r="H134" i="2"/>
  <c r="I134" i="2" s="1"/>
  <c r="L134" i="2" s="1"/>
  <c r="G276" i="2"/>
  <c r="G13" i="2"/>
  <c r="H267" i="2"/>
  <c r="G184" i="2"/>
  <c r="H21" i="2"/>
  <c r="G139" i="2"/>
  <c r="I139" i="2" s="1"/>
  <c r="G179" i="2"/>
  <c r="H281" i="2"/>
  <c r="I281" i="2" s="1"/>
  <c r="G110" i="2"/>
  <c r="I110" i="2" s="1"/>
  <c r="I312" i="2"/>
  <c r="I353" i="2"/>
  <c r="L353" i="2" s="1"/>
  <c r="I289" i="2"/>
  <c r="L289" i="2" s="1"/>
  <c r="I142" i="2"/>
  <c r="L142" i="2" s="1"/>
  <c r="I334" i="2"/>
  <c r="L334" i="2" s="1"/>
  <c r="I224" i="2"/>
  <c r="I104" i="2"/>
  <c r="L104" i="2" s="1"/>
  <c r="I161" i="2"/>
  <c r="L161" i="2" s="1"/>
  <c r="G162" i="2"/>
  <c r="H232" i="2"/>
  <c r="I232" i="2" s="1"/>
  <c r="H313" i="2"/>
  <c r="I313" i="2" s="1"/>
  <c r="L313" i="2" s="1"/>
  <c r="G158" i="2"/>
  <c r="I158" i="2" s="1"/>
  <c r="H305" i="2"/>
  <c r="G94" i="2"/>
  <c r="H192" i="2"/>
  <c r="G76" i="2"/>
  <c r="I76" i="2" s="1"/>
  <c r="L76" i="2" s="1"/>
  <c r="G216" i="2"/>
  <c r="G204" i="2"/>
  <c r="I204" i="2" s="1"/>
  <c r="L204" i="2" s="1"/>
  <c r="H225" i="2"/>
  <c r="I225" i="2" s="1"/>
  <c r="L225" i="2" s="1"/>
  <c r="G361" i="2"/>
  <c r="G21" i="2"/>
  <c r="G235" i="2"/>
  <c r="G45" i="2"/>
  <c r="I45" i="2" s="1"/>
  <c r="H226" i="2"/>
  <c r="I226" i="2" s="1"/>
  <c r="L226" i="2" s="1"/>
  <c r="H137" i="2"/>
  <c r="G101" i="2"/>
  <c r="I101" i="2" s="1"/>
  <c r="L101" i="2" s="1"/>
  <c r="H201" i="2"/>
  <c r="G73" i="2"/>
  <c r="H279" i="2"/>
  <c r="I279" i="2" s="1"/>
  <c r="G286" i="2"/>
  <c r="I286" i="2" s="1"/>
  <c r="L286" i="2" s="1"/>
  <c r="G261" i="2"/>
  <c r="H256" i="2"/>
  <c r="I256" i="2" s="1"/>
  <c r="G351" i="2"/>
  <c r="G145" i="2"/>
  <c r="I145" i="2" s="1"/>
  <c r="L145" i="2" s="1"/>
  <c r="G296" i="2"/>
  <c r="I296" i="2" s="1"/>
  <c r="L296" i="2" s="1"/>
  <c r="G131" i="2"/>
  <c r="G284" i="2"/>
  <c r="G82" i="2"/>
  <c r="H297" i="2"/>
  <c r="I297" i="2" s="1"/>
  <c r="H356" i="2"/>
  <c r="G208" i="2"/>
  <c r="H212" i="2"/>
  <c r="H41" i="2"/>
  <c r="G203" i="2"/>
  <c r="I203" i="2" s="1"/>
  <c r="L203" i="2" s="1"/>
  <c r="H322" i="2"/>
  <c r="G36" i="2"/>
  <c r="H177" i="2"/>
  <c r="I177" i="2" s="1"/>
  <c r="H44" i="2"/>
  <c r="I44" i="2" s="1"/>
  <c r="G267" i="2"/>
  <c r="G77" i="2"/>
  <c r="G338" i="2"/>
  <c r="I338" i="2" s="1"/>
  <c r="H345" i="2"/>
  <c r="I345" i="2" s="1"/>
  <c r="L345" i="2" s="1"/>
  <c r="G125" i="2"/>
  <c r="H266" i="2"/>
  <c r="H84" i="2"/>
  <c r="I84" i="2" s="1"/>
  <c r="G234" i="2"/>
  <c r="I234" i="2" s="1"/>
  <c r="G337" i="2"/>
  <c r="G229" i="2"/>
  <c r="I229" i="2" s="1"/>
  <c r="L229" i="2" s="1"/>
  <c r="G222" i="2"/>
  <c r="H308" i="2"/>
  <c r="I308" i="2" s="1"/>
  <c r="G363" i="2"/>
  <c r="I363" i="2" s="1"/>
  <c r="L363" i="2" s="1"/>
  <c r="G113" i="2"/>
  <c r="G205" i="2"/>
  <c r="I205" i="2" s="1"/>
  <c r="L205" i="2" s="1"/>
  <c r="H284" i="2"/>
  <c r="G91" i="2"/>
  <c r="H269" i="2"/>
  <c r="G62" i="2"/>
  <c r="I62" i="2" s="1"/>
  <c r="G88" i="2"/>
  <c r="I88" i="2" s="1"/>
  <c r="H82" i="2"/>
  <c r="G192" i="2"/>
  <c r="H66" i="2"/>
  <c r="I66" i="2" s="1"/>
  <c r="H89" i="2"/>
  <c r="H168" i="2"/>
  <c r="H227" i="2"/>
  <c r="H191" i="2"/>
  <c r="I191" i="2" s="1"/>
  <c r="H93" i="2"/>
  <c r="G53" i="2"/>
  <c r="G299" i="2"/>
  <c r="G89" i="2"/>
  <c r="G227" i="2"/>
  <c r="G266" i="2"/>
  <c r="H152" i="2"/>
  <c r="I152" i="2" s="1"/>
  <c r="L152" i="2" s="1"/>
  <c r="G283" i="2"/>
  <c r="G282" i="2"/>
  <c r="I282" i="2" s="1"/>
  <c r="L282" i="2" s="1"/>
  <c r="G93" i="2"/>
  <c r="G250" i="2"/>
  <c r="I250" i="2" s="1"/>
  <c r="G307" i="2"/>
  <c r="I307" i="2" s="1"/>
  <c r="L307" i="2" s="1"/>
  <c r="G305" i="2"/>
  <c r="H208" i="2"/>
  <c r="I208" i="2" s="1"/>
  <c r="L208" i="2" s="1"/>
  <c r="G182" i="2"/>
  <c r="I182" i="2" s="1"/>
  <c r="L182" i="2" s="1"/>
  <c r="H276" i="2"/>
  <c r="G321" i="2"/>
  <c r="I321" i="2" s="1"/>
  <c r="G333" i="2"/>
  <c r="I333" i="2" s="1"/>
  <c r="H200" i="2"/>
  <c r="I200" i="2" s="1"/>
  <c r="G260" i="2"/>
  <c r="I260" i="2" s="1"/>
  <c r="L260" i="2" s="1"/>
  <c r="G59" i="2"/>
  <c r="G252" i="2"/>
  <c r="I252" i="2" s="1"/>
  <c r="G50" i="2"/>
  <c r="I50" i="2" s="1"/>
  <c r="H113" i="2"/>
  <c r="G108" i="2"/>
  <c r="H211" i="2"/>
  <c r="G164" i="2"/>
  <c r="I164" i="2" s="1"/>
  <c r="G137" i="2"/>
  <c r="I137" i="2" s="1"/>
  <c r="L137" i="2" s="1"/>
  <c r="H259" i="2"/>
  <c r="H13" i="2"/>
  <c r="H344" i="2"/>
  <c r="I344" i="2" s="1"/>
  <c r="G85" i="2"/>
  <c r="I85" i="2" s="1"/>
  <c r="G310" i="2"/>
  <c r="H100" i="2"/>
  <c r="G259" i="2"/>
  <c r="H28" i="2"/>
  <c r="I28" i="2" s="1"/>
  <c r="L28" i="2" s="1"/>
  <c r="H217" i="2"/>
  <c r="G294" i="2"/>
  <c r="G314" i="2"/>
  <c r="G105" i="2"/>
  <c r="G322" i="2"/>
  <c r="I322" i="2" s="1"/>
  <c r="L322" i="2" s="1"/>
  <c r="H341" i="2"/>
  <c r="I341" i="2" s="1"/>
  <c r="L341" i="2" s="1"/>
  <c r="G237" i="2"/>
  <c r="I237" i="2" s="1"/>
  <c r="L237" i="2" s="1"/>
  <c r="H170" i="2"/>
  <c r="H163" i="2"/>
  <c r="G198" i="2"/>
  <c r="I198" i="2" s="1"/>
  <c r="G301" i="2"/>
  <c r="I301" i="2" s="1"/>
  <c r="G300" i="2"/>
  <c r="I300" i="2" s="1"/>
  <c r="L300" i="2" s="1"/>
  <c r="G154" i="2"/>
  <c r="I154" i="2" s="1"/>
  <c r="H241" i="2"/>
  <c r="I241" i="2" s="1"/>
  <c r="L241" i="2" s="1"/>
  <c r="H26" i="2"/>
  <c r="I26" i="2" s="1"/>
  <c r="L26" i="2" s="1"/>
  <c r="G186" i="2"/>
  <c r="I186" i="2" s="1"/>
  <c r="G30" i="2"/>
  <c r="I30" i="2" s="1"/>
  <c r="L30" i="2" s="1"/>
  <c r="H189" i="2"/>
  <c r="H34" i="2"/>
  <c r="I34" i="2" s="1"/>
  <c r="H361" i="2"/>
  <c r="G32" i="2"/>
  <c r="I32" i="2" s="1"/>
  <c r="L32" i="2" s="1"/>
  <c r="G342" i="2"/>
  <c r="H156" i="2"/>
  <c r="I156" i="2" s="1"/>
  <c r="H283" i="2"/>
  <c r="H219" i="2"/>
  <c r="G123" i="2"/>
  <c r="G97" i="2"/>
  <c r="H188" i="2"/>
  <c r="I188" i="2" s="1"/>
  <c r="H112" i="2"/>
  <c r="I112" i="2" s="1"/>
  <c r="L112" i="2" s="1"/>
  <c r="G270" i="2"/>
  <c r="G37" i="2"/>
  <c r="G140" i="2"/>
  <c r="I140" i="2" s="1"/>
  <c r="L140" i="2" s="1"/>
  <c r="G29" i="2"/>
  <c r="I29" i="2" s="1"/>
  <c r="L29" i="2" s="1"/>
  <c r="H153" i="2"/>
  <c r="I153" i="2" s="1"/>
  <c r="L153" i="2" s="1"/>
  <c r="H335" i="2"/>
  <c r="I335" i="2" s="1"/>
  <c r="L335" i="2" s="1"/>
  <c r="G178" i="2"/>
  <c r="I178" i="2" s="1"/>
  <c r="L178" i="2" s="1"/>
  <c r="H132" i="2"/>
  <c r="I132" i="2" s="1"/>
  <c r="H120" i="2"/>
  <c r="I120" i="2" s="1"/>
  <c r="G273" i="2"/>
  <c r="I273" i="2" s="1"/>
  <c r="L273" i="2" s="1"/>
  <c r="H292" i="2"/>
  <c r="H131" i="2"/>
  <c r="G202" i="2"/>
  <c r="I202" i="2" s="1"/>
  <c r="G150" i="2"/>
  <c r="G18" i="2"/>
  <c r="I18" i="2" s="1"/>
  <c r="G212" i="2"/>
  <c r="H106" i="2"/>
  <c r="H53" i="2"/>
  <c r="G80" i="2"/>
  <c r="H59" i="2"/>
  <c r="I59" i="2" s="1"/>
  <c r="L59" i="2" s="1"/>
  <c r="H40" i="2"/>
  <c r="I40" i="2" s="1"/>
  <c r="L40" i="2" s="1"/>
  <c r="H323" i="2"/>
  <c r="I323" i="2" s="1"/>
  <c r="L323" i="2" s="1"/>
  <c r="H108" i="2"/>
  <c r="G149" i="2"/>
  <c r="I149" i="2" s="1"/>
  <c r="H171" i="2"/>
  <c r="I171" i="2" s="1"/>
  <c r="G298" i="2"/>
  <c r="G172" i="2"/>
  <c r="I172" i="2" s="1"/>
  <c r="L172" i="2" s="1"/>
  <c r="G302" i="2"/>
  <c r="G69" i="2"/>
  <c r="I69" i="2" s="1"/>
  <c r="H306" i="2"/>
  <c r="G315" i="2"/>
  <c r="I315" i="2" s="1"/>
  <c r="G41" i="2"/>
  <c r="H176" i="2"/>
  <c r="I176" i="2" s="1"/>
  <c r="G254" i="2"/>
  <c r="H8" i="2"/>
  <c r="G141" i="2"/>
  <c r="I141" i="2" s="1"/>
  <c r="H83" i="2"/>
  <c r="I83" i="2" s="1"/>
  <c r="G75" i="2"/>
  <c r="I75" i="2" s="1"/>
  <c r="L75" i="2" s="1"/>
  <c r="G214" i="2"/>
  <c r="G265" i="2"/>
  <c r="G356" i="2"/>
  <c r="H184" i="2"/>
  <c r="H336" i="2"/>
  <c r="I336" i="2" s="1"/>
  <c r="L336" i="2" s="1"/>
  <c r="G129" i="2"/>
  <c r="H162" i="2"/>
  <c r="H81" i="2"/>
  <c r="H147" i="2"/>
  <c r="G148" i="2"/>
  <c r="I148" i="2" s="1"/>
  <c r="L148" i="2" s="1"/>
  <c r="H117" i="2"/>
  <c r="G168" i="2"/>
  <c r="I168" i="2" s="1"/>
  <c r="H80" i="2"/>
  <c r="H58" i="2"/>
  <c r="I58" i="2" s="1"/>
  <c r="H43" i="2"/>
  <c r="H213" i="2"/>
  <c r="I213" i="2" s="1"/>
  <c r="L213" i="2" s="1"/>
  <c r="H295" i="2"/>
  <c r="I295" i="2" s="1"/>
  <c r="G287" i="2"/>
  <c r="I287" i="2" s="1"/>
  <c r="H216" i="2"/>
  <c r="G81" i="2"/>
  <c r="H242" i="2"/>
  <c r="I242" i="2" s="1"/>
  <c r="L242" i="2" s="1"/>
  <c r="G326" i="2"/>
  <c r="I326" i="2" s="1"/>
  <c r="H52" i="2"/>
  <c r="I52" i="2" s="1"/>
  <c r="L52" i="2" s="1"/>
  <c r="G217" i="2"/>
  <c r="G8" i="2"/>
  <c r="G332" i="2"/>
  <c r="I332" i="2" s="1"/>
  <c r="H340" i="2"/>
  <c r="I340" i="2" s="1"/>
  <c r="G43" i="2"/>
  <c r="G193" i="2"/>
  <c r="I193" i="2" s="1"/>
  <c r="L193" i="2" s="1"/>
  <c r="G257" i="2"/>
  <c r="H342" i="2"/>
  <c r="H179" i="2"/>
  <c r="G324" i="2"/>
  <c r="I324" i="2" s="1"/>
  <c r="L324" i="2" s="1"/>
  <c r="H114" i="2"/>
  <c r="I114" i="2" s="1"/>
  <c r="H248" i="2"/>
  <c r="I248" i="2" s="1"/>
  <c r="L248" i="2" s="1"/>
  <c r="H125" i="2"/>
  <c r="H265" i="2"/>
  <c r="G196" i="2"/>
  <c r="I196" i="2" s="1"/>
  <c r="H109" i="2"/>
  <c r="I109" i="2" s="1"/>
  <c r="L109" i="2" s="1"/>
  <c r="H107" i="2"/>
  <c r="G173" i="2"/>
  <c r="I173" i="2" s="1"/>
  <c r="H214" i="2"/>
  <c r="H257" i="2"/>
  <c r="G201" i="2"/>
  <c r="G357" i="2"/>
  <c r="I357" i="2" s="1"/>
  <c r="L357" i="2" s="1"/>
  <c r="H36" i="2"/>
  <c r="G306" i="2"/>
  <c r="G151" i="2"/>
  <c r="I151" i="2" s="1"/>
  <c r="H92" i="2"/>
  <c r="I92" i="2" s="1"/>
  <c r="G230" i="2"/>
  <c r="I230" i="2" s="1"/>
  <c r="L230" i="2" s="1"/>
  <c r="H169" i="2"/>
  <c r="I169" i="2" s="1"/>
  <c r="G61" i="2"/>
  <c r="I61" i="2" s="1"/>
  <c r="L61" i="2" s="1"/>
  <c r="H290" i="2"/>
  <c r="G275" i="2"/>
  <c r="G293" i="2"/>
  <c r="I293" i="2" s="1"/>
  <c r="G292" i="2"/>
  <c r="G19" i="2"/>
  <c r="I19" i="2" s="1"/>
  <c r="L19" i="2" s="1"/>
  <c r="H262" i="2"/>
  <c r="I262" i="2" s="1"/>
  <c r="I211" i="2"/>
  <c r="H14" i="2"/>
  <c r="I14" i="2" s="1"/>
  <c r="L14" i="2" s="1"/>
  <c r="H270" i="2"/>
  <c r="I189" i="2"/>
  <c r="L189" i="2" s="1"/>
  <c r="I269" i="2"/>
  <c r="L269" i="2" s="1"/>
  <c r="H94" i="2"/>
  <c r="H294" i="2"/>
  <c r="I78" i="2"/>
  <c r="L78" i="2" s="1"/>
  <c r="I320" i="2"/>
  <c r="I337" i="2"/>
  <c r="L337" i="2" s="1"/>
  <c r="I298" i="2"/>
  <c r="L298" i="2" s="1"/>
  <c r="H102" i="2"/>
  <c r="I102" i="2" s="1"/>
  <c r="L102" i="2" s="1"/>
  <c r="H302" i="2"/>
  <c r="I351" i="2"/>
  <c r="L351" i="2" s="1"/>
  <c r="I107" i="2"/>
  <c r="L107" i="2" s="1"/>
  <c r="I348" i="2"/>
  <c r="L348" i="2" s="1"/>
  <c r="I249" i="2"/>
  <c r="L249" i="2" s="1"/>
  <c r="I314" i="2"/>
  <c r="L314" i="2" s="1"/>
  <c r="I46" i="2"/>
  <c r="L46" i="2" s="1"/>
  <c r="I360" i="2"/>
  <c r="L360" i="2" s="1"/>
  <c r="I354" i="2"/>
  <c r="L354" i="2" s="1"/>
  <c r="I343" i="2"/>
  <c r="L343" i="2" s="1"/>
  <c r="I90" i="2"/>
  <c r="L90" i="2" s="1"/>
  <c r="H174" i="2"/>
  <c r="I174" i="2" s="1"/>
  <c r="H310" i="2"/>
  <c r="I130" i="1"/>
  <c r="I250" i="1"/>
  <c r="I328" i="1"/>
  <c r="L328" i="1" s="1"/>
  <c r="I322" i="1"/>
  <c r="L322" i="1" s="1"/>
  <c r="I74" i="1"/>
  <c r="L74" i="1" s="1"/>
  <c r="I272" i="1"/>
  <c r="L272" i="1" s="1"/>
  <c r="I122" i="1"/>
  <c r="L122" i="1" s="1"/>
  <c r="I138" i="1"/>
  <c r="L138" i="1" s="1"/>
  <c r="I330" i="1"/>
  <c r="L330" i="1" s="1"/>
  <c r="I202" i="1"/>
  <c r="I234" i="1"/>
  <c r="L234" i="1" s="1"/>
  <c r="I136" i="1"/>
  <c r="L136" i="1" s="1"/>
  <c r="I346" i="1"/>
  <c r="L346" i="1" s="1"/>
  <c r="I312" i="1"/>
  <c r="L312" i="1" s="1"/>
  <c r="I10" i="1"/>
  <c r="L10" i="1" s="1"/>
  <c r="I338" i="1"/>
  <c r="L338" i="1" s="1"/>
  <c r="I58" i="1"/>
  <c r="L58" i="1" s="1"/>
  <c r="I194" i="1"/>
  <c r="I24" i="1"/>
  <c r="L24" i="1" s="1"/>
  <c r="I304" i="1"/>
  <c r="L304" i="1" s="1"/>
  <c r="L112" i="1"/>
  <c r="I82" i="1"/>
  <c r="L82" i="1" s="1"/>
  <c r="I226" i="1"/>
  <c r="L226" i="1" s="1"/>
  <c r="I98" i="1"/>
  <c r="L98" i="1" s="1"/>
  <c r="I160" i="1"/>
  <c r="I362" i="1"/>
  <c r="L362" i="1" s="1"/>
  <c r="I274" i="1"/>
  <c r="L274" i="1" s="1"/>
  <c r="I146" i="1"/>
  <c r="L146" i="1" s="1"/>
  <c r="I314" i="1"/>
  <c r="L314" i="1" s="1"/>
  <c r="L184" i="1"/>
  <c r="L96" i="1"/>
  <c r="L32" i="1"/>
  <c r="I192" i="1"/>
  <c r="I170" i="1"/>
  <c r="L170" i="1" s="1"/>
  <c r="I42" i="1"/>
  <c r="L42" i="1" s="1"/>
  <c r="I208" i="1"/>
  <c r="I280" i="1"/>
  <c r="L280" i="1" s="1"/>
  <c r="I320" i="1"/>
  <c r="I40" i="1"/>
  <c r="L40" i="1" s="1"/>
  <c r="I176" i="1"/>
  <c r="I224" i="1"/>
  <c r="L224" i="1" s="1"/>
  <c r="I88" i="1"/>
  <c r="I256" i="1"/>
  <c r="L256" i="1" s="1"/>
  <c r="I144" i="1"/>
  <c r="I288" i="1"/>
  <c r="I266" i="1"/>
  <c r="L266" i="1" s="1"/>
  <c r="L202" i="1"/>
  <c r="L26" i="1"/>
  <c r="L130" i="1"/>
  <c r="L210" i="1"/>
  <c r="L194" i="1"/>
  <c r="L305" i="1"/>
  <c r="L34" i="1"/>
  <c r="L262" i="1"/>
  <c r="L250" i="1"/>
  <c r="L119" i="1"/>
  <c r="L62" i="1"/>
  <c r="L28" i="1"/>
  <c r="L297" i="1"/>
  <c r="L106" i="1"/>
  <c r="L237" i="1"/>
  <c r="I79" i="8"/>
  <c r="L79" i="8" s="1"/>
  <c r="G309" i="9"/>
  <c r="G76" i="9"/>
  <c r="H221" i="9"/>
  <c r="G188" i="9"/>
  <c r="G142" i="9"/>
  <c r="G260" i="9"/>
  <c r="I11" i="8"/>
  <c r="I109" i="8"/>
  <c r="L109" i="8" s="1"/>
  <c r="I174" i="8"/>
  <c r="G253" i="9"/>
  <c r="G216" i="9"/>
  <c r="G167" i="9"/>
  <c r="G136" i="9"/>
  <c r="G178" i="9"/>
  <c r="H324" i="9"/>
  <c r="L170" i="6"/>
  <c r="G19" i="9"/>
  <c r="G35" i="9"/>
  <c r="H192" i="9"/>
  <c r="H255" i="9"/>
  <c r="H224" i="9"/>
  <c r="H90" i="9"/>
  <c r="I255" i="2"/>
  <c r="L255" i="2" s="1"/>
  <c r="I311" i="2"/>
  <c r="L311" i="2" s="1"/>
  <c r="L293" i="1"/>
  <c r="L252" i="2"/>
  <c r="L130" i="2"/>
  <c r="L243" i="2"/>
  <c r="L38" i="2"/>
  <c r="L35" i="2"/>
  <c r="I159" i="2"/>
  <c r="L312" i="2"/>
  <c r="L185" i="2"/>
  <c r="I317" i="2"/>
  <c r="L48" i="6"/>
  <c r="I23" i="10"/>
  <c r="L23" i="10" s="1"/>
  <c r="L216" i="6"/>
  <c r="L184" i="6"/>
  <c r="H200" i="9"/>
  <c r="H207" i="9"/>
  <c r="H279" i="9"/>
  <c r="G288" i="9"/>
  <c r="G227" i="9"/>
  <c r="I207" i="2"/>
  <c r="L207" i="2" s="1"/>
  <c r="I271" i="2"/>
  <c r="I327" i="2"/>
  <c r="L327" i="2" s="1"/>
  <c r="L248" i="6"/>
  <c r="L16" i="2"/>
  <c r="I352" i="2"/>
  <c r="L233" i="2"/>
  <c r="L218" i="2"/>
  <c r="L60" i="2"/>
  <c r="I72" i="2"/>
  <c r="I20" i="2"/>
  <c r="I240" i="2"/>
  <c r="I318" i="2"/>
  <c r="I329" i="2"/>
  <c r="I96" i="2"/>
  <c r="I11" i="2"/>
  <c r="I221" i="2"/>
  <c r="I54" i="2"/>
  <c r="I280" i="2"/>
  <c r="L200" i="1"/>
  <c r="L53" i="1"/>
  <c r="L330" i="5"/>
  <c r="L296" i="4"/>
  <c r="I262" i="7"/>
  <c r="L262" i="7" s="1"/>
  <c r="I105" i="7"/>
  <c r="L105" i="7" s="1"/>
  <c r="I28" i="7"/>
  <c r="L28" i="7" s="1"/>
  <c r="I360" i="7"/>
  <c r="L360" i="7" s="1"/>
  <c r="I142" i="7"/>
  <c r="L142" i="7" s="1"/>
  <c r="I345" i="7"/>
  <c r="L345" i="7" s="1"/>
  <c r="I152" i="7"/>
  <c r="L152" i="7" s="1"/>
  <c r="I232" i="7"/>
  <c r="L232" i="7" s="1"/>
  <c r="I218" i="7"/>
  <c r="L218" i="7" s="1"/>
  <c r="I176" i="7"/>
  <c r="L176" i="7" s="1"/>
  <c r="I322" i="7"/>
  <c r="L322" i="7" s="1"/>
  <c r="I190" i="7"/>
  <c r="L190" i="7" s="1"/>
  <c r="I187" i="7"/>
  <c r="L187" i="7" s="1"/>
  <c r="I112" i="7"/>
  <c r="L112" i="7" s="1"/>
  <c r="I177" i="7"/>
  <c r="L177" i="7" s="1"/>
  <c r="I266" i="7"/>
  <c r="L266" i="7" s="1"/>
  <c r="I169" i="7"/>
  <c r="L169" i="7" s="1"/>
  <c r="I180" i="7"/>
  <c r="L180" i="7" s="1"/>
  <c r="I334" i="7"/>
  <c r="L334" i="7" s="1"/>
  <c r="I165" i="7"/>
  <c r="L165" i="7" s="1"/>
  <c r="I109" i="7"/>
  <c r="L109" i="7" s="1"/>
  <c r="I102" i="7"/>
  <c r="L102" i="7" s="1"/>
  <c r="I27" i="7"/>
  <c r="L27" i="7" s="1"/>
  <c r="I295" i="7"/>
  <c r="L295" i="7" s="1"/>
  <c r="I207" i="7"/>
  <c r="L207" i="7" s="1"/>
  <c r="I201" i="7"/>
  <c r="L201" i="7" s="1"/>
  <c r="I63" i="7"/>
  <c r="L63" i="7" s="1"/>
  <c r="L309" i="2"/>
  <c r="I55" i="2"/>
  <c r="I25" i="2"/>
  <c r="I86" i="2"/>
  <c r="I157" i="2"/>
  <c r="I48" i="2"/>
  <c r="L215" i="1"/>
  <c r="L186" i="1"/>
  <c r="L228" i="6"/>
  <c r="L30" i="1"/>
  <c r="L152" i="5"/>
  <c r="L63" i="5"/>
  <c r="L197" i="4"/>
  <c r="L86" i="4"/>
  <c r="I275" i="7"/>
  <c r="L275" i="7" s="1"/>
  <c r="I328" i="7"/>
  <c r="L328" i="7" s="1"/>
  <c r="I333" i="7"/>
  <c r="L333" i="7" s="1"/>
  <c r="I67" i="7"/>
  <c r="L67" i="7" s="1"/>
  <c r="I162" i="7"/>
  <c r="L162" i="7" s="1"/>
  <c r="I323" i="7"/>
  <c r="L323" i="7" s="1"/>
  <c r="I124" i="7"/>
  <c r="L124" i="7" s="1"/>
  <c r="I68" i="7"/>
  <c r="L68" i="7" s="1"/>
  <c r="I205" i="7"/>
  <c r="L205" i="7" s="1"/>
  <c r="I93" i="7"/>
  <c r="L93" i="7" s="1"/>
  <c r="I161" i="7"/>
  <c r="L161" i="7" s="1"/>
  <c r="I130" i="7"/>
  <c r="L130" i="7" s="1"/>
  <c r="I193" i="7"/>
  <c r="L193" i="7" s="1"/>
  <c r="I247" i="7"/>
  <c r="L247" i="7" s="1"/>
  <c r="I341" i="7"/>
  <c r="L341" i="7" s="1"/>
  <c r="I210" i="7"/>
  <c r="L210" i="7" s="1"/>
  <c r="I26" i="7"/>
  <c r="L26" i="7" s="1"/>
  <c r="I349" i="7"/>
  <c r="L349" i="7" s="1"/>
  <c r="I154" i="7"/>
  <c r="L154" i="7" s="1"/>
  <c r="L202" i="4"/>
  <c r="I319" i="7"/>
  <c r="L319" i="7" s="1"/>
  <c r="I40" i="7"/>
  <c r="L40" i="7" s="1"/>
  <c r="I294" i="7"/>
  <c r="L294" i="7" s="1"/>
  <c r="I260" i="7"/>
  <c r="L260" i="7" s="1"/>
  <c r="I347" i="7"/>
  <c r="L347" i="7" s="1"/>
  <c r="I309" i="7"/>
  <c r="L309" i="7" s="1"/>
  <c r="I50" i="7"/>
  <c r="L50" i="7" s="1"/>
  <c r="I107" i="7"/>
  <c r="L107" i="7" s="1"/>
  <c r="I279" i="7"/>
  <c r="L279" i="7" s="1"/>
  <c r="I79" i="7"/>
  <c r="L79" i="7" s="1"/>
  <c r="I278" i="7"/>
  <c r="L278" i="7" s="1"/>
  <c r="I97" i="7"/>
  <c r="L97" i="7" s="1"/>
  <c r="I131" i="7"/>
  <c r="L131" i="7" s="1"/>
  <c r="I42" i="7"/>
  <c r="L42" i="7" s="1"/>
  <c r="I27" i="2"/>
  <c r="I57" i="2"/>
  <c r="I42" i="2"/>
  <c r="L339" i="1"/>
  <c r="L137" i="6"/>
  <c r="L22" i="6"/>
  <c r="L270" i="6"/>
  <c r="L82" i="6"/>
  <c r="L356" i="6"/>
  <c r="L338" i="4"/>
  <c r="I82" i="7"/>
  <c r="L82" i="7" s="1"/>
  <c r="I116" i="7"/>
  <c r="L116" i="7" s="1"/>
  <c r="I10" i="7"/>
  <c r="L10" i="7" s="1"/>
  <c r="I89" i="7"/>
  <c r="L89" i="7" s="1"/>
  <c r="I320" i="7"/>
  <c r="L320" i="7" s="1"/>
  <c r="I77" i="7"/>
  <c r="L77" i="7" s="1"/>
  <c r="I301" i="7"/>
  <c r="L301" i="7" s="1"/>
  <c r="I343" i="7"/>
  <c r="L343" i="7" s="1"/>
  <c r="I90" i="7"/>
  <c r="L90" i="7" s="1"/>
  <c r="I99" i="7"/>
  <c r="L99" i="7" s="1"/>
  <c r="I21" i="7"/>
  <c r="L21" i="7" s="1"/>
  <c r="I265" i="7"/>
  <c r="L265" i="7" s="1"/>
  <c r="I123" i="7"/>
  <c r="L123" i="7" s="1"/>
  <c r="I14" i="7"/>
  <c r="L14" i="7" s="1"/>
  <c r="I286" i="7"/>
  <c r="L286" i="7" s="1"/>
  <c r="I145" i="7"/>
  <c r="L145" i="7" s="1"/>
  <c r="I46" i="7"/>
  <c r="L46" i="7" s="1"/>
  <c r="I208" i="7"/>
  <c r="L208" i="7" s="1"/>
  <c r="I19" i="7"/>
  <c r="L19" i="7" s="1"/>
  <c r="I139" i="7"/>
  <c r="L139" i="7" s="1"/>
  <c r="I74" i="7"/>
  <c r="L74" i="7" s="1"/>
  <c r="I288" i="7"/>
  <c r="L288" i="7" s="1"/>
  <c r="I44" i="7"/>
  <c r="L44" i="7" s="1"/>
  <c r="I226" i="7"/>
  <c r="L226" i="7" s="1"/>
  <c r="I245" i="7"/>
  <c r="L245" i="7" s="1"/>
  <c r="L206" i="2"/>
  <c r="L74" i="2"/>
  <c r="I133" i="2"/>
  <c r="I350" i="2"/>
  <c r="I194" i="2"/>
  <c r="I331" i="2"/>
  <c r="I126" i="2"/>
  <c r="L159" i="1"/>
  <c r="L31" i="4"/>
  <c r="I235" i="7"/>
  <c r="L235" i="7" s="1"/>
  <c r="I225" i="7"/>
  <c r="L225" i="7" s="1"/>
  <c r="I147" i="7"/>
  <c r="L147" i="7" s="1"/>
  <c r="I257" i="7"/>
  <c r="L257" i="7" s="1"/>
  <c r="I284" i="7"/>
  <c r="L284" i="7" s="1"/>
  <c r="I29" i="7"/>
  <c r="L29" i="7" s="1"/>
  <c r="I254" i="7"/>
  <c r="L254" i="7" s="1"/>
  <c r="I158" i="7"/>
  <c r="L158" i="7" s="1"/>
  <c r="I80" i="7"/>
  <c r="L80" i="7" s="1"/>
  <c r="I33" i="7"/>
  <c r="L33" i="7" s="1"/>
  <c r="I11" i="7"/>
  <c r="L11" i="7" s="1"/>
  <c r="I85" i="7"/>
  <c r="L85" i="7" s="1"/>
  <c r="I113" i="7"/>
  <c r="L113" i="7" s="1"/>
  <c r="I159" i="7"/>
  <c r="L159" i="7" s="1"/>
  <c r="I194" i="7"/>
  <c r="L194" i="7" s="1"/>
  <c r="I98" i="2"/>
  <c r="L278" i="2"/>
  <c r="I288" i="2"/>
  <c r="L61" i="1"/>
  <c r="L363" i="1"/>
  <c r="L259" i="6"/>
  <c r="L61" i="5"/>
  <c r="L243" i="4"/>
  <c r="L118" i="4"/>
  <c r="I32" i="7"/>
  <c r="L32" i="7" s="1"/>
  <c r="I137" i="7"/>
  <c r="L137" i="7" s="1"/>
  <c r="I311" i="7"/>
  <c r="L311" i="7" s="1"/>
  <c r="I128" i="7"/>
  <c r="L128" i="7" s="1"/>
  <c r="I300" i="7"/>
  <c r="L300" i="7" s="1"/>
  <c r="I203" i="7"/>
  <c r="L203" i="7" s="1"/>
  <c r="I264" i="7"/>
  <c r="L264" i="7" s="1"/>
  <c r="I324" i="7"/>
  <c r="L324" i="7" s="1"/>
  <c r="I228" i="7"/>
  <c r="L228" i="7" s="1"/>
  <c r="I249" i="7"/>
  <c r="L249" i="7" s="1"/>
  <c r="I188" i="7"/>
  <c r="L188" i="7" s="1"/>
  <c r="I361" i="7"/>
  <c r="L361" i="7" s="1"/>
  <c r="I58" i="7"/>
  <c r="L58" i="7" s="1"/>
  <c r="I101" i="7"/>
  <c r="L101" i="7" s="1"/>
  <c r="I134" i="7"/>
  <c r="L134" i="7" s="1"/>
  <c r="I270" i="7"/>
  <c r="L270" i="7" s="1"/>
  <c r="I72" i="7"/>
  <c r="L72" i="7" s="1"/>
  <c r="I362" i="7"/>
  <c r="L362" i="7" s="1"/>
  <c r="I298" i="7"/>
  <c r="L298" i="7" s="1"/>
  <c r="I110" i="7"/>
  <c r="L110" i="7" s="1"/>
  <c r="I353" i="7"/>
  <c r="L353" i="7" s="1"/>
  <c r="I238" i="7"/>
  <c r="L238" i="7" s="1"/>
  <c r="I302" i="7"/>
  <c r="L302" i="7" s="1"/>
  <c r="I148" i="7"/>
  <c r="L148" i="7" s="1"/>
  <c r="L224" i="2"/>
  <c r="L135" i="1"/>
  <c r="L213" i="4"/>
  <c r="L37" i="4"/>
  <c r="I96" i="7"/>
  <c r="L96" i="7" s="1"/>
  <c r="I191" i="7"/>
  <c r="L191" i="7" s="1"/>
  <c r="I37" i="7"/>
  <c r="L37" i="7" s="1"/>
  <c r="I192" i="7"/>
  <c r="L192" i="7" s="1"/>
  <c r="I66" i="7"/>
  <c r="L66" i="7" s="1"/>
  <c r="I280" i="7"/>
  <c r="L280" i="7" s="1"/>
  <c r="I41" i="7"/>
  <c r="L41" i="7" s="1"/>
  <c r="I220" i="7"/>
  <c r="L220" i="7" s="1"/>
  <c r="I87" i="7"/>
  <c r="L87" i="7" s="1"/>
  <c r="I350" i="7"/>
  <c r="L350" i="7" s="1"/>
  <c r="I54" i="7"/>
  <c r="L54" i="7" s="1"/>
  <c r="I157" i="7"/>
  <c r="L157" i="7" s="1"/>
  <c r="L258" i="2"/>
  <c r="L362" i="2"/>
  <c r="L304" i="2"/>
  <c r="L187" i="2"/>
  <c r="I209" i="2"/>
  <c r="I49" i="2"/>
  <c r="I65" i="2"/>
  <c r="I245" i="2"/>
  <c r="I118" i="2"/>
  <c r="I12" i="2"/>
  <c r="I64" i="2"/>
  <c r="L138" i="2"/>
  <c r="I67" i="2"/>
  <c r="I246" i="2"/>
  <c r="I128" i="2"/>
  <c r="I325" i="2"/>
  <c r="I355" i="2"/>
  <c r="L221" i="4"/>
  <c r="I8" i="5"/>
  <c r="L8" i="5" s="1"/>
  <c r="I243" i="7"/>
  <c r="L243" i="7" s="1"/>
  <c r="I75" i="7"/>
  <c r="L75" i="7" s="1"/>
  <c r="I221" i="7"/>
  <c r="L221" i="7" s="1"/>
  <c r="I122" i="7"/>
  <c r="L122" i="7" s="1"/>
  <c r="I359" i="7"/>
  <c r="L359" i="7" s="1"/>
  <c r="I357" i="7"/>
  <c r="L357" i="7" s="1"/>
  <c r="I329" i="7"/>
  <c r="L329" i="7" s="1"/>
  <c r="I336" i="7"/>
  <c r="L336" i="7" s="1"/>
  <c r="I43" i="7"/>
  <c r="L43" i="7" s="1"/>
  <c r="I36" i="7"/>
  <c r="L36" i="7" s="1"/>
  <c r="I60" i="7"/>
  <c r="L60" i="7" s="1"/>
  <c r="I111" i="7"/>
  <c r="L111" i="7" s="1"/>
  <c r="I18" i="7"/>
  <c r="L18" i="7" s="1"/>
  <c r="I251" i="7"/>
  <c r="L251" i="7" s="1"/>
  <c r="I196" i="7"/>
  <c r="L196" i="7" s="1"/>
  <c r="I55" i="7"/>
  <c r="L55" i="7" s="1"/>
  <c r="I143" i="7"/>
  <c r="L143" i="7" s="1"/>
  <c r="I64" i="7"/>
  <c r="L64" i="7" s="1"/>
  <c r="I146" i="7"/>
  <c r="L146" i="7" s="1"/>
  <c r="I53" i="7"/>
  <c r="L53" i="7" s="1"/>
  <c r="I290" i="7"/>
  <c r="L290" i="7" s="1"/>
  <c r="I244" i="7"/>
  <c r="L244" i="7" s="1"/>
  <c r="I363" i="7"/>
  <c r="L363" i="7" s="1"/>
  <c r="I136" i="7"/>
  <c r="L136" i="7" s="1"/>
  <c r="I49" i="7"/>
  <c r="L49" i="7" s="1"/>
  <c r="I197" i="7"/>
  <c r="L197" i="7" s="1"/>
  <c r="I209" i="7"/>
  <c r="L209" i="7" s="1"/>
  <c r="I119" i="7"/>
  <c r="L119" i="7" s="1"/>
  <c r="L296" i="6"/>
  <c r="L344" i="1"/>
  <c r="I126" i="8"/>
  <c r="L126" i="8" s="1"/>
  <c r="G56" i="9"/>
  <c r="G43" i="9"/>
  <c r="G64" i="9"/>
  <c r="G29" i="9"/>
  <c r="H144" i="9"/>
  <c r="G55" i="9"/>
  <c r="H169" i="9"/>
  <c r="G78" i="9"/>
  <c r="G305" i="9"/>
  <c r="H132" i="9"/>
  <c r="H117" i="9"/>
  <c r="G312" i="9"/>
  <c r="G331" i="9"/>
  <c r="G344" i="9"/>
  <c r="H281" i="9"/>
  <c r="G41" i="9"/>
  <c r="G152" i="9"/>
  <c r="G205" i="9"/>
  <c r="G71" i="9"/>
  <c r="G155" i="9"/>
  <c r="G255" i="9"/>
  <c r="G21" i="9"/>
  <c r="H94" i="9"/>
  <c r="G90" i="9"/>
  <c r="H256" i="9"/>
  <c r="G247" i="9"/>
  <c r="G295" i="9"/>
  <c r="G108" i="9"/>
  <c r="H293" i="9"/>
  <c r="G106" i="9"/>
  <c r="G256" i="9"/>
  <c r="G111" i="9"/>
  <c r="G244" i="9"/>
  <c r="H353" i="9"/>
  <c r="H249" i="9"/>
  <c r="H159" i="9"/>
  <c r="G116" i="9"/>
  <c r="G304" i="9"/>
  <c r="G240" i="9"/>
  <c r="G363" i="9"/>
  <c r="G164" i="9"/>
  <c r="H260" i="9"/>
  <c r="I260" i="9" s="1"/>
  <c r="L260" i="9" s="1"/>
  <c r="G348" i="9"/>
  <c r="H106" i="9"/>
  <c r="H243" i="9"/>
  <c r="H19" i="9"/>
  <c r="H196" i="9"/>
  <c r="L155" i="1"/>
  <c r="L257" i="1"/>
  <c r="L289" i="1"/>
  <c r="L92" i="1"/>
  <c r="I143" i="2"/>
  <c r="L271" i="2"/>
  <c r="L96" i="6"/>
  <c r="L232" i="6"/>
  <c r="L80" i="6"/>
  <c r="L163" i="7"/>
  <c r="L261" i="7"/>
  <c r="H147" i="9"/>
  <c r="I222" i="8"/>
  <c r="L222" i="8" s="1"/>
  <c r="I147" i="8"/>
  <c r="I63" i="8"/>
  <c r="L63" i="8" s="1"/>
  <c r="H150" i="9"/>
  <c r="H41" i="9"/>
  <c r="I41" i="9" s="1"/>
  <c r="H95" i="9"/>
  <c r="G98" i="9"/>
  <c r="H305" i="9"/>
  <c r="H317" i="9"/>
  <c r="H298" i="9"/>
  <c r="H342" i="9"/>
  <c r="H12" i="9"/>
  <c r="G86" i="9"/>
  <c r="H329" i="9"/>
  <c r="G131" i="9"/>
  <c r="G144" i="9"/>
  <c r="G87" i="9"/>
  <c r="H108" i="9"/>
  <c r="G154" i="9"/>
  <c r="H112" i="9"/>
  <c r="G13" i="9"/>
  <c r="G279" i="9"/>
  <c r="G248" i="9"/>
  <c r="H295" i="9"/>
  <c r="H47" i="9"/>
  <c r="H46" i="9"/>
  <c r="G190" i="9"/>
  <c r="G176" i="9"/>
  <c r="G203" i="9"/>
  <c r="G291" i="9"/>
  <c r="H321" i="9"/>
  <c r="H303" i="9"/>
  <c r="H318" i="9"/>
  <c r="H327" i="9"/>
  <c r="G252" i="9"/>
  <c r="G127" i="9"/>
  <c r="G226" i="9"/>
  <c r="G48" i="9"/>
  <c r="H44" i="9"/>
  <c r="G50" i="9"/>
  <c r="G316" i="9"/>
  <c r="G199" i="9"/>
  <c r="G91" i="9"/>
  <c r="H164" i="9"/>
  <c r="G276" i="9"/>
  <c r="H348" i="9"/>
  <c r="H122" i="9"/>
  <c r="H259" i="9"/>
  <c r="H27" i="9"/>
  <c r="I27" i="9" s="1"/>
  <c r="L27" i="9" s="1"/>
  <c r="H204" i="9"/>
  <c r="L196" i="1"/>
  <c r="L340" i="1"/>
  <c r="L119" i="2"/>
  <c r="I239" i="2"/>
  <c r="L287" i="3"/>
  <c r="L16" i="6"/>
  <c r="L336" i="4"/>
  <c r="L208" i="6"/>
  <c r="G187" i="9"/>
  <c r="H126" i="9"/>
  <c r="H254" i="9"/>
  <c r="G15" i="9"/>
  <c r="G296" i="9"/>
  <c r="G239" i="9"/>
  <c r="G339" i="9"/>
  <c r="G358" i="9"/>
  <c r="G77" i="9"/>
  <c r="H48" i="9"/>
  <c r="G175" i="9"/>
  <c r="H262" i="9"/>
  <c r="H167" i="9"/>
  <c r="G122" i="9"/>
  <c r="G160" i="9"/>
  <c r="H116" i="9"/>
  <c r="H198" i="9"/>
  <c r="H14" i="9"/>
  <c r="G62" i="9"/>
  <c r="G168" i="9"/>
  <c r="G28" i="9"/>
  <c r="G347" i="9"/>
  <c r="G345" i="9"/>
  <c r="H165" i="9"/>
  <c r="H349" i="9"/>
  <c r="G103" i="9"/>
  <c r="H309" i="9"/>
  <c r="H333" i="9"/>
  <c r="H297" i="9"/>
  <c r="G37" i="9"/>
  <c r="G157" i="9"/>
  <c r="G67" i="9"/>
  <c r="G271" i="9"/>
  <c r="G151" i="9"/>
  <c r="H230" i="9"/>
  <c r="G96" i="9"/>
  <c r="G11" i="9"/>
  <c r="G268" i="9"/>
  <c r="G283" i="9"/>
  <c r="H264" i="9"/>
  <c r="H91" i="9"/>
  <c r="G172" i="9"/>
  <c r="H276" i="9"/>
  <c r="I276" i="9" s="1"/>
  <c r="L276" i="9" s="1"/>
  <c r="G356" i="9"/>
  <c r="H138" i="9"/>
  <c r="H299" i="9"/>
  <c r="H35" i="9"/>
  <c r="H220" i="9"/>
  <c r="L241" i="1"/>
  <c r="L335" i="1"/>
  <c r="L60" i="1"/>
  <c r="I15" i="2"/>
  <c r="I47" i="2"/>
  <c r="I167" i="2"/>
  <c r="I215" i="2"/>
  <c r="I247" i="2"/>
  <c r="I303" i="2"/>
  <c r="L20" i="5"/>
  <c r="L104" i="7"/>
  <c r="L111" i="2"/>
  <c r="L244" i="6"/>
  <c r="G74" i="9"/>
  <c r="H78" i="9"/>
  <c r="H77" i="9"/>
  <c r="H213" i="9"/>
  <c r="H23" i="9"/>
  <c r="H313" i="9"/>
  <c r="G148" i="9"/>
  <c r="H158" i="9"/>
  <c r="G361" i="9"/>
  <c r="G360" i="9"/>
  <c r="G162" i="9"/>
  <c r="H201" i="9"/>
  <c r="G315" i="9"/>
  <c r="H248" i="9"/>
  <c r="G219" i="9"/>
  <c r="H21" i="9"/>
  <c r="G69" i="9"/>
  <c r="G341" i="9"/>
  <c r="G114" i="9"/>
  <c r="G328" i="9"/>
  <c r="G228" i="9"/>
  <c r="H209" i="9"/>
  <c r="G262" i="9"/>
  <c r="G133" i="9"/>
  <c r="H45" i="9"/>
  <c r="G118" i="9"/>
  <c r="G272" i="9"/>
  <c r="H175" i="9"/>
  <c r="H178" i="9"/>
  <c r="G246" i="9"/>
  <c r="G121" i="9"/>
  <c r="G223" i="9"/>
  <c r="G135" i="9"/>
  <c r="G352" i="9"/>
  <c r="G101" i="9"/>
  <c r="H261" i="9"/>
  <c r="H237" i="9"/>
  <c r="H124" i="9"/>
  <c r="G300" i="9"/>
  <c r="G343" i="9"/>
  <c r="G107" i="9"/>
  <c r="H172" i="9"/>
  <c r="G292" i="9"/>
  <c r="H18" i="9"/>
  <c r="H154" i="9"/>
  <c r="I154" i="9" s="1"/>
  <c r="L154" i="9" s="1"/>
  <c r="H323" i="9"/>
  <c r="H51" i="9"/>
  <c r="H244" i="9"/>
  <c r="L303" i="1"/>
  <c r="L56" i="1"/>
  <c r="L143" i="1"/>
  <c r="I63" i="2"/>
  <c r="I95" i="2"/>
  <c r="L175" i="2"/>
  <c r="L359" i="2"/>
  <c r="L168" i="6"/>
  <c r="L214" i="6"/>
  <c r="L268" i="7"/>
  <c r="L104" i="1"/>
  <c r="H194" i="9"/>
  <c r="G235" i="9"/>
  <c r="G266" i="9"/>
  <c r="G229" i="9"/>
  <c r="H142" i="9"/>
  <c r="G336" i="9"/>
  <c r="G220" i="9"/>
  <c r="I220" i="9" s="1"/>
  <c r="L220" i="9" s="1"/>
  <c r="H358" i="9"/>
  <c r="G45" i="9"/>
  <c r="G245" i="9"/>
  <c r="H30" i="9"/>
  <c r="H184" i="9"/>
  <c r="H71" i="9"/>
  <c r="H357" i="9"/>
  <c r="H320" i="9"/>
  <c r="G42" i="9"/>
  <c r="H32" i="9"/>
  <c r="G58" i="9"/>
  <c r="G51" i="9"/>
  <c r="G143" i="9"/>
  <c r="G204" i="9"/>
  <c r="H226" i="9"/>
  <c r="H208" i="9"/>
  <c r="H56" i="9"/>
  <c r="H64" i="9"/>
  <c r="G232" i="9"/>
  <c r="G319" i="9"/>
  <c r="I319" i="9" s="1"/>
  <c r="G102" i="9"/>
  <c r="H350" i="9"/>
  <c r="G32" i="9"/>
  <c r="H214" i="9"/>
  <c r="H231" i="9"/>
  <c r="H359" i="9"/>
  <c r="G329" i="9"/>
  <c r="G17" i="9"/>
  <c r="H177" i="9"/>
  <c r="G134" i="9"/>
  <c r="G84" i="9"/>
  <c r="G192" i="9"/>
  <c r="G59" i="9"/>
  <c r="H107" i="9"/>
  <c r="G212" i="9"/>
  <c r="G308" i="9"/>
  <c r="H50" i="9"/>
  <c r="H163" i="9"/>
  <c r="H339" i="9"/>
  <c r="H83" i="9"/>
  <c r="H300" i="9"/>
  <c r="L71" i="1"/>
  <c r="L85" i="1"/>
  <c r="L178" i="1"/>
  <c r="L102" i="6"/>
  <c r="L351" i="6"/>
  <c r="L120" i="6"/>
  <c r="L128" i="5"/>
  <c r="L229" i="1"/>
  <c r="L304" i="6"/>
  <c r="H285" i="9"/>
  <c r="G10" i="9"/>
  <c r="H136" i="9"/>
  <c r="G326" i="9"/>
  <c r="G251" i="9"/>
  <c r="G123" i="9"/>
  <c r="H352" i="9"/>
  <c r="H312" i="9"/>
  <c r="H265" i="9"/>
  <c r="G282" i="9"/>
  <c r="G25" i="9"/>
  <c r="H39" i="9"/>
  <c r="G224" i="9"/>
  <c r="G180" i="9"/>
  <c r="G196" i="9"/>
  <c r="G193" i="9"/>
  <c r="H68" i="9"/>
  <c r="G117" i="9"/>
  <c r="I117" i="9" s="1"/>
  <c r="L117" i="9" s="1"/>
  <c r="G140" i="9"/>
  <c r="H247" i="9"/>
  <c r="G147" i="9"/>
  <c r="I147" i="9" s="1"/>
  <c r="G209" i="9"/>
  <c r="G218" i="9"/>
  <c r="G46" i="9"/>
  <c r="H343" i="9"/>
  <c r="G75" i="9"/>
  <c r="G195" i="9"/>
  <c r="H109" i="9"/>
  <c r="H102" i="9"/>
  <c r="H217" i="9"/>
  <c r="H20" i="9"/>
  <c r="H360" i="9"/>
  <c r="G126" i="9"/>
  <c r="G149" i="9"/>
  <c r="H87" i="9"/>
  <c r="H120" i="9"/>
  <c r="H31" i="9"/>
  <c r="G23" i="9"/>
  <c r="G132" i="9"/>
  <c r="G323" i="9"/>
  <c r="H115" i="9"/>
  <c r="G236" i="9"/>
  <c r="H308" i="9"/>
  <c r="H74" i="9"/>
  <c r="H195" i="9"/>
  <c r="H347" i="9"/>
  <c r="I347" i="9" s="1"/>
  <c r="L347" i="9" s="1"/>
  <c r="H99" i="9"/>
  <c r="H316" i="9"/>
  <c r="L360" i="1"/>
  <c r="L105" i="1"/>
  <c r="L134" i="1"/>
  <c r="L232" i="1"/>
  <c r="L71" i="2"/>
  <c r="I183" i="2"/>
  <c r="I223" i="2"/>
  <c r="L343" i="1"/>
  <c r="L16" i="3"/>
  <c r="L38" i="6"/>
  <c r="L329" i="6"/>
  <c r="L188" i="6"/>
  <c r="L8" i="7"/>
  <c r="L79" i="2"/>
  <c r="L133" i="7"/>
  <c r="G237" i="9"/>
  <c r="G322" i="9"/>
  <c r="G63" i="9"/>
  <c r="H118" i="9"/>
  <c r="G340" i="9"/>
  <c r="H337" i="9"/>
  <c r="G113" i="9"/>
  <c r="G150" i="9"/>
  <c r="H271" i="9"/>
  <c r="G14" i="9"/>
  <c r="H36" i="9"/>
  <c r="H16" i="9"/>
  <c r="G327" i="9"/>
  <c r="G156" i="9"/>
  <c r="G208" i="9"/>
  <c r="I208" i="9" s="1"/>
  <c r="H93" i="9"/>
  <c r="G100" i="9"/>
  <c r="H222" i="9"/>
  <c r="H176" i="9"/>
  <c r="G332" i="9"/>
  <c r="G207" i="9"/>
  <c r="G234" i="9"/>
  <c r="H80" i="9"/>
  <c r="H286" i="9"/>
  <c r="G94" i="9"/>
  <c r="G191" i="9"/>
  <c r="G284" i="9"/>
  <c r="G30" i="9"/>
  <c r="H168" i="9"/>
  <c r="H141" i="9"/>
  <c r="H288" i="9"/>
  <c r="H140" i="9"/>
  <c r="G200" i="9"/>
  <c r="H8" i="9"/>
  <c r="G68" i="9"/>
  <c r="G274" i="9"/>
  <c r="H128" i="9"/>
  <c r="G99" i="9"/>
  <c r="G307" i="9"/>
  <c r="G171" i="9"/>
  <c r="H139" i="9"/>
  <c r="H236" i="9"/>
  <c r="G324" i="9"/>
  <c r="I324" i="9" s="1"/>
  <c r="H82" i="9"/>
  <c r="H211" i="9"/>
  <c r="H355" i="9"/>
  <c r="H123" i="9"/>
  <c r="H332" i="9"/>
  <c r="L65" i="1"/>
  <c r="L162" i="1"/>
  <c r="L177" i="1"/>
  <c r="L290" i="1"/>
  <c r="I231" i="2"/>
  <c r="I263" i="2"/>
  <c r="I319" i="2"/>
  <c r="L183" i="6"/>
  <c r="L116" i="6"/>
  <c r="H128" i="10"/>
  <c r="G54" i="10"/>
  <c r="G162" i="10"/>
  <c r="H240" i="10"/>
  <c r="H209" i="10"/>
  <c r="G117" i="10"/>
  <c r="G320" i="10"/>
  <c r="I320" i="10" s="1"/>
  <c r="G96" i="10"/>
  <c r="H268" i="10"/>
  <c r="G81" i="10"/>
  <c r="G136" i="10"/>
  <c r="G137" i="10"/>
  <c r="H80" i="10"/>
  <c r="H83" i="10"/>
  <c r="H214" i="10"/>
  <c r="I214" i="10" s="1"/>
  <c r="G104" i="10"/>
  <c r="H43" i="10"/>
  <c r="I43" i="10" s="1"/>
  <c r="H205" i="10"/>
  <c r="G150" i="10"/>
  <c r="G352" i="10"/>
  <c r="I352" i="10" s="1"/>
  <c r="G302" i="10"/>
  <c r="G195" i="10"/>
  <c r="G62" i="10"/>
  <c r="I62" i="10" s="1"/>
  <c r="L62" i="10" s="1"/>
  <c r="G363" i="10"/>
  <c r="G116" i="10"/>
  <c r="H249" i="10"/>
  <c r="H35" i="10"/>
  <c r="H66" i="10"/>
  <c r="G333" i="10"/>
  <c r="G226" i="10"/>
  <c r="H344" i="10"/>
  <c r="G254" i="10"/>
  <c r="G53" i="10"/>
  <c r="G130" i="10"/>
  <c r="H150" i="10"/>
  <c r="G158" i="10"/>
  <c r="G252" i="10"/>
  <c r="H343" i="10"/>
  <c r="G310" i="10"/>
  <c r="H176" i="10"/>
  <c r="G152" i="10"/>
  <c r="H85" i="10"/>
  <c r="G57" i="10"/>
  <c r="G134" i="10"/>
  <c r="G219" i="10"/>
  <c r="G284" i="10"/>
  <c r="H355" i="10"/>
  <c r="I355" i="10" s="1"/>
  <c r="G238" i="10"/>
  <c r="H285" i="10"/>
  <c r="G165" i="10"/>
  <c r="H25" i="10"/>
  <c r="G74" i="10"/>
  <c r="G135" i="10"/>
  <c r="H166" i="10"/>
  <c r="G277" i="10"/>
  <c r="G132" i="10"/>
  <c r="H110" i="10"/>
  <c r="G349" i="10"/>
  <c r="H132" i="10"/>
  <c r="G36" i="10"/>
  <c r="G15" i="10"/>
  <c r="G170" i="10"/>
  <c r="G324" i="10"/>
  <c r="H137" i="10"/>
  <c r="G77" i="10"/>
  <c r="H68" i="10"/>
  <c r="I68" i="10" s="1"/>
  <c r="G94" i="10"/>
  <c r="I94" i="10" s="1"/>
  <c r="G109" i="10"/>
  <c r="H312" i="10"/>
  <c r="I312" i="10" s="1"/>
  <c r="G268" i="10"/>
  <c r="H57" i="10"/>
  <c r="H339" i="10"/>
  <c r="H242" i="10"/>
  <c r="G210" i="10"/>
  <c r="I210" i="10" s="1"/>
  <c r="G123" i="10"/>
  <c r="G256" i="10"/>
  <c r="G48" i="10"/>
  <c r="H354" i="10"/>
  <c r="G184" i="10"/>
  <c r="H90" i="10"/>
  <c r="G241" i="10"/>
  <c r="G218" i="10"/>
  <c r="H286" i="10"/>
  <c r="H347" i="10"/>
  <c r="G246" i="10"/>
  <c r="H11" i="10"/>
  <c r="G141" i="10"/>
  <c r="H63" i="10"/>
  <c r="G157" i="10"/>
  <c r="H151" i="10"/>
  <c r="I151" i="10" s="1"/>
  <c r="G228" i="10"/>
  <c r="G253" i="10"/>
  <c r="H304" i="10"/>
  <c r="I304" i="10" s="1"/>
  <c r="G255" i="10"/>
  <c r="I255" i="10" s="1"/>
  <c r="H103" i="10"/>
  <c r="I103" i="10" s="1"/>
  <c r="H37" i="10"/>
  <c r="H76" i="10"/>
  <c r="H160" i="10"/>
  <c r="H163" i="10"/>
  <c r="G223" i="10"/>
  <c r="I223" i="10" s="1"/>
  <c r="L223" i="10" s="1"/>
  <c r="H256" i="10"/>
  <c r="H177" i="10"/>
  <c r="H133" i="10"/>
  <c r="H346" i="10"/>
  <c r="H72" i="10"/>
  <c r="G13" i="10"/>
  <c r="H107" i="10"/>
  <c r="I107" i="10" s="1"/>
  <c r="G232" i="10"/>
  <c r="G203" i="10"/>
  <c r="H127" i="10"/>
  <c r="H361" i="10"/>
  <c r="G25" i="10"/>
  <c r="G58" i="10"/>
  <c r="G118" i="10"/>
  <c r="H236" i="10"/>
  <c r="G200" i="10"/>
  <c r="H89" i="10"/>
  <c r="H342" i="10"/>
  <c r="H217" i="10"/>
  <c r="I217" i="10" s="1"/>
  <c r="H353" i="10"/>
  <c r="H237" i="10"/>
  <c r="G300" i="10"/>
  <c r="H31" i="10"/>
  <c r="H300" i="10"/>
  <c r="H77" i="10"/>
  <c r="H143" i="10"/>
  <c r="G61" i="10"/>
  <c r="H281" i="10"/>
  <c r="G314" i="10"/>
  <c r="G362" i="10"/>
  <c r="H271" i="10"/>
  <c r="H142" i="10"/>
  <c r="I142" i="10" s="1"/>
  <c r="G128" i="10"/>
  <c r="H123" i="10"/>
  <c r="G185" i="10"/>
  <c r="I185" i="10" s="1"/>
  <c r="G245" i="10"/>
  <c r="H269" i="10"/>
  <c r="H284" i="10"/>
  <c r="H241" i="10"/>
  <c r="G213" i="10"/>
  <c r="H139" i="10"/>
  <c r="G354" i="10"/>
  <c r="I354" i="10" s="1"/>
  <c r="L354" i="10" s="1"/>
  <c r="H79" i="10"/>
  <c r="G190" i="10"/>
  <c r="G248" i="10"/>
  <c r="H229" i="10"/>
  <c r="G285" i="10"/>
  <c r="G95" i="10"/>
  <c r="I95" i="10" s="1"/>
  <c r="L95" i="10" s="1"/>
  <c r="G294" i="10"/>
  <c r="H117" i="10"/>
  <c r="G156" i="10"/>
  <c r="G82" i="10"/>
  <c r="H146" i="10"/>
  <c r="I146" i="10" s="1"/>
  <c r="L146" i="10" s="1"/>
  <c r="H296" i="10"/>
  <c r="G261" i="10"/>
  <c r="G140" i="10"/>
  <c r="H221" i="10"/>
  <c r="I221" i="10" s="1"/>
  <c r="G19" i="10"/>
  <c r="G14" i="10"/>
  <c r="I14" i="10" s="1"/>
  <c r="G194" i="10"/>
  <c r="G344" i="10"/>
  <c r="H248" i="10"/>
  <c r="H38" i="10"/>
  <c r="H340" i="10"/>
  <c r="H9" i="10"/>
  <c r="H42" i="10"/>
  <c r="G31" i="10"/>
  <c r="G229" i="10"/>
  <c r="H65" i="10"/>
  <c r="H213" i="10"/>
  <c r="G350" i="10"/>
  <c r="H218" i="10"/>
  <c r="H134" i="10"/>
  <c r="G309" i="10"/>
  <c r="H19" i="10"/>
  <c r="H93" i="10"/>
  <c r="H263" i="10"/>
  <c r="H158" i="10"/>
  <c r="H56" i="10"/>
  <c r="H154" i="10"/>
  <c r="H222" i="10"/>
  <c r="I222" i="10" s="1"/>
  <c r="L222" i="10" s="1"/>
  <c r="G166" i="10"/>
  <c r="G317" i="10"/>
  <c r="H313" i="10"/>
  <c r="H188" i="10"/>
  <c r="H52" i="10"/>
  <c r="H261" i="10"/>
  <c r="H292" i="10"/>
  <c r="G73" i="10"/>
  <c r="H265" i="10"/>
  <c r="G359" i="10"/>
  <c r="G288" i="10"/>
  <c r="I288" i="10" s="1"/>
  <c r="L288" i="10" s="1"/>
  <c r="H317" i="10"/>
  <c r="H349" i="10"/>
  <c r="G230" i="10"/>
  <c r="H212" i="10"/>
  <c r="H120" i="10"/>
  <c r="H138" i="10"/>
  <c r="H172" i="10"/>
  <c r="H337" i="10"/>
  <c r="G243" i="10"/>
  <c r="H175" i="10"/>
  <c r="I175" i="10" s="1"/>
  <c r="L175" i="10" s="1"/>
  <c r="G92" i="10"/>
  <c r="I92" i="10" s="1"/>
  <c r="L92" i="10" s="1"/>
  <c r="H47" i="10"/>
  <c r="I47" i="10" s="1"/>
  <c r="H106" i="10"/>
  <c r="I106" i="10" s="1"/>
  <c r="L106" i="10" s="1"/>
  <c r="H316" i="10"/>
  <c r="G249" i="10"/>
  <c r="H140" i="10"/>
  <c r="G326" i="10"/>
  <c r="G180" i="10"/>
  <c r="H129" i="10"/>
  <c r="H70" i="10"/>
  <c r="G186" i="10"/>
  <c r="I186" i="10" s="1"/>
  <c r="L186" i="10" s="1"/>
  <c r="G340" i="10"/>
  <c r="G318" i="10"/>
  <c r="H182" i="10"/>
  <c r="G183" i="10"/>
  <c r="H10" i="10"/>
  <c r="G105" i="10"/>
  <c r="G347" i="10"/>
  <c r="I347" i="10" s="1"/>
  <c r="G233" i="10"/>
  <c r="H207" i="10"/>
  <c r="H17" i="10"/>
  <c r="I17" i="10" s="1"/>
  <c r="H32" i="10"/>
  <c r="H336" i="10"/>
  <c r="H289" i="10"/>
  <c r="G70" i="10"/>
  <c r="H46" i="10"/>
  <c r="G63" i="10"/>
  <c r="G178" i="10"/>
  <c r="I178" i="10" s="1"/>
  <c r="L178" i="10" s="1"/>
  <c r="G236" i="10"/>
  <c r="G188" i="10"/>
  <c r="I188" i="10" s="1"/>
  <c r="L188" i="10" s="1"/>
  <c r="G37" i="10"/>
  <c r="H266" i="10"/>
  <c r="G108" i="10"/>
  <c r="G91" i="10"/>
  <c r="H54" i="10"/>
  <c r="H276" i="10"/>
  <c r="I276" i="10" s="1"/>
  <c r="L276" i="10" s="1"/>
  <c r="H358" i="10"/>
  <c r="G240" i="10"/>
  <c r="H189" i="10"/>
  <c r="G168" i="10"/>
  <c r="H105" i="10"/>
  <c r="H173" i="10"/>
  <c r="I173" i="10" s="1"/>
  <c r="H162" i="10"/>
  <c r="G26" i="10"/>
  <c r="H321" i="10"/>
  <c r="H308" i="10"/>
  <c r="G278" i="10"/>
  <c r="H36" i="10"/>
  <c r="G176" i="10"/>
  <c r="H198" i="10"/>
  <c r="G22" i="10"/>
  <c r="G292" i="10"/>
  <c r="H250" i="10"/>
  <c r="G161" i="10"/>
  <c r="H357" i="10"/>
  <c r="G42" i="10"/>
  <c r="H148" i="10"/>
  <c r="H245" i="10"/>
  <c r="H28" i="10"/>
  <c r="H116" i="10"/>
  <c r="H29" i="10"/>
  <c r="G100" i="10"/>
  <c r="H114" i="10"/>
  <c r="H192" i="10"/>
  <c r="H252" i="10"/>
  <c r="F363" i="10"/>
  <c r="F341" i="10"/>
  <c r="F325" i="10"/>
  <c r="F279" i="10"/>
  <c r="F98" i="10"/>
  <c r="F64" i="10"/>
  <c r="F263" i="10"/>
  <c r="F53" i="10"/>
  <c r="F17" i="10"/>
  <c r="F75" i="10"/>
  <c r="F43" i="10"/>
  <c r="F22" i="10"/>
  <c r="F15" i="10"/>
  <c r="F124" i="10"/>
  <c r="F259" i="10"/>
  <c r="F164" i="10"/>
  <c r="F198" i="10"/>
  <c r="F173" i="10"/>
  <c r="F311" i="10"/>
  <c r="F103" i="10"/>
  <c r="F191" i="10"/>
  <c r="F298" i="10"/>
  <c r="F46" i="10"/>
  <c r="F71" i="10"/>
  <c r="F230" i="10"/>
  <c r="F199" i="10"/>
  <c r="F342" i="10"/>
  <c r="F232" i="10"/>
  <c r="F72" i="10"/>
  <c r="F241" i="10"/>
  <c r="F344" i="10"/>
  <c r="F11" i="10"/>
  <c r="F160" i="10"/>
  <c r="F249" i="10"/>
  <c r="F30" i="10"/>
  <c r="F49" i="10"/>
  <c r="F140" i="10"/>
  <c r="F288" i="10"/>
  <c r="F172" i="10"/>
  <c r="F226" i="10"/>
  <c r="F181" i="10"/>
  <c r="F343" i="10"/>
  <c r="F41" i="10"/>
  <c r="F144" i="10"/>
  <c r="F304" i="10"/>
  <c r="F361" i="10"/>
  <c r="F339" i="10"/>
  <c r="F323" i="10"/>
  <c r="F277" i="10"/>
  <c r="F92" i="10"/>
  <c r="F62" i="10"/>
  <c r="F286" i="10"/>
  <c r="F45" i="10"/>
  <c r="F9" i="10"/>
  <c r="F131" i="10"/>
  <c r="F67" i="10"/>
  <c r="F55" i="10"/>
  <c r="F70" i="10"/>
  <c r="F147" i="10"/>
  <c r="F178" i="10"/>
  <c r="F180" i="10"/>
  <c r="F246" i="10"/>
  <c r="F189" i="10"/>
  <c r="F293" i="10"/>
  <c r="F18" i="10"/>
  <c r="F239" i="10"/>
  <c r="F128" i="10"/>
  <c r="F135" i="10"/>
  <c r="F146" i="10"/>
  <c r="F306" i="10"/>
  <c r="F215" i="10"/>
  <c r="F58" i="10"/>
  <c r="F248" i="10"/>
  <c r="F112" i="10"/>
  <c r="F257" i="10"/>
  <c r="F360" i="10"/>
  <c r="F102" i="10"/>
  <c r="F208" i="10"/>
  <c r="F307" i="10"/>
  <c r="F87" i="10"/>
  <c r="F95" i="10"/>
  <c r="F155" i="10"/>
  <c r="F202" i="10"/>
  <c r="F188" i="10"/>
  <c r="F280" i="10"/>
  <c r="F197" i="10"/>
  <c r="F300" i="10"/>
  <c r="F28" i="10"/>
  <c r="F192" i="10"/>
  <c r="F352" i="10"/>
  <c r="F359" i="10"/>
  <c r="F337" i="10"/>
  <c r="F321" i="10"/>
  <c r="F275" i="10"/>
  <c r="F90" i="10"/>
  <c r="F50" i="10"/>
  <c r="F141" i="10"/>
  <c r="F37" i="10"/>
  <c r="F278" i="10"/>
  <c r="F99" i="10"/>
  <c r="F35" i="10"/>
  <c r="F101" i="10"/>
  <c r="F109" i="10"/>
  <c r="F163" i="10"/>
  <c r="F222" i="10"/>
  <c r="F196" i="10"/>
  <c r="F310" i="10"/>
  <c r="F205" i="10"/>
  <c r="F308" i="10"/>
  <c r="F126" i="10"/>
  <c r="F210" i="10"/>
  <c r="F185" i="10"/>
  <c r="F33" i="10"/>
  <c r="F29" i="10"/>
  <c r="F52" i="10"/>
  <c r="F231" i="10"/>
  <c r="F130" i="10"/>
  <c r="F264" i="10"/>
  <c r="F145" i="10"/>
  <c r="F276" i="10"/>
  <c r="F297" i="10"/>
  <c r="F254" i="10"/>
  <c r="F240" i="10"/>
  <c r="F320" i="10"/>
  <c r="F119" i="10"/>
  <c r="F127" i="10"/>
  <c r="F171" i="10"/>
  <c r="F250" i="10"/>
  <c r="F204" i="10"/>
  <c r="F330" i="10"/>
  <c r="F213" i="10"/>
  <c r="F316" i="10"/>
  <c r="F54" i="10"/>
  <c r="F256" i="10"/>
  <c r="F309" i="10"/>
  <c r="F357" i="10"/>
  <c r="F335" i="10"/>
  <c r="F319" i="10"/>
  <c r="F273" i="10"/>
  <c r="F88" i="10"/>
  <c r="F40" i="10"/>
  <c r="F93" i="10"/>
  <c r="F27" i="10"/>
  <c r="F270" i="10"/>
  <c r="F115" i="10"/>
  <c r="F16" i="10"/>
  <c r="F133" i="10"/>
  <c r="F170" i="10"/>
  <c r="F179" i="10"/>
  <c r="F284" i="10"/>
  <c r="F212" i="10"/>
  <c r="F346" i="10"/>
  <c r="F221" i="10"/>
  <c r="F324" i="10"/>
  <c r="F158" i="10"/>
  <c r="F358" i="10"/>
  <c r="F233" i="10"/>
  <c r="F10" i="10"/>
  <c r="F111" i="10"/>
  <c r="F100" i="10"/>
  <c r="F247" i="10"/>
  <c r="F152" i="10"/>
  <c r="F162" i="10"/>
  <c r="F161" i="10"/>
  <c r="F299" i="10"/>
  <c r="F349" i="10"/>
  <c r="F116" i="10"/>
  <c r="F186" i="10"/>
  <c r="F12" i="10"/>
  <c r="F20" i="10"/>
  <c r="F194" i="10"/>
  <c r="F187" i="10"/>
  <c r="F314" i="10"/>
  <c r="F220" i="10"/>
  <c r="F362" i="10"/>
  <c r="F229" i="10"/>
  <c r="F332" i="10"/>
  <c r="F134" i="10"/>
  <c r="F234" i="10"/>
  <c r="F369" i="10"/>
  <c r="F355" i="10"/>
  <c r="F333" i="10"/>
  <c r="F317" i="10"/>
  <c r="F271" i="10"/>
  <c r="F86" i="10"/>
  <c r="F38" i="10"/>
  <c r="F85" i="10"/>
  <c r="F25" i="10"/>
  <c r="F294" i="10"/>
  <c r="F83" i="10"/>
  <c r="F39" i="10"/>
  <c r="F57" i="10"/>
  <c r="F218" i="10"/>
  <c r="F195" i="10"/>
  <c r="F334" i="10"/>
  <c r="F228" i="10"/>
  <c r="F56" i="10"/>
  <c r="F237" i="10"/>
  <c r="F340" i="10"/>
  <c r="F63" i="10"/>
  <c r="F106" i="10"/>
  <c r="F287" i="10"/>
  <c r="F26" i="10"/>
  <c r="F31" i="10"/>
  <c r="F132" i="10"/>
  <c r="F274" i="10"/>
  <c r="F168" i="10"/>
  <c r="F214" i="10"/>
  <c r="F177" i="10"/>
  <c r="F315" i="10"/>
  <c r="F150" i="10"/>
  <c r="F175" i="10"/>
  <c r="F338" i="10"/>
  <c r="F89" i="10"/>
  <c r="F78" i="10"/>
  <c r="F242" i="10"/>
  <c r="F203" i="10"/>
  <c r="F350" i="10"/>
  <c r="F236" i="10"/>
  <c r="F80" i="10"/>
  <c r="F245" i="10"/>
  <c r="F348" i="10"/>
  <c r="F159" i="10"/>
  <c r="F96" i="10"/>
  <c r="F351" i="10"/>
  <c r="F331" i="10"/>
  <c r="F305" i="10"/>
  <c r="F269" i="10"/>
  <c r="F84" i="10"/>
  <c r="F36" i="10"/>
  <c r="F77" i="10"/>
  <c r="F23" i="10"/>
  <c r="F123" i="10"/>
  <c r="F51" i="10"/>
  <c r="F121" i="10"/>
  <c r="F117" i="10"/>
  <c r="F266" i="10"/>
  <c r="F211" i="10"/>
  <c r="F42" i="10"/>
  <c r="F244" i="10"/>
  <c r="F104" i="10"/>
  <c r="F253" i="10"/>
  <c r="F356" i="10"/>
  <c r="F206" i="10"/>
  <c r="F176" i="10"/>
  <c r="F285" i="10"/>
  <c r="F73" i="10"/>
  <c r="F81" i="10"/>
  <c r="F151" i="10"/>
  <c r="F190" i="10"/>
  <c r="F184" i="10"/>
  <c r="F262" i="10"/>
  <c r="F193" i="10"/>
  <c r="F296" i="10"/>
  <c r="F79" i="10"/>
  <c r="F223" i="10"/>
  <c r="F48" i="10"/>
  <c r="F142" i="10"/>
  <c r="F154" i="10"/>
  <c r="F326" i="10"/>
  <c r="F219" i="10"/>
  <c r="F74" i="10"/>
  <c r="F252" i="10"/>
  <c r="F120" i="10"/>
  <c r="F261" i="10"/>
  <c r="F301" i="10"/>
  <c r="F207" i="10"/>
  <c r="F169" i="10"/>
  <c r="F347" i="10"/>
  <c r="F329" i="10"/>
  <c r="F291" i="10"/>
  <c r="F267" i="10"/>
  <c r="F82" i="10"/>
  <c r="F34" i="10"/>
  <c r="F69" i="10"/>
  <c r="F21" i="10"/>
  <c r="F91" i="10"/>
  <c r="F139" i="10"/>
  <c r="F166" i="10"/>
  <c r="F13" i="10"/>
  <c r="F44" i="10"/>
  <c r="F227" i="10"/>
  <c r="F114" i="10"/>
  <c r="F260" i="10"/>
  <c r="F136" i="10"/>
  <c r="F272" i="10"/>
  <c r="F283" i="10"/>
  <c r="F68" i="10"/>
  <c r="F224" i="10"/>
  <c r="F336" i="10"/>
  <c r="F105" i="10"/>
  <c r="F113" i="10"/>
  <c r="F167" i="10"/>
  <c r="F238" i="10"/>
  <c r="F200" i="10"/>
  <c r="F318" i="10"/>
  <c r="F209" i="10"/>
  <c r="F312" i="10"/>
  <c r="F94" i="10"/>
  <c r="F292" i="10"/>
  <c r="F153" i="10"/>
  <c r="F65" i="10"/>
  <c r="F47" i="10"/>
  <c r="F60" i="10"/>
  <c r="F235" i="10"/>
  <c r="F138" i="10"/>
  <c r="F268" i="10"/>
  <c r="F149" i="10"/>
  <c r="F290" i="10"/>
  <c r="F353" i="10"/>
  <c r="F255" i="10"/>
  <c r="F217" i="10"/>
  <c r="F345" i="10"/>
  <c r="F327" i="10"/>
  <c r="F281" i="10"/>
  <c r="F122" i="10"/>
  <c r="F66" i="10"/>
  <c r="F32" i="10"/>
  <c r="F61" i="10"/>
  <c r="F19" i="10"/>
  <c r="F59" i="10"/>
  <c r="F107" i="10"/>
  <c r="F118" i="10"/>
  <c r="F97" i="10"/>
  <c r="F76" i="10"/>
  <c r="F243" i="10"/>
  <c r="F148" i="10"/>
  <c r="F289" i="10"/>
  <c r="F157" i="10"/>
  <c r="F295" i="10"/>
  <c r="F313" i="10"/>
  <c r="F143" i="10"/>
  <c r="F282" i="10"/>
  <c r="F125" i="10"/>
  <c r="F137" i="10"/>
  <c r="F182" i="10"/>
  <c r="F183" i="10"/>
  <c r="F302" i="10"/>
  <c r="F216" i="10"/>
  <c r="F354" i="10"/>
  <c r="F225" i="10"/>
  <c r="F328" i="10"/>
  <c r="F110" i="10"/>
  <c r="F322" i="10"/>
  <c r="F201" i="10"/>
  <c r="F14" i="10"/>
  <c r="F129" i="10"/>
  <c r="F108" i="10"/>
  <c r="F251" i="10"/>
  <c r="F156" i="10"/>
  <c r="F174" i="10"/>
  <c r="F165" i="10"/>
  <c r="F303" i="10"/>
  <c r="F24" i="10"/>
  <c r="F258" i="10"/>
  <c r="F265" i="10"/>
  <c r="I171" i="10"/>
  <c r="L171" i="10" s="1"/>
  <c r="I117" i="10"/>
  <c r="L117" i="10" s="1"/>
  <c r="H220" i="10"/>
  <c r="H159" i="10"/>
  <c r="H183" i="10"/>
  <c r="H96" i="10"/>
  <c r="G55" i="10"/>
  <c r="G296" i="10"/>
  <c r="G225" i="10"/>
  <c r="G325" i="10"/>
  <c r="I325" i="10" s="1"/>
  <c r="L325" i="10" s="1"/>
  <c r="H121" i="10"/>
  <c r="H199" i="10"/>
  <c r="H45" i="10"/>
  <c r="G346" i="10"/>
  <c r="G10" i="10"/>
  <c r="G38" i="10"/>
  <c r="G119" i="10"/>
  <c r="G154" i="10"/>
  <c r="G336" i="10"/>
  <c r="G192" i="10"/>
  <c r="G298" i="10"/>
  <c r="G52" i="10"/>
  <c r="G87" i="10"/>
  <c r="H50" i="10"/>
  <c r="H112" i="10"/>
  <c r="G102" i="10"/>
  <c r="G360" i="10"/>
  <c r="G204" i="10"/>
  <c r="H282" i="10"/>
  <c r="I282" i="10" s="1"/>
  <c r="G40" i="10"/>
  <c r="G220" i="10"/>
  <c r="H233" i="10"/>
  <c r="G71" i="10"/>
  <c r="H244" i="10"/>
  <c r="H273" i="10"/>
  <c r="I273" i="10" s="1"/>
  <c r="L273" i="10" s="1"/>
  <c r="H88" i="10"/>
  <c r="H20" i="10"/>
  <c r="H74" i="10"/>
  <c r="G89" i="10"/>
  <c r="G280" i="10"/>
  <c r="G301" i="10"/>
  <c r="H55" i="10"/>
  <c r="H152" i="10"/>
  <c r="H27" i="10"/>
  <c r="G172" i="10"/>
  <c r="H126" i="10"/>
  <c r="I126" i="10" s="1"/>
  <c r="L126" i="10" s="1"/>
  <c r="G59" i="10"/>
  <c r="G193" i="10"/>
  <c r="H194" i="10"/>
  <c r="I194" i="10" s="1"/>
  <c r="L194" i="10" s="1"/>
  <c r="G308" i="10"/>
  <c r="I308" i="10" s="1"/>
  <c r="L308" i="10" s="1"/>
  <c r="H225" i="10"/>
  <c r="G290" i="10"/>
  <c r="H293" i="10"/>
  <c r="I293" i="10" s="1"/>
  <c r="L293" i="10" s="1"/>
  <c r="G361" i="10"/>
  <c r="H48" i="10"/>
  <c r="G122" i="10"/>
  <c r="G139" i="10"/>
  <c r="H277" i="10"/>
  <c r="I277" i="10" s="1"/>
  <c r="L277" i="10" s="1"/>
  <c r="G112" i="10"/>
  <c r="H274" i="10"/>
  <c r="I274" i="10" s="1"/>
  <c r="L274" i="10" s="1"/>
  <c r="G164" i="10"/>
  <c r="I164" i="10" s="1"/>
  <c r="H44" i="10"/>
  <c r="H51" i="10"/>
  <c r="I51" i="10" s="1"/>
  <c r="L51" i="10" s="1"/>
  <c r="H91" i="10"/>
  <c r="G50" i="10"/>
  <c r="I249" i="10"/>
  <c r="L249" i="10" s="1"/>
  <c r="I330" i="10"/>
  <c r="L330" i="10" s="1"/>
  <c r="H333" i="10"/>
  <c r="G244" i="10"/>
  <c r="G237" i="10"/>
  <c r="I237" i="10" s="1"/>
  <c r="L237" i="10" s="1"/>
  <c r="G27" i="10"/>
  <c r="G337" i="10"/>
  <c r="H82" i="10"/>
  <c r="G206" i="10"/>
  <c r="I206" i="10" s="1"/>
  <c r="G46" i="10"/>
  <c r="H30" i="10"/>
  <c r="I30" i="10" s="1"/>
  <c r="H264" i="10"/>
  <c r="G113" i="10"/>
  <c r="G88" i="10"/>
  <c r="H350" i="10"/>
  <c r="H180" i="10"/>
  <c r="G80" i="10"/>
  <c r="H131" i="10"/>
  <c r="I131" i="10" s="1"/>
  <c r="L131" i="10" s="1"/>
  <c r="G133" i="10"/>
  <c r="H113" i="10"/>
  <c r="H287" i="10"/>
  <c r="G307" i="10"/>
  <c r="H49" i="10"/>
  <c r="H363" i="10"/>
  <c r="H345" i="10"/>
  <c r="G357" i="10"/>
  <c r="G267" i="10"/>
  <c r="G60" i="10"/>
  <c r="I60" i="10" s="1"/>
  <c r="L60" i="10" s="1"/>
  <c r="H135" i="10"/>
  <c r="G242" i="10"/>
  <c r="H290" i="10"/>
  <c r="G259" i="10"/>
  <c r="G99" i="10"/>
  <c r="I99" i="10" s="1"/>
  <c r="L99" i="10" s="1"/>
  <c r="G283" i="10"/>
  <c r="H84" i="10"/>
  <c r="G247" i="10"/>
  <c r="H275" i="10"/>
  <c r="H328" i="10"/>
  <c r="I328" i="10" s="1"/>
  <c r="L328" i="10" s="1"/>
  <c r="G198" i="10"/>
  <c r="G191" i="10"/>
  <c r="I191" i="10" s="1"/>
  <c r="L191" i="10" s="1"/>
  <c r="G321" i="10"/>
  <c r="G297" i="10"/>
  <c r="G75" i="10"/>
  <c r="H195" i="10"/>
  <c r="I195" i="10" s="1"/>
  <c r="L195" i="10" s="1"/>
  <c r="G145" i="10"/>
  <c r="H179" i="10"/>
  <c r="G148" i="10"/>
  <c r="G295" i="10"/>
  <c r="H13" i="10"/>
  <c r="H211" i="10"/>
  <c r="H204" i="10"/>
  <c r="H59" i="10"/>
  <c r="H309" i="10"/>
  <c r="I309" i="10" s="1"/>
  <c r="L309" i="10" s="1"/>
  <c r="H153" i="10"/>
  <c r="G215" i="10"/>
  <c r="I215" i="10" s="1"/>
  <c r="L215" i="10" s="1"/>
  <c r="H319" i="10"/>
  <c r="H318" i="10"/>
  <c r="H145" i="10"/>
  <c r="H359" i="10"/>
  <c r="H149" i="10"/>
  <c r="I149" i="10" s="1"/>
  <c r="L149" i="10" s="1"/>
  <c r="G319" i="10"/>
  <c r="H278" i="10"/>
  <c r="G76" i="10"/>
  <c r="H324" i="10"/>
  <c r="H136" i="10"/>
  <c r="H247" i="10"/>
  <c r="H270" i="10"/>
  <c r="H203" i="10"/>
  <c r="H326" i="10"/>
  <c r="I326" i="10" s="1"/>
  <c r="L326" i="10" s="1"/>
  <c r="G251" i="10"/>
  <c r="H262" i="10"/>
  <c r="I262" i="10" s="1"/>
  <c r="L262" i="10" s="1"/>
  <c r="H119" i="10"/>
  <c r="G305" i="10"/>
  <c r="I305" i="10" s="1"/>
  <c r="L305" i="10" s="1"/>
  <c r="G289" i="10"/>
  <c r="I289" i="10" s="1"/>
  <c r="L289" i="10" s="1"/>
  <c r="G159" i="10"/>
  <c r="G269" i="10"/>
  <c r="G202" i="10"/>
  <c r="G209" i="10"/>
  <c r="G66" i="10"/>
  <c r="G169" i="10"/>
  <c r="G114" i="10"/>
  <c r="H155" i="10"/>
  <c r="I155" i="10" s="1"/>
  <c r="L155" i="10" s="1"/>
  <c r="G199" i="10"/>
  <c r="H239" i="10"/>
  <c r="I239" i="10" s="1"/>
  <c r="L239" i="10" s="1"/>
  <c r="H53" i="10"/>
  <c r="I53" i="10" s="1"/>
  <c r="L53" i="10" s="1"/>
  <c r="G28" i="10"/>
  <c r="I28" i="10" s="1"/>
  <c r="L28" i="10" s="1"/>
  <c r="G311" i="10"/>
  <c r="I311" i="10" s="1"/>
  <c r="L311" i="10" s="1"/>
  <c r="G124" i="10"/>
  <c r="G160" i="10"/>
  <c r="G39" i="10"/>
  <c r="I39" i="10" s="1"/>
  <c r="L39" i="10" s="1"/>
  <c r="G353" i="10"/>
  <c r="H335" i="10"/>
  <c r="H331" i="10"/>
  <c r="H224" i="10"/>
  <c r="I224" i="10" s="1"/>
  <c r="L224" i="10" s="1"/>
  <c r="H12" i="10"/>
  <c r="G279" i="10"/>
  <c r="I279" i="10" s="1"/>
  <c r="L279" i="10" s="1"/>
  <c r="G335" i="10"/>
  <c r="H291" i="10"/>
  <c r="G167" i="10"/>
  <c r="I167" i="10" s="1"/>
  <c r="L167" i="10" s="1"/>
  <c r="H161" i="10"/>
  <c r="I161" i="10" s="1"/>
  <c r="L161" i="10" s="1"/>
  <c r="H197" i="10"/>
  <c r="I197" i="10" s="1"/>
  <c r="L197" i="10" s="1"/>
  <c r="G271" i="10"/>
  <c r="H283" i="10"/>
  <c r="H360" i="10"/>
  <c r="H272" i="10"/>
  <c r="H294" i="10"/>
  <c r="H307" i="10"/>
  <c r="G327" i="10"/>
  <c r="G339" i="10"/>
  <c r="I339" i="10" s="1"/>
  <c r="L339" i="10" s="1"/>
  <c r="G264" i="10"/>
  <c r="G143" i="10"/>
  <c r="G182" i="10"/>
  <c r="G179" i="10"/>
  <c r="G189" i="10"/>
  <c r="H58" i="10"/>
  <c r="G163" i="10"/>
  <c r="G18" i="10"/>
  <c r="H253" i="10"/>
  <c r="G64" i="10"/>
  <c r="I64" i="10" s="1"/>
  <c r="L64" i="10" s="1"/>
  <c r="G322" i="10"/>
  <c r="H201" i="10"/>
  <c r="I201" i="10" s="1"/>
  <c r="L201" i="10" s="1"/>
  <c r="H21" i="10"/>
  <c r="H322" i="10"/>
  <c r="H170" i="10"/>
  <c r="I170" i="10" s="1"/>
  <c r="L170" i="10" s="1"/>
  <c r="G216" i="10"/>
  <c r="H234" i="10"/>
  <c r="I234" i="10" s="1"/>
  <c r="L234" i="10" s="1"/>
  <c r="G56" i="10"/>
  <c r="H235" i="10"/>
  <c r="H341" i="10"/>
  <c r="H71" i="10"/>
  <c r="G258" i="10"/>
  <c r="H306" i="10"/>
  <c r="G299" i="10"/>
  <c r="H101" i="10"/>
  <c r="H297" i="10"/>
  <c r="G65" i="10"/>
  <c r="H298" i="10"/>
  <c r="G291" i="10"/>
  <c r="I291" i="10" s="1"/>
  <c r="L291" i="10" s="1"/>
  <c r="G69" i="10"/>
  <c r="I69" i="10" s="1"/>
  <c r="L69" i="10" s="1"/>
  <c r="H202" i="10"/>
  <c r="G341" i="10"/>
  <c r="H165" i="10"/>
  <c r="G315" i="10"/>
  <c r="H329" i="10"/>
  <c r="I329" i="10" s="1"/>
  <c r="L329" i="10" s="1"/>
  <c r="G260" i="10"/>
  <c r="G351" i="10"/>
  <c r="I351" i="10" s="1"/>
  <c r="L351" i="10" s="1"/>
  <c r="G174" i="10"/>
  <c r="H122" i="10"/>
  <c r="G147" i="10"/>
  <c r="H40" i="10"/>
  <c r="H102" i="10"/>
  <c r="G127" i="10"/>
  <c r="H157" i="10"/>
  <c r="H258" i="10"/>
  <c r="G338" i="10"/>
  <c r="H81" i="10"/>
  <c r="I81" i="10" s="1"/>
  <c r="L81" i="10" s="1"/>
  <c r="H156" i="10"/>
  <c r="H338" i="10"/>
  <c r="H97" i="10"/>
  <c r="I97" i="10" s="1"/>
  <c r="L97" i="10" s="1"/>
  <c r="G21" i="10"/>
  <c r="H100" i="10"/>
  <c r="G85" i="10"/>
  <c r="H254" i="10"/>
  <c r="H75" i="10"/>
  <c r="H124" i="10"/>
  <c r="H196" i="10"/>
  <c r="G231" i="10"/>
  <c r="H227" i="10"/>
  <c r="H310" i="10"/>
  <c r="H232" i="10"/>
  <c r="H193" i="10"/>
  <c r="H181" i="10"/>
  <c r="H327" i="10"/>
  <c r="H302" i="10"/>
  <c r="G211" i="10"/>
  <c r="H190" i="10"/>
  <c r="G67" i="10"/>
  <c r="H104" i="10"/>
  <c r="H8" i="10"/>
  <c r="G272" i="10"/>
  <c r="G348" i="10"/>
  <c r="I348" i="10" s="1"/>
  <c r="L348" i="10" s="1"/>
  <c r="G343" i="10"/>
  <c r="G138" i="10"/>
  <c r="H118" i="10"/>
  <c r="G121" i="10"/>
  <c r="H18" i="10"/>
  <c r="G45" i="10"/>
  <c r="H22" i="10"/>
  <c r="I22" i="10" s="1"/>
  <c r="L22" i="10" s="1"/>
  <c r="H24" i="10"/>
  <c r="G9" i="10"/>
  <c r="I9" i="10" s="1"/>
  <c r="L9" i="10" s="1"/>
  <c r="H111" i="10"/>
  <c r="I111" i="10" s="1"/>
  <c r="L111" i="10" s="1"/>
  <c r="H109" i="10"/>
  <c r="G250" i="10"/>
  <c r="G270" i="10"/>
  <c r="G144" i="10"/>
  <c r="G12" i="10"/>
  <c r="G24" i="10"/>
  <c r="G345" i="10"/>
  <c r="H267" i="10"/>
  <c r="H61" i="10"/>
  <c r="H362" i="10"/>
  <c r="G177" i="10"/>
  <c r="I177" i="10" s="1"/>
  <c r="L177" i="10" s="1"/>
  <c r="G266" i="10"/>
  <c r="I266" i="10" s="1"/>
  <c r="L266" i="10" s="1"/>
  <c r="G235" i="10"/>
  <c r="I235" i="10" s="1"/>
  <c r="L235" i="10" s="1"/>
  <c r="H323" i="10"/>
  <c r="H73" i="10"/>
  <c r="G358" i="10"/>
  <c r="H168" i="10"/>
  <c r="G227" i="10"/>
  <c r="H315" i="10"/>
  <c r="H295" i="10"/>
  <c r="H219" i="10"/>
  <c r="I219" i="10" s="1"/>
  <c r="L219" i="10" s="1"/>
  <c r="H125" i="10"/>
  <c r="I125" i="10" s="1"/>
  <c r="L125" i="10" s="1"/>
  <c r="H230" i="10"/>
  <c r="G265" i="10"/>
  <c r="G332" i="10"/>
  <c r="G316" i="10"/>
  <c r="G101" i="10"/>
  <c r="I101" i="10" s="1"/>
  <c r="L101" i="10" s="1"/>
  <c r="G33" i="10"/>
  <c r="I33" i="10" s="1"/>
  <c r="L33" i="10" s="1"/>
  <c r="G110" i="10"/>
  <c r="H332" i="10"/>
  <c r="H144" i="10"/>
  <c r="H26" i="10"/>
  <c r="G72" i="10"/>
  <c r="G41" i="10"/>
  <c r="H78" i="10"/>
  <c r="I78" i="10" s="1"/>
  <c r="L78" i="10" s="1"/>
  <c r="H187" i="10"/>
  <c r="I187" i="10" s="1"/>
  <c r="L187" i="10" s="1"/>
  <c r="G93" i="10"/>
  <c r="I93" i="10" s="1"/>
  <c r="L93" i="10" s="1"/>
  <c r="G286" i="10"/>
  <c r="H41" i="10"/>
  <c r="H226" i="10"/>
  <c r="G20" i="10"/>
  <c r="G306" i="10"/>
  <c r="G275" i="10"/>
  <c r="G32" i="10"/>
  <c r="H260" i="10"/>
  <c r="G129" i="10"/>
  <c r="G287" i="10"/>
  <c r="H246" i="10"/>
  <c r="G331" i="10"/>
  <c r="H169" i="10"/>
  <c r="G120" i="10"/>
  <c r="H216" i="10"/>
  <c r="H238" i="10"/>
  <c r="I238" i="10" s="1"/>
  <c r="L238" i="10" s="1"/>
  <c r="G323" i="10"/>
  <c r="I323" i="10" s="1"/>
  <c r="L323" i="10" s="1"/>
  <c r="H303" i="10"/>
  <c r="I303" i="10" s="1"/>
  <c r="L303" i="10" s="1"/>
  <c r="G35" i="10"/>
  <c r="G16" i="10"/>
  <c r="I16" i="10" s="1"/>
  <c r="L16" i="10" s="1"/>
  <c r="H228" i="10"/>
  <c r="G207" i="10"/>
  <c r="I207" i="10" s="1"/>
  <c r="L207" i="10" s="1"/>
  <c r="G281" i="10"/>
  <c r="G313" i="10"/>
  <c r="I313" i="10" s="1"/>
  <c r="L313" i="10" s="1"/>
  <c r="G90" i="10"/>
  <c r="G29" i="10"/>
  <c r="H108" i="10"/>
  <c r="H280" i="10"/>
  <c r="H86" i="10"/>
  <c r="I86" i="10" s="1"/>
  <c r="L86" i="10" s="1"/>
  <c r="H67" i="10"/>
  <c r="H130" i="10"/>
  <c r="I130" i="10" s="1"/>
  <c r="L130" i="10" s="1"/>
  <c r="G49" i="10"/>
  <c r="G212" i="10"/>
  <c r="H301" i="10"/>
  <c r="H184" i="10"/>
  <c r="G334" i="10"/>
  <c r="G83" i="10"/>
  <c r="G196" i="10"/>
  <c r="H208" i="10"/>
  <c r="I208" i="10" s="1"/>
  <c r="L208" i="10" s="1"/>
  <c r="H231" i="10"/>
  <c r="H299" i="10"/>
  <c r="H174" i="10"/>
  <c r="H147" i="10"/>
  <c r="H200" i="10"/>
  <c r="H314" i="10"/>
  <c r="H259" i="10"/>
  <c r="H141" i="10"/>
  <c r="I141" i="10" s="1"/>
  <c r="L141" i="10" s="1"/>
  <c r="G84" i="10"/>
  <c r="G44" i="10"/>
  <c r="G263" i="10"/>
  <c r="H251" i="10"/>
  <c r="H334" i="10"/>
  <c r="I334" i="10" s="1"/>
  <c r="L334" i="10" s="1"/>
  <c r="H243" i="10"/>
  <c r="G153" i="10"/>
  <c r="I153" i="10" s="1"/>
  <c r="L153" i="10" s="1"/>
  <c r="H87" i="10"/>
  <c r="G181" i="10"/>
  <c r="L185" i="10"/>
  <c r="I257" i="10"/>
  <c r="I98" i="10"/>
  <c r="I205" i="10"/>
  <c r="L255" i="10"/>
  <c r="I166" i="10"/>
  <c r="I34" i="10"/>
  <c r="I342" i="10"/>
  <c r="I54" i="10"/>
  <c r="I11" i="10"/>
  <c r="L352" i="10"/>
  <c r="I356" i="10"/>
  <c r="I115" i="10"/>
  <c r="I15" i="10"/>
  <c r="I79" i="10"/>
  <c r="I19" i="10"/>
  <c r="I268" i="10"/>
  <c r="I74" i="9"/>
  <c r="L74" i="9" s="1"/>
  <c r="H42" i="9"/>
  <c r="H114" i="9"/>
  <c r="H203" i="9"/>
  <c r="H307" i="9"/>
  <c r="H59" i="9"/>
  <c r="H155" i="9"/>
  <c r="I155" i="9" s="1"/>
  <c r="L155" i="9" s="1"/>
  <c r="I252" i="9"/>
  <c r="F338" i="9"/>
  <c r="F145" i="9"/>
  <c r="F243" i="9"/>
  <c r="F141" i="9"/>
  <c r="F84" i="9"/>
  <c r="F208" i="9"/>
  <c r="F337" i="9"/>
  <c r="F304" i="9"/>
  <c r="F260" i="9"/>
  <c r="F62" i="9"/>
  <c r="F123" i="9"/>
  <c r="F222" i="9"/>
  <c r="H160" i="9"/>
  <c r="I160" i="9" s="1"/>
  <c r="L160" i="9" s="1"/>
  <c r="F255" i="9"/>
  <c r="F130" i="9"/>
  <c r="F52" i="9"/>
  <c r="F287" i="9"/>
  <c r="G263" i="9"/>
  <c r="F253" i="9"/>
  <c r="F135" i="9"/>
  <c r="F122" i="9"/>
  <c r="F67" i="9"/>
  <c r="F198" i="9"/>
  <c r="F251" i="9"/>
  <c r="F149" i="9"/>
  <c r="F114" i="9"/>
  <c r="F361" i="9"/>
  <c r="F230" i="9"/>
  <c r="F328" i="9"/>
  <c r="F201" i="9"/>
  <c r="F94" i="9"/>
  <c r="F21" i="9"/>
  <c r="F43" i="9"/>
  <c r="F326" i="9"/>
  <c r="F199" i="9"/>
  <c r="F120" i="9"/>
  <c r="F325" i="9"/>
  <c r="F349" i="9"/>
  <c r="G287" i="9"/>
  <c r="F78" i="9"/>
  <c r="G9" i="9"/>
  <c r="H54" i="9"/>
  <c r="G145" i="9"/>
  <c r="F69" i="9"/>
  <c r="H38" i="9"/>
  <c r="F107" i="9"/>
  <c r="H266" i="9"/>
  <c r="F229" i="9"/>
  <c r="G88" i="9"/>
  <c r="G97" i="9"/>
  <c r="G24" i="9"/>
  <c r="H151" i="9"/>
  <c r="I151" i="9" s="1"/>
  <c r="L151" i="9" s="1"/>
  <c r="H22" i="9"/>
  <c r="H301" i="9"/>
  <c r="H156" i="9"/>
  <c r="G130" i="9"/>
  <c r="G161" i="9"/>
  <c r="H246" i="9"/>
  <c r="G265" i="9"/>
  <c r="G325" i="9"/>
  <c r="H225" i="9"/>
  <c r="H69" i="9"/>
  <c r="I69" i="9" s="1"/>
  <c r="L69" i="9" s="1"/>
  <c r="F124" i="9"/>
  <c r="G353" i="9"/>
  <c r="G125" i="9"/>
  <c r="G290" i="9"/>
  <c r="H199" i="9"/>
  <c r="G198" i="9"/>
  <c r="I198" i="9" s="1"/>
  <c r="L198" i="9" s="1"/>
  <c r="H79" i="9"/>
  <c r="G362" i="9"/>
  <c r="H277" i="9"/>
  <c r="H179" i="9"/>
  <c r="G202" i="9"/>
  <c r="G186" i="9"/>
  <c r="H25" i="9"/>
  <c r="H314" i="9"/>
  <c r="H290" i="9"/>
  <c r="F129" i="9"/>
  <c r="H9" i="9"/>
  <c r="F57" i="9"/>
  <c r="F137" i="9"/>
  <c r="H17" i="9"/>
  <c r="F314" i="9"/>
  <c r="F113" i="9"/>
  <c r="F227" i="9"/>
  <c r="F152" i="9"/>
  <c r="F82" i="9"/>
  <c r="F95" i="9"/>
  <c r="F311" i="9"/>
  <c r="F288" i="9"/>
  <c r="F142" i="9"/>
  <c r="F76" i="9"/>
  <c r="F331" i="9"/>
  <c r="F269" i="9"/>
  <c r="G243" i="9"/>
  <c r="F239" i="9"/>
  <c r="F118" i="9"/>
  <c r="F117" i="9"/>
  <c r="F119" i="9"/>
  <c r="F237" i="9"/>
  <c r="F256" i="9"/>
  <c r="F58" i="9"/>
  <c r="F345" i="9"/>
  <c r="F359" i="9"/>
  <c r="F235" i="9"/>
  <c r="F133" i="9"/>
  <c r="F50" i="9"/>
  <c r="F319" i="9"/>
  <c r="F273" i="9"/>
  <c r="F312" i="9"/>
  <c r="F185" i="9"/>
  <c r="F30" i="9"/>
  <c r="F192" i="9"/>
  <c r="F333" i="9"/>
  <c r="F310" i="9"/>
  <c r="F183" i="9"/>
  <c r="F56" i="9"/>
  <c r="F283" i="9"/>
  <c r="F307" i="9"/>
  <c r="F308" i="9"/>
  <c r="F59" i="9"/>
  <c r="F276" i="9"/>
  <c r="H304" i="9"/>
  <c r="I304" i="9" s="1"/>
  <c r="L304" i="9" s="1"/>
  <c r="G277" i="9"/>
  <c r="F321" i="9"/>
  <c r="G141" i="9"/>
  <c r="F295" i="9"/>
  <c r="H233" i="9"/>
  <c r="F143" i="9"/>
  <c r="G81" i="9"/>
  <c r="F340" i="9"/>
  <c r="H28" i="9"/>
  <c r="I28" i="9" s="1"/>
  <c r="L28" i="9" s="1"/>
  <c r="H85" i="9"/>
  <c r="H166" i="9"/>
  <c r="F324" i="9"/>
  <c r="G174" i="9"/>
  <c r="G249" i="9"/>
  <c r="I249" i="9" s="1"/>
  <c r="L249" i="9" s="1"/>
  <c r="G70" i="9"/>
  <c r="G306" i="9"/>
  <c r="G269" i="9"/>
  <c r="F176" i="9"/>
  <c r="H174" i="9"/>
  <c r="H76" i="9"/>
  <c r="G258" i="9"/>
  <c r="G163" i="9"/>
  <c r="G182" i="9"/>
  <c r="H181" i="9"/>
  <c r="F246" i="9"/>
  <c r="H206" i="9"/>
  <c r="G342" i="9"/>
  <c r="I342" i="9" s="1"/>
  <c r="L342" i="9" s="1"/>
  <c r="G138" i="9"/>
  <c r="I138" i="9" s="1"/>
  <c r="L138" i="9" s="1"/>
  <c r="H296" i="9"/>
  <c r="I296" i="9" s="1"/>
  <c r="L296" i="9" s="1"/>
  <c r="G52" i="9"/>
  <c r="H326" i="9"/>
  <c r="I326" i="9" s="1"/>
  <c r="L326" i="9" s="1"/>
  <c r="H202" i="9"/>
  <c r="H186" i="9"/>
  <c r="H57" i="9"/>
  <c r="H346" i="9"/>
  <c r="H322" i="9"/>
  <c r="F162" i="9"/>
  <c r="H73" i="9"/>
  <c r="F121" i="9"/>
  <c r="F170" i="9"/>
  <c r="H81" i="9"/>
  <c r="F306" i="9"/>
  <c r="F89" i="9"/>
  <c r="F211" i="9"/>
  <c r="F172" i="9"/>
  <c r="F108" i="9"/>
  <c r="F297" i="9"/>
  <c r="G311" i="9"/>
  <c r="F272" i="9"/>
  <c r="F171" i="9"/>
  <c r="F96" i="9"/>
  <c r="F79" i="9"/>
  <c r="F355" i="9"/>
  <c r="F350" i="9"/>
  <c r="F223" i="9"/>
  <c r="F54" i="9"/>
  <c r="F206" i="9"/>
  <c r="F254" i="9"/>
  <c r="F348" i="9"/>
  <c r="F221" i="9"/>
  <c r="F158" i="9"/>
  <c r="F28" i="9"/>
  <c r="F303" i="9"/>
  <c r="G335" i="9"/>
  <c r="F219" i="9"/>
  <c r="F154" i="9"/>
  <c r="F252" i="9"/>
  <c r="F188" i="9"/>
  <c r="G359" i="9"/>
  <c r="F296" i="9"/>
  <c r="F160" i="9"/>
  <c r="F12" i="9"/>
  <c r="F309" i="9"/>
  <c r="F291" i="9"/>
  <c r="F294" i="9"/>
  <c r="F156" i="9"/>
  <c r="F10" i="9"/>
  <c r="F125" i="9"/>
  <c r="F63" i="9"/>
  <c r="F181" i="9"/>
  <c r="F19" i="9"/>
  <c r="F150" i="9"/>
  <c r="H263" i="9"/>
  <c r="G302" i="9"/>
  <c r="G79" i="9"/>
  <c r="H238" i="9"/>
  <c r="H52" i="9"/>
  <c r="G294" i="9"/>
  <c r="F100" i="9"/>
  <c r="G22" i="9"/>
  <c r="F213" i="9"/>
  <c r="H267" i="9"/>
  <c r="G89" i="9"/>
  <c r="H270" i="9"/>
  <c r="H216" i="9"/>
  <c r="H133" i="9"/>
  <c r="I133" i="9" s="1"/>
  <c r="L133" i="9" s="1"/>
  <c r="G314" i="9"/>
  <c r="I314" i="9" s="1"/>
  <c r="L314" i="9" s="1"/>
  <c r="G92" i="9"/>
  <c r="G181" i="9"/>
  <c r="G254" i="9"/>
  <c r="G211" i="9"/>
  <c r="I211" i="9" s="1"/>
  <c r="L211" i="9" s="1"/>
  <c r="H197" i="9"/>
  <c r="G166" i="9"/>
  <c r="G146" i="9"/>
  <c r="G40" i="9"/>
  <c r="G93" i="9"/>
  <c r="I93" i="9" s="1"/>
  <c r="L93" i="9" s="1"/>
  <c r="H310" i="9"/>
  <c r="G355" i="9"/>
  <c r="H311" i="9"/>
  <c r="G338" i="9"/>
  <c r="G80" i="9"/>
  <c r="I80" i="9" s="1"/>
  <c r="L80" i="9" s="1"/>
  <c r="G273" i="9"/>
  <c r="G110" i="9"/>
  <c r="H269" i="9"/>
  <c r="H146" i="9"/>
  <c r="H89" i="9"/>
  <c r="H33" i="9"/>
  <c r="H354" i="9"/>
  <c r="F194" i="9"/>
  <c r="H105" i="9"/>
  <c r="F153" i="9"/>
  <c r="F202" i="9"/>
  <c r="H113" i="9"/>
  <c r="I113" i="9" s="1"/>
  <c r="L113" i="9" s="1"/>
  <c r="F274" i="9"/>
  <c r="F81" i="9"/>
  <c r="F195" i="9"/>
  <c r="F134" i="9"/>
  <c r="F53" i="9"/>
  <c r="F101" i="9"/>
  <c r="G267" i="9"/>
  <c r="I267" i="9" s="1"/>
  <c r="L267" i="9" s="1"/>
  <c r="F257" i="9"/>
  <c r="F155" i="9"/>
  <c r="F32" i="9"/>
  <c r="F29" i="9"/>
  <c r="F45" i="9"/>
  <c r="F334" i="9"/>
  <c r="F207" i="9"/>
  <c r="F60" i="9"/>
  <c r="F127" i="9"/>
  <c r="F285" i="9"/>
  <c r="F332" i="9"/>
  <c r="F205" i="9"/>
  <c r="F110" i="9"/>
  <c r="F55" i="9"/>
  <c r="F39" i="9"/>
  <c r="H335" i="9"/>
  <c r="F203" i="9"/>
  <c r="F102" i="9"/>
  <c r="F196" i="9"/>
  <c r="F11" i="9"/>
  <c r="G183" i="9"/>
  <c r="F280" i="9"/>
  <c r="F262" i="9"/>
  <c r="F64" i="9"/>
  <c r="F267" i="9"/>
  <c r="F184" i="9"/>
  <c r="F278" i="9"/>
  <c r="F177" i="9"/>
  <c r="F98" i="9"/>
  <c r="F214" i="9"/>
  <c r="F13" i="9"/>
  <c r="F138" i="9"/>
  <c r="G12" i="9"/>
  <c r="I12" i="9" s="1"/>
  <c r="L12" i="9" s="1"/>
  <c r="F14" i="9"/>
  <c r="H24" i="9"/>
  <c r="G318" i="9"/>
  <c r="I318" i="9" s="1"/>
  <c r="L318" i="9" s="1"/>
  <c r="G47" i="9"/>
  <c r="I47" i="9" s="1"/>
  <c r="L47" i="9" s="1"/>
  <c r="G53" i="9"/>
  <c r="H86" i="9"/>
  <c r="G177" i="9"/>
  <c r="I177" i="9" s="1"/>
  <c r="L177" i="9" s="1"/>
  <c r="G299" i="9"/>
  <c r="I299" i="9" s="1"/>
  <c r="L299" i="9" s="1"/>
  <c r="G206" i="9"/>
  <c r="F166" i="9"/>
  <c r="H287" i="9"/>
  <c r="G18" i="9"/>
  <c r="G169" i="9"/>
  <c r="G317" i="9"/>
  <c r="I317" i="9" s="1"/>
  <c r="L317" i="9" s="1"/>
  <c r="G350" i="9"/>
  <c r="I350" i="9" s="1"/>
  <c r="L350" i="9" s="1"/>
  <c r="H111" i="9"/>
  <c r="G165" i="9"/>
  <c r="I165" i="9" s="1"/>
  <c r="L165" i="9" s="1"/>
  <c r="G33" i="9"/>
  <c r="I33" i="9" s="1"/>
  <c r="L33" i="9" s="1"/>
  <c r="G201" i="9"/>
  <c r="I201" i="9" s="1"/>
  <c r="L201" i="9" s="1"/>
  <c r="H26" i="9"/>
  <c r="G310" i="9"/>
  <c r="G109" i="9"/>
  <c r="G281" i="9"/>
  <c r="I281" i="9" s="1"/>
  <c r="L281" i="9" s="1"/>
  <c r="H235" i="9"/>
  <c r="I235" i="9" s="1"/>
  <c r="L235" i="9" s="1"/>
  <c r="G189" i="9"/>
  <c r="G173" i="9"/>
  <c r="G16" i="9"/>
  <c r="I16" i="9" s="1"/>
  <c r="L16" i="9" s="1"/>
  <c r="G105" i="9"/>
  <c r="H338" i="9"/>
  <c r="H251" i="9"/>
  <c r="I251" i="9" s="1"/>
  <c r="L251" i="9" s="1"/>
  <c r="G261" i="9"/>
  <c r="I261" i="9" s="1"/>
  <c r="L261" i="9" s="1"/>
  <c r="H245" i="9"/>
  <c r="I245" i="9" s="1"/>
  <c r="L245" i="9" s="1"/>
  <c r="G129" i="9"/>
  <c r="G137" i="9"/>
  <c r="H29" i="9"/>
  <c r="I29" i="9" s="1"/>
  <c r="L29" i="9" s="1"/>
  <c r="H121" i="9"/>
  <c r="I121" i="9" s="1"/>
  <c r="L121" i="9" s="1"/>
  <c r="H65" i="9"/>
  <c r="F250" i="9"/>
  <c r="F226" i="9"/>
  <c r="H137" i="9"/>
  <c r="F218" i="9"/>
  <c r="F234" i="9"/>
  <c r="H145" i="9"/>
  <c r="F242" i="9"/>
  <c r="F49" i="9"/>
  <c r="F179" i="9"/>
  <c r="F70" i="9"/>
  <c r="F91" i="9"/>
  <c r="F190" i="9"/>
  <c r="H148" i="9"/>
  <c r="I148" i="9" s="1"/>
  <c r="L148" i="9" s="1"/>
  <c r="F241" i="9"/>
  <c r="F139" i="9"/>
  <c r="F68" i="9"/>
  <c r="F204" i="9"/>
  <c r="F83" i="9"/>
  <c r="F318" i="9"/>
  <c r="F191" i="9"/>
  <c r="F88" i="9"/>
  <c r="F347" i="9"/>
  <c r="F77" i="9"/>
  <c r="F316" i="9"/>
  <c r="F189" i="9"/>
  <c r="F46" i="9"/>
  <c r="F238" i="9"/>
  <c r="F248" i="9"/>
  <c r="H336" i="9"/>
  <c r="I336" i="9" s="1"/>
  <c r="L336" i="9" s="1"/>
  <c r="F187" i="9"/>
  <c r="F38" i="9"/>
  <c r="F87" i="9"/>
  <c r="F216" i="9"/>
  <c r="G119" i="9"/>
  <c r="F264" i="9"/>
  <c r="F163" i="9"/>
  <c r="F34" i="9"/>
  <c r="F93" i="9"/>
  <c r="F23" i="9"/>
  <c r="F263" i="9"/>
  <c r="F161" i="9"/>
  <c r="F18" i="9"/>
  <c r="F265" i="9"/>
  <c r="F180" i="9"/>
  <c r="F236" i="9"/>
  <c r="H40" i="9"/>
  <c r="F224" i="9"/>
  <c r="H205" i="9"/>
  <c r="I205" i="9" s="1"/>
  <c r="L205" i="9" s="1"/>
  <c r="F261" i="9"/>
  <c r="G31" i="9"/>
  <c r="I31" i="9" s="1"/>
  <c r="L31" i="9" s="1"/>
  <c r="F245" i="9"/>
  <c r="G54" i="9"/>
  <c r="G61" i="9"/>
  <c r="H63" i="9"/>
  <c r="G346" i="9"/>
  <c r="F90" i="9"/>
  <c r="G112" i="9"/>
  <c r="I112" i="9" s="1"/>
  <c r="L112" i="9" s="1"/>
  <c r="G333" i="9"/>
  <c r="I333" i="9" s="1"/>
  <c r="L333" i="9" s="1"/>
  <c r="H60" i="9"/>
  <c r="G60" i="9"/>
  <c r="G210" i="9"/>
  <c r="G85" i="9"/>
  <c r="H173" i="9"/>
  <c r="H161" i="9"/>
  <c r="G270" i="9"/>
  <c r="H171" i="9"/>
  <c r="I171" i="9" s="1"/>
  <c r="L171" i="9" s="1"/>
  <c r="G73" i="9"/>
  <c r="G354" i="9"/>
  <c r="G334" i="9"/>
  <c r="H240" i="9"/>
  <c r="H189" i="9"/>
  <c r="G65" i="9"/>
  <c r="I65" i="9" s="1"/>
  <c r="L65" i="9" s="1"/>
  <c r="G39" i="9"/>
  <c r="I39" i="9" s="1"/>
  <c r="L39" i="9" s="1"/>
  <c r="G213" i="9"/>
  <c r="I213" i="9" s="1"/>
  <c r="L213" i="9" s="1"/>
  <c r="G170" i="9"/>
  <c r="G128" i="9"/>
  <c r="G293" i="9"/>
  <c r="I293" i="9" s="1"/>
  <c r="L293" i="9" s="1"/>
  <c r="H302" i="9"/>
  <c r="I302" i="9" s="1"/>
  <c r="L302" i="9" s="1"/>
  <c r="H66" i="9"/>
  <c r="G158" i="9"/>
  <c r="I158" i="9" s="1"/>
  <c r="L158" i="9" s="1"/>
  <c r="H152" i="9"/>
  <c r="H153" i="9"/>
  <c r="H97" i="9"/>
  <c r="F282" i="9"/>
  <c r="F258" i="9"/>
  <c r="H170" i="9"/>
  <c r="F9" i="9"/>
  <c r="F266" i="9"/>
  <c r="F210" i="9"/>
  <c r="F25" i="9"/>
  <c r="F146" i="9"/>
  <c r="F116" i="9"/>
  <c r="F357" i="9"/>
  <c r="F339" i="9"/>
  <c r="F352" i="9"/>
  <c r="F225" i="9"/>
  <c r="F140" i="9"/>
  <c r="F74" i="9"/>
  <c r="F313" i="9"/>
  <c r="F353" i="9"/>
  <c r="F302" i="9"/>
  <c r="F174" i="9"/>
  <c r="F24" i="9"/>
  <c r="F220" i="9"/>
  <c r="F115" i="9"/>
  <c r="F300" i="9"/>
  <c r="F132" i="9"/>
  <c r="F44" i="9"/>
  <c r="F277" i="9"/>
  <c r="F103" i="9"/>
  <c r="G184" i="9"/>
  <c r="F164" i="9"/>
  <c r="F36" i="9"/>
  <c r="F293" i="9"/>
  <c r="F317" i="9"/>
  <c r="H119" i="9"/>
  <c r="F249" i="9"/>
  <c r="F147" i="9"/>
  <c r="F106" i="9"/>
  <c r="F182" i="9"/>
  <c r="F289" i="9"/>
  <c r="F247" i="9"/>
  <c r="F144" i="9"/>
  <c r="F212" i="9"/>
  <c r="F351" i="9"/>
  <c r="F305" i="9"/>
  <c r="F281" i="9"/>
  <c r="G66" i="9"/>
  <c r="G351" i="9"/>
  <c r="G214" i="9"/>
  <c r="I214" i="9" s="1"/>
  <c r="L214" i="9" s="1"/>
  <c r="F175" i="9"/>
  <c r="G124" i="9"/>
  <c r="F159" i="9"/>
  <c r="H143" i="9"/>
  <c r="H53" i="9"/>
  <c r="H104" i="9"/>
  <c r="G36" i="9"/>
  <c r="F111" i="9"/>
  <c r="G313" i="9"/>
  <c r="H294" i="9"/>
  <c r="G185" i="9"/>
  <c r="G321" i="9"/>
  <c r="H210" i="9"/>
  <c r="H157" i="9"/>
  <c r="I157" i="9" s="1"/>
  <c r="L157" i="9" s="1"/>
  <c r="G72" i="9"/>
  <c r="H334" i="9"/>
  <c r="H96" i="9"/>
  <c r="I96" i="9" s="1"/>
  <c r="L96" i="9" s="1"/>
  <c r="G238" i="9"/>
  <c r="G49" i="9"/>
  <c r="G349" i="9"/>
  <c r="I349" i="9" s="1"/>
  <c r="L349" i="9" s="1"/>
  <c r="H103" i="9"/>
  <c r="I103" i="9" s="1"/>
  <c r="L103" i="9" s="1"/>
  <c r="G241" i="9"/>
  <c r="G285" i="9"/>
  <c r="I285" i="9" s="1"/>
  <c r="L285" i="9" s="1"/>
  <c r="H72" i="9"/>
  <c r="G257" i="9"/>
  <c r="F323" i="9"/>
  <c r="H328" i="9"/>
  <c r="I328" i="9" s="1"/>
  <c r="L328" i="9" s="1"/>
  <c r="H232" i="9"/>
  <c r="I232" i="9" s="1"/>
  <c r="L232" i="9" s="1"/>
  <c r="G197" i="9"/>
  <c r="H37" i="9"/>
  <c r="I37" i="9" s="1"/>
  <c r="L37" i="9" s="1"/>
  <c r="G301" i="9"/>
  <c r="G297" i="9"/>
  <c r="I297" i="9" s="1"/>
  <c r="L297" i="9" s="1"/>
  <c r="H218" i="9"/>
  <c r="I218" i="9" s="1"/>
  <c r="L218" i="9" s="1"/>
  <c r="H129" i="9"/>
  <c r="I129" i="9" s="1"/>
  <c r="L129" i="9" s="1"/>
  <c r="F33" i="9"/>
  <c r="F290" i="9"/>
  <c r="H234" i="9"/>
  <c r="F41" i="9"/>
  <c r="F298" i="9"/>
  <c r="H274" i="9"/>
  <c r="I274" i="9" s="1"/>
  <c r="L274" i="9" s="1"/>
  <c r="F186" i="9"/>
  <c r="F17" i="9"/>
  <c r="F173" i="9"/>
  <c r="F104" i="9"/>
  <c r="F315" i="9"/>
  <c r="F232" i="9"/>
  <c r="F336" i="9"/>
  <c r="F209" i="9"/>
  <c r="F168" i="9"/>
  <c r="F92" i="9"/>
  <c r="F271" i="9"/>
  <c r="F327" i="9"/>
  <c r="F286" i="9"/>
  <c r="F136" i="9"/>
  <c r="F20" i="9"/>
  <c r="F35" i="9"/>
  <c r="F343" i="9"/>
  <c r="F284" i="9"/>
  <c r="F167" i="9"/>
  <c r="F80" i="9"/>
  <c r="F363" i="9"/>
  <c r="F301" i="9"/>
  <c r="H239" i="9"/>
  <c r="I239" i="9" s="1"/>
  <c r="L239" i="9" s="1"/>
  <c r="F126" i="9"/>
  <c r="F72" i="9"/>
  <c r="F61" i="9"/>
  <c r="F275" i="9"/>
  <c r="F360" i="9"/>
  <c r="F233" i="9"/>
  <c r="F131" i="9"/>
  <c r="F26" i="9"/>
  <c r="F335" i="9"/>
  <c r="F358" i="9"/>
  <c r="F231" i="9"/>
  <c r="F86" i="9"/>
  <c r="F27" i="9"/>
  <c r="F37" i="9"/>
  <c r="F279" i="9"/>
  <c r="F200" i="9"/>
  <c r="G104" i="9"/>
  <c r="H62" i="9"/>
  <c r="H92" i="9"/>
  <c r="F112" i="9"/>
  <c r="H34" i="9"/>
  <c r="I34" i="9" s="1"/>
  <c r="L34" i="9" s="1"/>
  <c r="F48" i="9"/>
  <c r="G44" i="9"/>
  <c r="H193" i="9"/>
  <c r="G57" i="9"/>
  <c r="I57" i="9" s="1"/>
  <c r="L57" i="9" s="1"/>
  <c r="H55" i="9"/>
  <c r="I55" i="9" s="1"/>
  <c r="L55" i="9" s="1"/>
  <c r="G194" i="9"/>
  <c r="I194" i="9" s="1"/>
  <c r="L194" i="9" s="1"/>
  <c r="H272" i="9"/>
  <c r="I272" i="9" s="1"/>
  <c r="L272" i="9" s="1"/>
  <c r="G278" i="9"/>
  <c r="I278" i="9" s="1"/>
  <c r="L278" i="9" s="1"/>
  <c r="G8" i="9"/>
  <c r="I8" i="9" s="1"/>
  <c r="L8" i="9" s="1"/>
  <c r="H289" i="9"/>
  <c r="G233" i="9"/>
  <c r="H182" i="9"/>
  <c r="H351" i="9"/>
  <c r="H125" i="9"/>
  <c r="H49" i="9"/>
  <c r="H101" i="9"/>
  <c r="I101" i="9" s="1"/>
  <c r="L101" i="9" s="1"/>
  <c r="H135" i="9"/>
  <c r="I135" i="9" s="1"/>
  <c r="L135" i="9" s="1"/>
  <c r="H241" i="9"/>
  <c r="G153" i="9"/>
  <c r="H325" i="9"/>
  <c r="H257" i="9"/>
  <c r="H15" i="9"/>
  <c r="G289" i="9"/>
  <c r="G230" i="9"/>
  <c r="H13" i="9"/>
  <c r="G286" i="9"/>
  <c r="I286" i="9" s="1"/>
  <c r="L286" i="9" s="1"/>
  <c r="F8" i="9"/>
  <c r="G26" i="9"/>
  <c r="H250" i="9"/>
  <c r="H162" i="9"/>
  <c r="I162" i="9" s="1"/>
  <c r="L162" i="9" s="1"/>
  <c r="F65" i="9"/>
  <c r="F322" i="9"/>
  <c r="H330" i="9"/>
  <c r="F73" i="9"/>
  <c r="F330" i="9"/>
  <c r="F346" i="9"/>
  <c r="F178" i="9"/>
  <c r="F259" i="9"/>
  <c r="F157" i="9"/>
  <c r="F40" i="9"/>
  <c r="F15" i="9"/>
  <c r="F51" i="9"/>
  <c r="F320" i="9"/>
  <c r="F193" i="9"/>
  <c r="F85" i="9"/>
  <c r="F42" i="9"/>
  <c r="F342" i="9"/>
  <c r="H88" i="9"/>
  <c r="G303" i="9"/>
  <c r="I303" i="9" s="1"/>
  <c r="L303" i="9" s="1"/>
  <c r="F197" i="9"/>
  <c r="H341" i="9"/>
  <c r="I341" i="9" s="1"/>
  <c r="L341" i="9" s="1"/>
  <c r="H361" i="9"/>
  <c r="I361" i="9" s="1"/>
  <c r="L361" i="9" s="1"/>
  <c r="H362" i="9"/>
  <c r="F31" i="9"/>
  <c r="F268" i="9"/>
  <c r="F99" i="9"/>
  <c r="F215" i="9"/>
  <c r="H344" i="9"/>
  <c r="I344" i="9" s="1"/>
  <c r="L344" i="9" s="1"/>
  <c r="H61" i="9"/>
  <c r="H190" i="9"/>
  <c r="I190" i="9" s="1"/>
  <c r="L190" i="9" s="1"/>
  <c r="G357" i="9"/>
  <c r="I357" i="9" s="1"/>
  <c r="L357" i="9" s="1"/>
  <c r="F105" i="9"/>
  <c r="G264" i="9"/>
  <c r="I264" i="9" s="1"/>
  <c r="L264" i="9" s="1"/>
  <c r="F151" i="9"/>
  <c r="F47" i="9"/>
  <c r="F22" i="9"/>
  <c r="F341" i="9"/>
  <c r="G259" i="9"/>
  <c r="I259" i="9" s="1"/>
  <c r="L259" i="9" s="1"/>
  <c r="H215" i="9"/>
  <c r="G217" i="9"/>
  <c r="H127" i="9"/>
  <c r="I127" i="9" s="1"/>
  <c r="L127" i="9" s="1"/>
  <c r="F362" i="9"/>
  <c r="F270" i="9"/>
  <c r="F16" i="9"/>
  <c r="F344" i="9"/>
  <c r="F240" i="9"/>
  <c r="H70" i="9"/>
  <c r="H253" i="9"/>
  <c r="G222" i="9"/>
  <c r="I222" i="9" s="1"/>
  <c r="L222" i="9" s="1"/>
  <c r="G120" i="9"/>
  <c r="I120" i="9" s="1"/>
  <c r="L120" i="9" s="1"/>
  <c r="H345" i="9"/>
  <c r="I345" i="9" s="1"/>
  <c r="L345" i="9" s="1"/>
  <c r="H242" i="9"/>
  <c r="F169" i="9"/>
  <c r="F244" i="9"/>
  <c r="F217" i="9"/>
  <c r="F75" i="9"/>
  <c r="F299" i="9"/>
  <c r="G298" i="9"/>
  <c r="I298" i="9" s="1"/>
  <c r="L298" i="9" s="1"/>
  <c r="G337" i="9"/>
  <c r="G242" i="9"/>
  <c r="H282" i="9"/>
  <c r="H306" i="9"/>
  <c r="F66" i="9"/>
  <c r="F109" i="9"/>
  <c r="F148" i="9"/>
  <c r="H315" i="9"/>
  <c r="I315" i="9" s="1"/>
  <c r="L315" i="9" s="1"/>
  <c r="H183" i="9"/>
  <c r="I183" i="9" s="1"/>
  <c r="L183" i="9" s="1"/>
  <c r="H191" i="9"/>
  <c r="I191" i="9" s="1"/>
  <c r="L191" i="9" s="1"/>
  <c r="G225" i="9"/>
  <c r="G38" i="9"/>
  <c r="I38" i="9" s="1"/>
  <c r="L38" i="9" s="1"/>
  <c r="H258" i="9"/>
  <c r="F366" i="9"/>
  <c r="F329" i="9"/>
  <c r="G179" i="9"/>
  <c r="I179" i="9" s="1"/>
  <c r="L179" i="9" s="1"/>
  <c r="F71" i="9"/>
  <c r="F292" i="9"/>
  <c r="F356" i="9"/>
  <c r="H149" i="9"/>
  <c r="H185" i="9"/>
  <c r="F97" i="9"/>
  <c r="F128" i="9"/>
  <c r="H275" i="9"/>
  <c r="I275" i="9" s="1"/>
  <c r="L275" i="9" s="1"/>
  <c r="F165" i="9"/>
  <c r="F228" i="9"/>
  <c r="H84" i="9"/>
  <c r="I84" i="9" s="1"/>
  <c r="L84" i="9" s="1"/>
  <c r="H283" i="9"/>
  <c r="I283" i="9" s="1"/>
  <c r="L283" i="9" s="1"/>
  <c r="G330" i="9"/>
  <c r="G221" i="9"/>
  <c r="H229" i="9"/>
  <c r="F354" i="9"/>
  <c r="H67" i="9"/>
  <c r="I67" i="9" s="1"/>
  <c r="L67" i="9" s="1"/>
  <c r="H180" i="9"/>
  <c r="I180" i="9" s="1"/>
  <c r="L180" i="9" s="1"/>
  <c r="H268" i="9"/>
  <c r="I268" i="9" s="1"/>
  <c r="L268" i="9" s="1"/>
  <c r="I253" i="9"/>
  <c r="L253" i="9" s="1"/>
  <c r="I76" i="9"/>
  <c r="L76" i="9" s="1"/>
  <c r="I123" i="9"/>
  <c r="L123" i="9" s="1"/>
  <c r="I204" i="9"/>
  <c r="L204" i="9" s="1"/>
  <c r="I300" i="9"/>
  <c r="L300" i="9" s="1"/>
  <c r="H58" i="9"/>
  <c r="I58" i="9" s="1"/>
  <c r="L58" i="9" s="1"/>
  <c r="H130" i="9"/>
  <c r="H219" i="9"/>
  <c r="I219" i="9" s="1"/>
  <c r="L219" i="9" s="1"/>
  <c r="H331" i="9"/>
  <c r="I331" i="9" s="1"/>
  <c r="L331" i="9" s="1"/>
  <c r="H11" i="9"/>
  <c r="I11" i="9" s="1"/>
  <c r="L11" i="9" s="1"/>
  <c r="H75" i="9"/>
  <c r="H188" i="9"/>
  <c r="H284" i="9"/>
  <c r="I273" i="9"/>
  <c r="L273" i="9" s="1"/>
  <c r="I322" i="9"/>
  <c r="L322" i="9" s="1"/>
  <c r="I140" i="9"/>
  <c r="L140" i="9" s="1"/>
  <c r="I109" i="9"/>
  <c r="L109" i="9" s="1"/>
  <c r="I217" i="9"/>
  <c r="L217" i="9" s="1"/>
  <c r="I359" i="9"/>
  <c r="L359" i="9" s="1"/>
  <c r="I329" i="9"/>
  <c r="L329" i="9" s="1"/>
  <c r="I17" i="9"/>
  <c r="L17" i="9" s="1"/>
  <c r="I134" i="9"/>
  <c r="L134" i="9" s="1"/>
  <c r="I192" i="9"/>
  <c r="L192" i="9" s="1"/>
  <c r="I59" i="9"/>
  <c r="L59" i="9" s="1"/>
  <c r="I243" i="9"/>
  <c r="L243" i="9" s="1"/>
  <c r="I221" i="9"/>
  <c r="L221" i="9" s="1"/>
  <c r="I216" i="9"/>
  <c r="L216" i="9" s="1"/>
  <c r="I110" i="9"/>
  <c r="L110" i="9" s="1"/>
  <c r="I82" i="9"/>
  <c r="L82" i="9" s="1"/>
  <c r="I128" i="9"/>
  <c r="L128" i="9" s="1"/>
  <c r="I163" i="9"/>
  <c r="L163" i="9" s="1"/>
  <c r="I90" i="9"/>
  <c r="L90" i="9" s="1"/>
  <c r="I111" i="9"/>
  <c r="L111" i="9" s="1"/>
  <c r="I83" i="9"/>
  <c r="L83" i="9" s="1"/>
  <c r="G215" i="9"/>
  <c r="G115" i="9"/>
  <c r="H212" i="9"/>
  <c r="I212" i="9" s="1"/>
  <c r="L212" i="9" s="1"/>
  <c r="H292" i="9"/>
  <c r="I292" i="9" s="1"/>
  <c r="L292" i="9" s="1"/>
  <c r="H356" i="9"/>
  <c r="I356" i="9" s="1"/>
  <c r="L356" i="9" s="1"/>
  <c r="H10" i="9"/>
  <c r="H98" i="9"/>
  <c r="H187" i="9"/>
  <c r="I187" i="9" s="1"/>
  <c r="L187" i="9" s="1"/>
  <c r="H291" i="9"/>
  <c r="I291" i="9" s="1"/>
  <c r="L291" i="9" s="1"/>
  <c r="H363" i="9"/>
  <c r="I363" i="9" s="1"/>
  <c r="L363" i="9" s="1"/>
  <c r="H43" i="9"/>
  <c r="I43" i="9" s="1"/>
  <c r="L43" i="9" s="1"/>
  <c r="H131" i="9"/>
  <c r="H228" i="9"/>
  <c r="I228" i="9" s="1"/>
  <c r="L228" i="9" s="1"/>
  <c r="H340" i="9"/>
  <c r="I340" i="9" s="1"/>
  <c r="L340" i="9" s="1"/>
  <c r="I15" i="9"/>
  <c r="L15" i="9" s="1"/>
  <c r="I353" i="9"/>
  <c r="L353" i="9" s="1"/>
  <c r="I18" i="9"/>
  <c r="L18" i="9" s="1"/>
  <c r="I339" i="9"/>
  <c r="L339" i="9" s="1"/>
  <c r="I77" i="9"/>
  <c r="L77" i="9" s="1"/>
  <c r="I144" i="9"/>
  <c r="L144" i="9" s="1"/>
  <c r="I87" i="9"/>
  <c r="L87" i="9" s="1"/>
  <c r="I279" i="9"/>
  <c r="L279" i="9" s="1"/>
  <c r="I116" i="9"/>
  <c r="L116" i="9" s="1"/>
  <c r="I227" i="9"/>
  <c r="L227" i="9" s="1"/>
  <c r="I107" i="9"/>
  <c r="L107" i="9" s="1"/>
  <c r="I172" i="9"/>
  <c r="L172" i="9" s="1"/>
  <c r="I348" i="9"/>
  <c r="L348" i="9" s="1"/>
  <c r="I262" i="9"/>
  <c r="L262" i="9" s="1"/>
  <c r="I223" i="9"/>
  <c r="L223" i="9" s="1"/>
  <c r="I168" i="9"/>
  <c r="L168" i="9" s="1"/>
  <c r="I42" i="9"/>
  <c r="L42" i="9" s="1"/>
  <c r="I288" i="9"/>
  <c r="L288" i="9" s="1"/>
  <c r="I307" i="9"/>
  <c r="L307" i="9" s="1"/>
  <c r="I78" i="9"/>
  <c r="L78" i="9" s="1"/>
  <c r="I280" i="9"/>
  <c r="L280" i="9" s="1"/>
  <c r="I106" i="9"/>
  <c r="L106" i="9" s="1"/>
  <c r="I20" i="9"/>
  <c r="I327" i="9"/>
  <c r="L208" i="9"/>
  <c r="I100" i="9"/>
  <c r="I207" i="9"/>
  <c r="I126" i="9"/>
  <c r="I23" i="9"/>
  <c r="I132" i="9"/>
  <c r="I139" i="9"/>
  <c r="L147" i="9"/>
  <c r="I159" i="9"/>
  <c r="I136" i="9"/>
  <c r="I200" i="9"/>
  <c r="L324" i="9"/>
  <c r="I71" i="9"/>
  <c r="I21" i="9"/>
  <c r="I247" i="9"/>
  <c r="I295" i="9"/>
  <c r="I108" i="9"/>
  <c r="I320" i="9"/>
  <c r="I142" i="9"/>
  <c r="I178" i="9"/>
  <c r="I231" i="9"/>
  <c r="I358" i="9"/>
  <c r="L252" i="9"/>
  <c r="I360" i="9"/>
  <c r="I271" i="9"/>
  <c r="I48" i="9"/>
  <c r="I118" i="9"/>
  <c r="I102" i="9"/>
  <c r="I32" i="9"/>
  <c r="I352" i="9"/>
  <c r="I343" i="9"/>
  <c r="I115" i="9"/>
  <c r="I112" i="8"/>
  <c r="L112" i="8" s="1"/>
  <c r="I107" i="8"/>
  <c r="L107" i="8" s="1"/>
  <c r="I288" i="8"/>
  <c r="L288" i="8" s="1"/>
  <c r="I179" i="8"/>
  <c r="L179" i="8" s="1"/>
  <c r="I42" i="8"/>
  <c r="L42" i="8" s="1"/>
  <c r="I131" i="8"/>
  <c r="L131" i="8" s="1"/>
  <c r="I34" i="8"/>
  <c r="L34" i="8" s="1"/>
  <c r="I71" i="8"/>
  <c r="L71" i="8" s="1"/>
  <c r="I121" i="8"/>
  <c r="L121" i="8" s="1"/>
  <c r="I310" i="8"/>
  <c r="I355" i="8"/>
  <c r="L355" i="8" s="1"/>
  <c r="I293" i="8"/>
  <c r="L293" i="8" s="1"/>
  <c r="I302" i="8"/>
  <c r="L302" i="8" s="1"/>
  <c r="I269" i="8"/>
  <c r="L269" i="8" s="1"/>
  <c r="I162" i="8"/>
  <c r="L162" i="8" s="1"/>
  <c r="I46" i="8"/>
  <c r="L46" i="8" s="1"/>
  <c r="I60" i="8"/>
  <c r="L60" i="8" s="1"/>
  <c r="I144" i="8"/>
  <c r="L144" i="8" s="1"/>
  <c r="I74" i="8"/>
  <c r="L74" i="8" s="1"/>
  <c r="I115" i="8"/>
  <c r="L115" i="8" s="1"/>
  <c r="I212" i="8"/>
  <c r="L212" i="8" s="1"/>
  <c r="I196" i="8"/>
  <c r="L196" i="8" s="1"/>
  <c r="I352" i="8"/>
  <c r="L352" i="8" s="1"/>
  <c r="I228" i="8"/>
  <c r="L228" i="8" s="1"/>
  <c r="I16" i="8"/>
  <c r="I236" i="8"/>
  <c r="I274" i="8"/>
  <c r="L274" i="8" s="1"/>
  <c r="I59" i="8"/>
  <c r="L59" i="8" s="1"/>
  <c r="I244" i="8"/>
  <c r="L244" i="8" s="1"/>
  <c r="I357" i="8"/>
  <c r="L357" i="8" s="1"/>
  <c r="I33" i="8"/>
  <c r="L33" i="8" s="1"/>
  <c r="I289" i="8"/>
  <c r="L289" i="8" s="1"/>
  <c r="I215" i="8"/>
  <c r="L215" i="8" s="1"/>
  <c r="I171" i="8"/>
  <c r="L171" i="8" s="1"/>
  <c r="I173" i="8"/>
  <c r="L173" i="8" s="1"/>
  <c r="I207" i="8"/>
  <c r="L207" i="8" s="1"/>
  <c r="I130" i="8"/>
  <c r="L130" i="8" s="1"/>
  <c r="I336" i="8"/>
  <c r="L336" i="8" s="1"/>
  <c r="I252" i="8"/>
  <c r="L252" i="8" s="1"/>
  <c r="I272" i="8"/>
  <c r="L272" i="8" s="1"/>
  <c r="I8" i="8"/>
  <c r="L8" i="8" s="1"/>
  <c r="I94" i="8"/>
  <c r="L94" i="8" s="1"/>
  <c r="I240" i="8"/>
  <c r="L240" i="8" s="1"/>
  <c r="I142" i="8"/>
  <c r="L142" i="8" s="1"/>
  <c r="I38" i="8"/>
  <c r="L38" i="8" s="1"/>
  <c r="I85" i="8"/>
  <c r="L85" i="8" s="1"/>
  <c r="I356" i="8"/>
  <c r="L356" i="8" s="1"/>
  <c r="I48" i="8"/>
  <c r="L48" i="8" s="1"/>
  <c r="I152" i="8"/>
  <c r="L152" i="8" s="1"/>
  <c r="I231" i="8"/>
  <c r="L231" i="8" s="1"/>
  <c r="I39" i="8"/>
  <c r="L39" i="8" s="1"/>
  <c r="I224" i="8"/>
  <c r="I61" i="8"/>
  <c r="L61" i="8" s="1"/>
  <c r="I160" i="8"/>
  <c r="L160" i="8" s="1"/>
  <c r="I96" i="8"/>
  <c r="L96" i="8" s="1"/>
  <c r="I243" i="8"/>
  <c r="L243" i="8" s="1"/>
  <c r="I111" i="8"/>
  <c r="L111" i="8" s="1"/>
  <c r="I41" i="8"/>
  <c r="L41" i="8" s="1"/>
  <c r="I176" i="8"/>
  <c r="L176" i="8" s="1"/>
  <c r="I267" i="8"/>
  <c r="L267" i="8" s="1"/>
  <c r="I177" i="8"/>
  <c r="L177" i="8" s="1"/>
  <c r="I353" i="8"/>
  <c r="L353" i="8" s="1"/>
  <c r="I185" i="8"/>
  <c r="L185" i="8" s="1"/>
  <c r="I101" i="8"/>
  <c r="L101" i="8" s="1"/>
  <c r="I202" i="8"/>
  <c r="L202" i="8" s="1"/>
  <c r="I276" i="8"/>
  <c r="L276" i="8" s="1"/>
  <c r="I216" i="8"/>
  <c r="L216" i="8" s="1"/>
  <c r="I341" i="8"/>
  <c r="L341" i="8" s="1"/>
  <c r="I106" i="8"/>
  <c r="L106" i="8" s="1"/>
  <c r="I51" i="8"/>
  <c r="L51" i="8" s="1"/>
  <c r="I105" i="8"/>
  <c r="L105" i="8" s="1"/>
  <c r="I296" i="8"/>
  <c r="L296" i="8" s="1"/>
  <c r="I120" i="8"/>
  <c r="L120" i="8" s="1"/>
  <c r="I227" i="8"/>
  <c r="L227" i="8" s="1"/>
  <c r="I361" i="8"/>
  <c r="L361" i="8" s="1"/>
  <c r="I251" i="8"/>
  <c r="L251" i="8" s="1"/>
  <c r="I35" i="8"/>
  <c r="L35" i="8" s="1"/>
  <c r="I134" i="8"/>
  <c r="L134" i="8" s="1"/>
  <c r="I65" i="8"/>
  <c r="L65" i="8" s="1"/>
  <c r="I26" i="8"/>
  <c r="L26" i="8" s="1"/>
  <c r="I132" i="8"/>
  <c r="L132" i="8" s="1"/>
  <c r="I53" i="8"/>
  <c r="L53" i="8" s="1"/>
  <c r="I138" i="8"/>
  <c r="L138" i="8" s="1"/>
  <c r="I89" i="8"/>
  <c r="L89" i="8" s="1"/>
  <c r="I98" i="8"/>
  <c r="L98" i="8" s="1"/>
  <c r="I29" i="8"/>
  <c r="L29" i="8" s="1"/>
  <c r="I211" i="8"/>
  <c r="L211" i="8" s="1"/>
  <c r="I199" i="8"/>
  <c r="L199" i="8" s="1"/>
  <c r="I264" i="8"/>
  <c r="L264" i="8" s="1"/>
  <c r="I17" i="8"/>
  <c r="L17" i="8" s="1"/>
  <c r="I325" i="8"/>
  <c r="L325" i="8" s="1"/>
  <c r="I254" i="8"/>
  <c r="L254" i="8" s="1"/>
  <c r="I129" i="8"/>
  <c r="L129" i="8" s="1"/>
  <c r="I10" i="8"/>
  <c r="L10" i="8" s="1"/>
  <c r="I291" i="8"/>
  <c r="L291" i="8" s="1"/>
  <c r="I292" i="8"/>
  <c r="L292" i="8" s="1"/>
  <c r="I246" i="8"/>
  <c r="L246" i="8" s="1"/>
  <c r="I181" i="8"/>
  <c r="L181" i="8" s="1"/>
  <c r="I331" i="8"/>
  <c r="L331" i="8" s="1"/>
  <c r="I75" i="8"/>
  <c r="L75" i="8" s="1"/>
  <c r="I64" i="8"/>
  <c r="L64" i="8" s="1"/>
  <c r="I21" i="8"/>
  <c r="L21" i="8" s="1"/>
  <c r="I284" i="8"/>
  <c r="L284" i="8" s="1"/>
  <c r="I58" i="8"/>
  <c r="L58" i="8" s="1"/>
  <c r="I154" i="8"/>
  <c r="L154" i="8" s="1"/>
  <c r="I213" i="8"/>
  <c r="L213" i="8" s="1"/>
  <c r="I86" i="8"/>
  <c r="L86" i="8" s="1"/>
  <c r="I161" i="8"/>
  <c r="L161" i="8" s="1"/>
  <c r="I102" i="8"/>
  <c r="L102" i="8" s="1"/>
  <c r="I9" i="8"/>
  <c r="L9" i="8" s="1"/>
  <c r="I143" i="8"/>
  <c r="L143" i="8" s="1"/>
  <c r="I298" i="8"/>
  <c r="L298" i="8" s="1"/>
  <c r="I192" i="8"/>
  <c r="L192" i="8" s="1"/>
  <c r="I25" i="8"/>
  <c r="L25" i="8" s="1"/>
  <c r="I362" i="8"/>
  <c r="L362" i="8" s="1"/>
  <c r="I18" i="8"/>
  <c r="L18" i="8" s="1"/>
  <c r="I104" i="8"/>
  <c r="L104" i="8" s="1"/>
  <c r="I157" i="8"/>
  <c r="L157" i="8" s="1"/>
  <c r="I100" i="8"/>
  <c r="L100" i="8" s="1"/>
  <c r="I78" i="8"/>
  <c r="L78" i="8" s="1"/>
  <c r="I149" i="8"/>
  <c r="L149" i="8" s="1"/>
  <c r="I360" i="8"/>
  <c r="L360" i="8" s="1"/>
  <c r="I250" i="8"/>
  <c r="L250" i="8" s="1"/>
  <c r="I128" i="8"/>
  <c r="L128" i="8" s="1"/>
  <c r="I242" i="8"/>
  <c r="L242" i="8" s="1"/>
  <c r="I24" i="8"/>
  <c r="L24" i="8" s="1"/>
  <c r="I303" i="8"/>
  <c r="L303" i="8" s="1"/>
  <c r="I273" i="8"/>
  <c r="L273" i="8" s="1"/>
  <c r="I122" i="8"/>
  <c r="L122" i="8" s="1"/>
  <c r="I116" i="8"/>
  <c r="L116" i="8" s="1"/>
  <c r="I307" i="8"/>
  <c r="L307" i="8" s="1"/>
  <c r="I312" i="8"/>
  <c r="L312" i="8" s="1"/>
  <c r="I323" i="8"/>
  <c r="L323" i="8" s="1"/>
  <c r="I301" i="8"/>
  <c r="L301" i="8" s="1"/>
  <c r="I297" i="8"/>
  <c r="L297" i="8" s="1"/>
  <c r="I81" i="8"/>
  <c r="L81" i="8" s="1"/>
  <c r="I57" i="8"/>
  <c r="L57" i="8" s="1"/>
  <c r="I140" i="8"/>
  <c r="L140" i="8" s="1"/>
  <c r="I27" i="8"/>
  <c r="L27" i="8" s="1"/>
  <c r="I72" i="8"/>
  <c r="L72" i="8" s="1"/>
  <c r="I201" i="8"/>
  <c r="L201" i="8" s="1"/>
  <c r="I204" i="8"/>
  <c r="L204" i="8" s="1"/>
  <c r="I127" i="8"/>
  <c r="L127" i="8" s="1"/>
  <c r="I77" i="8"/>
  <c r="L77" i="8" s="1"/>
  <c r="I151" i="8"/>
  <c r="L151" i="8" s="1"/>
  <c r="I245" i="8"/>
  <c r="L245" i="8" s="1"/>
  <c r="I321" i="8"/>
  <c r="L321" i="8" s="1"/>
  <c r="I83" i="8"/>
  <c r="L83" i="8" s="1"/>
  <c r="I186" i="8"/>
  <c r="L186" i="8" s="1"/>
  <c r="I187" i="8"/>
  <c r="L187" i="8" s="1"/>
  <c r="I82" i="8"/>
  <c r="L82" i="8" s="1"/>
  <c r="I69" i="8"/>
  <c r="L69" i="8" s="1"/>
  <c r="I348" i="8"/>
  <c r="L348" i="8" s="1"/>
  <c r="I262" i="8"/>
  <c r="L262" i="8" s="1"/>
  <c r="I324" i="8"/>
  <c r="L324" i="8" s="1"/>
  <c r="I145" i="8"/>
  <c r="L145" i="8" s="1"/>
  <c r="I99" i="8"/>
  <c r="L99" i="8" s="1"/>
  <c r="I270" i="8"/>
  <c r="L270" i="8" s="1"/>
  <c r="I318" i="8"/>
  <c r="L318" i="8" s="1"/>
  <c r="I84" i="8"/>
  <c r="L84" i="8" s="1"/>
  <c r="I92" i="8"/>
  <c r="L92" i="8" s="1"/>
  <c r="I169" i="8"/>
  <c r="L169" i="8" s="1"/>
  <c r="I229" i="8"/>
  <c r="L229" i="8" s="1"/>
  <c r="I316" i="8"/>
  <c r="L316" i="8" s="1"/>
  <c r="I248" i="8"/>
  <c r="L248" i="8" s="1"/>
  <c r="I305" i="8"/>
  <c r="L305" i="8" s="1"/>
  <c r="I286" i="8"/>
  <c r="L286" i="8" s="1"/>
  <c r="I351" i="8"/>
  <c r="L351" i="8" s="1"/>
  <c r="I287" i="8"/>
  <c r="L287" i="8" s="1"/>
  <c r="I281" i="8"/>
  <c r="L281" i="8" s="1"/>
  <c r="I309" i="8"/>
  <c r="L309" i="8" s="1"/>
  <c r="I327" i="8"/>
  <c r="L327" i="8" s="1"/>
  <c r="I319" i="8"/>
  <c r="L319" i="8" s="1"/>
  <c r="I47" i="8"/>
  <c r="L47" i="8" s="1"/>
  <c r="I172" i="8"/>
  <c r="L172" i="8" s="1"/>
  <c r="I28" i="8"/>
  <c r="L28" i="8" s="1"/>
  <c r="I80" i="8"/>
  <c r="L80" i="8" s="1"/>
  <c r="I52" i="8"/>
  <c r="L52" i="8" s="1"/>
  <c r="I36" i="8"/>
  <c r="L36" i="8" s="1"/>
  <c r="I184" i="8"/>
  <c r="L184" i="8" s="1"/>
  <c r="I220" i="8"/>
  <c r="L220" i="8" s="1"/>
  <c r="I141" i="8"/>
  <c r="L141" i="8" s="1"/>
  <c r="I308" i="8"/>
  <c r="L308" i="8" s="1"/>
  <c r="I133" i="8"/>
  <c r="L133" i="8" s="1"/>
  <c r="I22" i="8"/>
  <c r="L22" i="8" s="1"/>
  <c r="L155" i="8"/>
  <c r="L195" i="8"/>
  <c r="L347" i="8"/>
  <c r="L125" i="8"/>
  <c r="L73" i="8"/>
  <c r="L163" i="8"/>
  <c r="L14" i="8"/>
  <c r="L93" i="8"/>
  <c r="L170" i="8"/>
  <c r="L256" i="8"/>
  <c r="L330" i="8"/>
  <c r="L354" i="8"/>
  <c r="L166" i="8"/>
  <c r="L110" i="8"/>
  <c r="L346" i="8"/>
  <c r="L358" i="8"/>
  <c r="L90" i="8"/>
  <c r="L363" i="8"/>
  <c r="L259" i="8"/>
  <c r="I124" i="8"/>
  <c r="I175" i="8"/>
  <c r="I158" i="8"/>
  <c r="I328" i="8"/>
  <c r="I320" i="8"/>
  <c r="I45" i="8"/>
  <c r="L333" i="8"/>
  <c r="L206" i="8"/>
  <c r="I247" i="8"/>
  <c r="I332" i="8"/>
  <c r="I282" i="8"/>
  <c r="I218" i="8"/>
  <c r="I136" i="8"/>
  <c r="I349" i="8"/>
  <c r="I237" i="8"/>
  <c r="L66" i="8"/>
  <c r="I223" i="8"/>
  <c r="L23" i="8"/>
  <c r="L279" i="8"/>
  <c r="I55" i="8"/>
  <c r="I290" i="8"/>
  <c r="I76" i="8"/>
  <c r="L239" i="8"/>
  <c r="I156" i="8"/>
  <c r="I258" i="8"/>
  <c r="I40" i="8"/>
  <c r="I205" i="8"/>
  <c r="L263" i="8"/>
  <c r="L208" i="8"/>
  <c r="L313" i="8"/>
  <c r="L299" i="8"/>
  <c r="L210" i="8"/>
  <c r="L306" i="8"/>
  <c r="L174" i="8"/>
  <c r="L103" i="8"/>
  <c r="L147" i="8"/>
  <c r="L236" i="8"/>
  <c r="L16" i="8"/>
  <c r="I164" i="8"/>
  <c r="I114" i="8"/>
  <c r="I230" i="8"/>
  <c r="I113" i="8"/>
  <c r="I232" i="8"/>
  <c r="L224" i="8"/>
  <c r="I345" i="8"/>
  <c r="I50" i="8"/>
  <c r="I234" i="8"/>
  <c r="I123" i="8"/>
  <c r="I197" i="8"/>
  <c r="I168" i="8"/>
  <c r="I359" i="8"/>
  <c r="I178" i="8"/>
  <c r="I44" i="8"/>
  <c r="I194" i="8"/>
  <c r="I68" i="8"/>
  <c r="I189" i="8"/>
  <c r="I322" i="8"/>
  <c r="I15" i="8"/>
  <c r="I214" i="8"/>
  <c r="I342" i="8"/>
  <c r="I153" i="8"/>
  <c r="L11" i="8"/>
  <c r="I56" i="8"/>
  <c r="I193" i="8"/>
  <c r="I88" i="8"/>
  <c r="I238" i="8"/>
  <c r="I300" i="8"/>
  <c r="I326" i="8"/>
  <c r="L146" i="8"/>
  <c r="L338" i="8"/>
  <c r="L19" i="8"/>
  <c r="L97" i="8"/>
  <c r="L329" i="8"/>
  <c r="L235" i="8"/>
  <c r="I255" i="8"/>
  <c r="L261" i="8"/>
  <c r="I265" i="8"/>
  <c r="I253" i="8"/>
  <c r="I311" i="8"/>
  <c r="I317" i="8"/>
  <c r="L350" i="8"/>
  <c r="I150" i="8"/>
  <c r="I91" i="8"/>
  <c r="L43" i="8"/>
  <c r="L49" i="8"/>
  <c r="I190" i="8"/>
  <c r="L337" i="8"/>
  <c r="I188" i="8"/>
  <c r="I241" i="8"/>
  <c r="L183" i="8"/>
  <c r="I37" i="8"/>
  <c r="I340" i="8"/>
  <c r="I315" i="8"/>
  <c r="I249" i="8"/>
  <c r="I54" i="8"/>
  <c r="I182" i="8"/>
  <c r="I278" i="8"/>
  <c r="I135" i="8"/>
  <c r="I12" i="8"/>
  <c r="I266" i="8"/>
  <c r="I268" i="8"/>
  <c r="I13" i="8"/>
  <c r="I335" i="8"/>
  <c r="I233" i="8"/>
  <c r="I257" i="8"/>
  <c r="I62" i="8"/>
  <c r="L344" i="8"/>
  <c r="L310" i="8"/>
  <c r="L339" i="8"/>
  <c r="I165" i="8"/>
  <c r="I226" i="8"/>
  <c r="L137" i="8"/>
  <c r="I217" i="8"/>
  <c r="I118" i="8"/>
  <c r="L334" i="8"/>
  <c r="I139" i="8"/>
  <c r="I225" i="8"/>
  <c r="L200" i="8"/>
  <c r="I32" i="8"/>
  <c r="L31" i="8"/>
  <c r="L30" i="8"/>
  <c r="I167" i="8"/>
  <c r="L209" i="8"/>
  <c r="I20" i="8"/>
  <c r="I275" i="8"/>
  <c r="I203" i="8"/>
  <c r="L67" i="8"/>
  <c r="L87" i="8"/>
  <c r="I159" i="8"/>
  <c r="I304" i="8"/>
  <c r="I280" i="8"/>
  <c r="I221" i="8"/>
  <c r="I285" i="8"/>
  <c r="I70" i="8"/>
  <c r="I95" i="8"/>
  <c r="I119" i="8"/>
  <c r="I148" i="8"/>
  <c r="L283" i="8"/>
  <c r="L277" i="8"/>
  <c r="I108" i="8"/>
  <c r="I295" i="8"/>
  <c r="I343" i="8"/>
  <c r="L191" i="8"/>
  <c r="L260" i="8"/>
  <c r="L180" i="8"/>
  <c r="I50" i="10" l="1"/>
  <c r="L50" i="10" s="1"/>
  <c r="I139" i="10"/>
  <c r="L139" i="10" s="1"/>
  <c r="I135" i="10"/>
  <c r="L135" i="10" s="1"/>
  <c r="I48" i="10"/>
  <c r="I181" i="10"/>
  <c r="L181" i="10" s="1"/>
  <c r="I252" i="10"/>
  <c r="L252" i="10" s="1"/>
  <c r="I105" i="10"/>
  <c r="L105" i="10" s="1"/>
  <c r="I227" i="10"/>
  <c r="L227" i="10" s="1"/>
  <c r="I80" i="10"/>
  <c r="I336" i="10"/>
  <c r="I183" i="10"/>
  <c r="I116" i="10"/>
  <c r="I63" i="10"/>
  <c r="L63" i="10" s="1"/>
  <c r="I281" i="10"/>
  <c r="L281" i="10" s="1"/>
  <c r="I357" i="10"/>
  <c r="L357" i="10" s="1"/>
  <c r="I243" i="10"/>
  <c r="L243" i="10" s="1"/>
  <c r="I314" i="10"/>
  <c r="L314" i="10" s="1"/>
  <c r="I83" i="10"/>
  <c r="L83" i="10" s="1"/>
  <c r="I316" i="10"/>
  <c r="L316" i="10" s="1"/>
  <c r="I100" i="10"/>
  <c r="L100" i="10" s="1"/>
  <c r="I157" i="10"/>
  <c r="L157" i="10" s="1"/>
  <c r="I96" i="10"/>
  <c r="L96" i="10" s="1"/>
  <c r="I32" i="10"/>
  <c r="L32" i="10" s="1"/>
  <c r="I58" i="10"/>
  <c r="L58" i="10" s="1"/>
  <c r="I270" i="10"/>
  <c r="L270" i="10" s="1"/>
  <c r="I72" i="10"/>
  <c r="L72" i="10" s="1"/>
  <c r="I127" i="10"/>
  <c r="L127" i="10" s="1"/>
  <c r="I65" i="10"/>
  <c r="L65" i="10" s="1"/>
  <c r="I182" i="10"/>
  <c r="L182" i="10" s="1"/>
  <c r="I363" i="10"/>
  <c r="L363" i="10" s="1"/>
  <c r="I82" i="10"/>
  <c r="L82" i="10" s="1"/>
  <c r="I240" i="10"/>
  <c r="L240" i="10" s="1"/>
  <c r="I269" i="10"/>
  <c r="L269" i="10" s="1"/>
  <c r="I189" i="10"/>
  <c r="L189" i="10" s="1"/>
  <c r="I226" i="10"/>
  <c r="L226" i="10" s="1"/>
  <c r="I26" i="10"/>
  <c r="L26" i="10" s="1"/>
  <c r="I265" i="10"/>
  <c r="L265" i="10" s="1"/>
  <c r="I358" i="10"/>
  <c r="L358" i="10" s="1"/>
  <c r="I138" i="10"/>
  <c r="L138" i="10" s="1"/>
  <c r="I143" i="10"/>
  <c r="L143" i="10" s="1"/>
  <c r="I76" i="10"/>
  <c r="L76" i="10" s="1"/>
  <c r="I337" i="10"/>
  <c r="L337" i="10" s="1"/>
  <c r="I176" i="10"/>
  <c r="I285" i="10"/>
  <c r="I241" i="10"/>
  <c r="L241" i="10" s="1"/>
  <c r="I110" i="10"/>
  <c r="L110" i="10" s="1"/>
  <c r="I254" i="10"/>
  <c r="L254" i="10" s="1"/>
  <c r="I104" i="10"/>
  <c r="L104" i="10" s="1"/>
  <c r="I263" i="10"/>
  <c r="L263" i="10" s="1"/>
  <c r="I29" i="10"/>
  <c r="L29" i="10" s="1"/>
  <c r="I343" i="10"/>
  <c r="L343" i="10" s="1"/>
  <c r="I242" i="10"/>
  <c r="L242" i="10" s="1"/>
  <c r="I152" i="10"/>
  <c r="L152" i="10" s="1"/>
  <c r="I42" i="10"/>
  <c r="L42" i="10" s="1"/>
  <c r="I284" i="10"/>
  <c r="L284" i="10" s="1"/>
  <c r="I261" i="10"/>
  <c r="I123" i="10"/>
  <c r="L123" i="10" s="1"/>
  <c r="I344" i="10"/>
  <c r="L344" i="10" s="1"/>
  <c r="I114" i="9"/>
  <c r="L114" i="9" s="1"/>
  <c r="I312" i="9"/>
  <c r="I237" i="9"/>
  <c r="L237" i="9" s="1"/>
  <c r="I150" i="9"/>
  <c r="L150" i="9" s="1"/>
  <c r="I97" i="9"/>
  <c r="L97" i="9" s="1"/>
  <c r="I26" i="9"/>
  <c r="L26" i="9" s="1"/>
  <c r="I265" i="9"/>
  <c r="L265" i="9" s="1"/>
  <c r="I68" i="9"/>
  <c r="I176" i="9"/>
  <c r="L176" i="9" s="1"/>
  <c r="I54" i="9"/>
  <c r="L54" i="9" s="1"/>
  <c r="I224" i="9"/>
  <c r="L224" i="9" s="1"/>
  <c r="I310" i="9"/>
  <c r="L310" i="9" s="1"/>
  <c r="I25" i="9"/>
  <c r="L25" i="9" s="1"/>
  <c r="I199" i="9"/>
  <c r="L199" i="9" s="1"/>
  <c r="I51" i="9"/>
  <c r="L51" i="9" s="1"/>
  <c r="I309" i="9"/>
  <c r="L309" i="9" s="1"/>
  <c r="I215" i="9"/>
  <c r="L215" i="9" s="1"/>
  <c r="I36" i="9"/>
  <c r="L36" i="9" s="1"/>
  <c r="I63" i="9"/>
  <c r="L63" i="9" s="1"/>
  <c r="I10" i="9"/>
  <c r="L10" i="9" s="1"/>
  <c r="I30" i="9"/>
  <c r="L30" i="9" s="1"/>
  <c r="I226" i="9"/>
  <c r="L226" i="9" s="1"/>
  <c r="I203" i="9"/>
  <c r="L203" i="9" s="1"/>
  <c r="I13" i="9"/>
  <c r="L13" i="9" s="1"/>
  <c r="I152" i="9"/>
  <c r="L152" i="9" s="1"/>
  <c r="I255" i="9"/>
  <c r="L255" i="9" s="1"/>
  <c r="I167" i="9"/>
  <c r="L167" i="9" s="1"/>
  <c r="I188" i="9"/>
  <c r="L188" i="9" s="1"/>
  <c r="I95" i="9"/>
  <c r="L95" i="9" s="1"/>
  <c r="I250" i="9"/>
  <c r="L250" i="9" s="1"/>
  <c r="I284" i="9"/>
  <c r="L284" i="9" s="1"/>
  <c r="I266" i="9"/>
  <c r="L266" i="9" s="1"/>
  <c r="I323" i="9"/>
  <c r="L323" i="9" s="1"/>
  <c r="I75" i="9"/>
  <c r="L75" i="9" s="1"/>
  <c r="I149" i="9"/>
  <c r="L149" i="9" s="1"/>
  <c r="I282" i="9"/>
  <c r="L282" i="9" s="1"/>
  <c r="I86" i="9"/>
  <c r="L86" i="9" s="1"/>
  <c r="I175" i="9"/>
  <c r="L175" i="9" s="1"/>
  <c r="I19" i="9"/>
  <c r="L19" i="9" s="1"/>
  <c r="L366" i="7"/>
  <c r="L287" i="6"/>
  <c r="L364" i="6" s="1"/>
  <c r="I366" i="6" s="1"/>
  <c r="L364" i="5"/>
  <c r="D366" i="5" s="1"/>
  <c r="L365" i="4"/>
  <c r="I367" i="4" s="1"/>
  <c r="I153" i="3"/>
  <c r="L153" i="3" s="1"/>
  <c r="I225" i="3"/>
  <c r="L225" i="3" s="1"/>
  <c r="I23" i="3"/>
  <c r="L23" i="3" s="1"/>
  <c r="I311" i="3"/>
  <c r="L311" i="3" s="1"/>
  <c r="I9" i="3"/>
  <c r="L9" i="3" s="1"/>
  <c r="I196" i="3"/>
  <c r="L196" i="3" s="1"/>
  <c r="I10" i="3"/>
  <c r="L10" i="3" s="1"/>
  <c r="I361" i="3"/>
  <c r="L361" i="3" s="1"/>
  <c r="I133" i="3"/>
  <c r="L133" i="3" s="1"/>
  <c r="I139" i="3"/>
  <c r="L139" i="3" s="1"/>
  <c r="I13" i="3"/>
  <c r="L13" i="3" s="1"/>
  <c r="I83" i="3"/>
  <c r="L83" i="3" s="1"/>
  <c r="I8" i="3"/>
  <c r="L8" i="3" s="1"/>
  <c r="I315" i="3"/>
  <c r="L315" i="3" s="1"/>
  <c r="I50" i="3"/>
  <c r="L50" i="3" s="1"/>
  <c r="I176" i="3"/>
  <c r="L176" i="3" s="1"/>
  <c r="I294" i="3"/>
  <c r="L294" i="3" s="1"/>
  <c r="I195" i="3"/>
  <c r="L195" i="3" s="1"/>
  <c r="I51" i="3"/>
  <c r="L51" i="3" s="1"/>
  <c r="I26" i="3"/>
  <c r="L26" i="3" s="1"/>
  <c r="I111" i="3"/>
  <c r="L111" i="3" s="1"/>
  <c r="I167" i="3"/>
  <c r="L167" i="3" s="1"/>
  <c r="I79" i="3"/>
  <c r="L79" i="3" s="1"/>
  <c r="I135" i="3"/>
  <c r="L135" i="3" s="1"/>
  <c r="I236" i="3"/>
  <c r="L236" i="3" s="1"/>
  <c r="I49" i="3"/>
  <c r="L49" i="3" s="1"/>
  <c r="I216" i="3"/>
  <c r="L216" i="3" s="1"/>
  <c r="I71" i="3"/>
  <c r="L71" i="3" s="1"/>
  <c r="I325" i="3"/>
  <c r="L325" i="3" s="1"/>
  <c r="I169" i="3"/>
  <c r="L169" i="3" s="1"/>
  <c r="I281" i="3"/>
  <c r="L281" i="3" s="1"/>
  <c r="I221" i="3"/>
  <c r="L221" i="3" s="1"/>
  <c r="I45" i="3"/>
  <c r="L45" i="3" s="1"/>
  <c r="I243" i="3"/>
  <c r="L243" i="3" s="1"/>
  <c r="I63" i="3"/>
  <c r="L63" i="3" s="1"/>
  <c r="I269" i="3"/>
  <c r="L269" i="3" s="1"/>
  <c r="I64" i="3"/>
  <c r="L64" i="3" s="1"/>
  <c r="I80" i="3"/>
  <c r="L80" i="3" s="1"/>
  <c r="I88" i="3"/>
  <c r="L88" i="3" s="1"/>
  <c r="I95" i="3"/>
  <c r="L95" i="3" s="1"/>
  <c r="I136" i="3"/>
  <c r="L136" i="3" s="1"/>
  <c r="I181" i="3"/>
  <c r="L181" i="3" s="1"/>
  <c r="I215" i="3"/>
  <c r="L215" i="3" s="1"/>
  <c r="I141" i="3"/>
  <c r="L141" i="3" s="1"/>
  <c r="I56" i="3"/>
  <c r="L56" i="3" s="1"/>
  <c r="I228" i="3"/>
  <c r="L228" i="3" s="1"/>
  <c r="I267" i="3"/>
  <c r="L267" i="3" s="1"/>
  <c r="I52" i="3"/>
  <c r="L52" i="3" s="1"/>
  <c r="I30" i="3"/>
  <c r="L30" i="3" s="1"/>
  <c r="I128" i="3"/>
  <c r="L128" i="3" s="1"/>
  <c r="I100" i="3"/>
  <c r="L100" i="3" s="1"/>
  <c r="I285" i="3"/>
  <c r="L285" i="3" s="1"/>
  <c r="I120" i="3"/>
  <c r="L120" i="3" s="1"/>
  <c r="I235" i="3"/>
  <c r="L235" i="3" s="1"/>
  <c r="I352" i="3"/>
  <c r="L352" i="3" s="1"/>
  <c r="I108" i="3"/>
  <c r="L108" i="3" s="1"/>
  <c r="I28" i="3"/>
  <c r="L28" i="3" s="1"/>
  <c r="I15" i="3"/>
  <c r="L15" i="3" s="1"/>
  <c r="I179" i="3"/>
  <c r="L179" i="3" s="1"/>
  <c r="I343" i="3"/>
  <c r="L343" i="3" s="1"/>
  <c r="I305" i="3"/>
  <c r="L305" i="3" s="1"/>
  <c r="I333" i="3"/>
  <c r="L333" i="3" s="1"/>
  <c r="I222" i="3"/>
  <c r="L222" i="3" s="1"/>
  <c r="I359" i="3"/>
  <c r="L359" i="3" s="1"/>
  <c r="I113" i="3"/>
  <c r="L113" i="3" s="1"/>
  <c r="I33" i="3"/>
  <c r="L33" i="3" s="1"/>
  <c r="I346" i="3"/>
  <c r="L346" i="3" s="1"/>
  <c r="I247" i="3"/>
  <c r="L247" i="3" s="1"/>
  <c r="I168" i="3"/>
  <c r="L168" i="3" s="1"/>
  <c r="I255" i="3"/>
  <c r="L255" i="3" s="1"/>
  <c r="I261" i="3"/>
  <c r="L261" i="3" s="1"/>
  <c r="I58" i="3"/>
  <c r="L58" i="3" s="1"/>
  <c r="I180" i="3"/>
  <c r="L180" i="3" s="1"/>
  <c r="I21" i="3"/>
  <c r="L21" i="3" s="1"/>
  <c r="I132" i="3"/>
  <c r="L132" i="3" s="1"/>
  <c r="I301" i="3"/>
  <c r="L301" i="3" s="1"/>
  <c r="I307" i="3"/>
  <c r="L307" i="3" s="1"/>
  <c r="I299" i="3"/>
  <c r="L299" i="3" s="1"/>
  <c r="I207" i="3"/>
  <c r="L207" i="3" s="1"/>
  <c r="I354" i="3"/>
  <c r="L354" i="3" s="1"/>
  <c r="I86" i="3"/>
  <c r="L86" i="3" s="1"/>
  <c r="I55" i="3"/>
  <c r="L55" i="3" s="1"/>
  <c r="I199" i="3"/>
  <c r="L199" i="3" s="1"/>
  <c r="I237" i="3"/>
  <c r="L237" i="3" s="1"/>
  <c r="I312" i="3"/>
  <c r="L312" i="3" s="1"/>
  <c r="I351" i="3"/>
  <c r="L351" i="3" s="1"/>
  <c r="I65" i="3"/>
  <c r="L65" i="3" s="1"/>
  <c r="I163" i="3"/>
  <c r="L163" i="3" s="1"/>
  <c r="I358" i="3"/>
  <c r="L358" i="3" s="1"/>
  <c r="I264" i="3"/>
  <c r="L264" i="3" s="1"/>
  <c r="I101" i="3"/>
  <c r="L101" i="3" s="1"/>
  <c r="I291" i="3"/>
  <c r="L291" i="3" s="1"/>
  <c r="I32" i="3"/>
  <c r="L32" i="3" s="1"/>
  <c r="I104" i="3"/>
  <c r="L104" i="3" s="1"/>
  <c r="I17" i="3"/>
  <c r="L17" i="3" s="1"/>
  <c r="I18" i="3"/>
  <c r="L18" i="3" s="1"/>
  <c r="I198" i="3"/>
  <c r="L198" i="3" s="1"/>
  <c r="I306" i="3"/>
  <c r="L306" i="3" s="1"/>
  <c r="I109" i="3"/>
  <c r="L109" i="3" s="1"/>
  <c r="I208" i="3"/>
  <c r="L208" i="3" s="1"/>
  <c r="I87" i="3"/>
  <c r="L87" i="3" s="1"/>
  <c r="I253" i="3"/>
  <c r="L253" i="3" s="1"/>
  <c r="I206" i="3"/>
  <c r="L206" i="3" s="1"/>
  <c r="I19" i="3"/>
  <c r="L19" i="3" s="1"/>
  <c r="I336" i="3"/>
  <c r="L336" i="3" s="1"/>
  <c r="I121" i="3"/>
  <c r="L121" i="3" s="1"/>
  <c r="I289" i="3"/>
  <c r="L289" i="3" s="1"/>
  <c r="I60" i="3"/>
  <c r="L60" i="3" s="1"/>
  <c r="I223" i="3"/>
  <c r="L223" i="3" s="1"/>
  <c r="I84" i="3"/>
  <c r="L84" i="3" s="1"/>
  <c r="I156" i="3"/>
  <c r="L156" i="3" s="1"/>
  <c r="I295" i="3"/>
  <c r="L295" i="3" s="1"/>
  <c r="I148" i="3"/>
  <c r="L148" i="3" s="1"/>
  <c r="I212" i="3"/>
  <c r="L212" i="3" s="1"/>
  <c r="I22" i="3"/>
  <c r="L22" i="3" s="1"/>
  <c r="I218" i="3"/>
  <c r="L218" i="3" s="1"/>
  <c r="I116" i="3"/>
  <c r="L116" i="3" s="1"/>
  <c r="I227" i="3"/>
  <c r="L227" i="3" s="1"/>
  <c r="I24" i="3"/>
  <c r="L24" i="3" s="1"/>
  <c r="I112" i="3"/>
  <c r="L112" i="3" s="1"/>
  <c r="I93" i="3"/>
  <c r="L93" i="3" s="1"/>
  <c r="I322" i="3"/>
  <c r="L322" i="3" s="1"/>
  <c r="I254" i="3"/>
  <c r="L254" i="3" s="1"/>
  <c r="I36" i="3"/>
  <c r="L36" i="3" s="1"/>
  <c r="I122" i="3"/>
  <c r="L122" i="3" s="1"/>
  <c r="I302" i="3"/>
  <c r="L302" i="3" s="1"/>
  <c r="I318" i="3"/>
  <c r="L318" i="3" s="1"/>
  <c r="I117" i="3"/>
  <c r="L117" i="3" s="1"/>
  <c r="I229" i="3"/>
  <c r="L229" i="3" s="1"/>
  <c r="I349" i="3"/>
  <c r="L349" i="3" s="1"/>
  <c r="I240" i="3"/>
  <c r="L240" i="3" s="1"/>
  <c r="I68" i="3"/>
  <c r="L68" i="3" s="1"/>
  <c r="I234" i="3"/>
  <c r="L234" i="3" s="1"/>
  <c r="I324" i="3"/>
  <c r="L324" i="3" s="1"/>
  <c r="I260" i="3"/>
  <c r="L260" i="3" s="1"/>
  <c r="I248" i="3"/>
  <c r="L248" i="3" s="1"/>
  <c r="I191" i="3"/>
  <c r="L191" i="3" s="1"/>
  <c r="I360" i="3"/>
  <c r="L360" i="3" s="1"/>
  <c r="I230" i="3"/>
  <c r="L230" i="3" s="1"/>
  <c r="I211" i="3"/>
  <c r="L211" i="3" s="1"/>
  <c r="I182" i="3"/>
  <c r="L182" i="3" s="1"/>
  <c r="I38" i="3"/>
  <c r="L38" i="3" s="1"/>
  <c r="I332" i="3"/>
  <c r="L332" i="3" s="1"/>
  <c r="I308" i="3"/>
  <c r="L308" i="3" s="1"/>
  <c r="I339" i="3"/>
  <c r="L339" i="3" s="1"/>
  <c r="I284" i="3"/>
  <c r="L284" i="3" s="1"/>
  <c r="I296" i="3"/>
  <c r="L296" i="3" s="1"/>
  <c r="I74" i="3"/>
  <c r="L74" i="3" s="1"/>
  <c r="I274" i="3"/>
  <c r="L274" i="3" s="1"/>
  <c r="I283" i="3"/>
  <c r="L283" i="3" s="1"/>
  <c r="I164" i="3"/>
  <c r="L164" i="3" s="1"/>
  <c r="I140" i="3"/>
  <c r="L140" i="3" s="1"/>
  <c r="I314" i="3"/>
  <c r="L314" i="3" s="1"/>
  <c r="I46" i="3"/>
  <c r="L46" i="3" s="1"/>
  <c r="I53" i="3"/>
  <c r="L53" i="3" s="1"/>
  <c r="I326" i="3"/>
  <c r="L326" i="3" s="1"/>
  <c r="I183" i="3"/>
  <c r="L183" i="3" s="1"/>
  <c r="I76" i="3"/>
  <c r="L76" i="3" s="1"/>
  <c r="I39" i="3"/>
  <c r="L39" i="3" s="1"/>
  <c r="I263" i="3"/>
  <c r="L263" i="3" s="1"/>
  <c r="I197" i="3"/>
  <c r="L197" i="3" s="1"/>
  <c r="I213" i="3"/>
  <c r="L213" i="3" s="1"/>
  <c r="I288" i="3"/>
  <c r="L288" i="3" s="1"/>
  <c r="I143" i="3"/>
  <c r="L143" i="3" s="1"/>
  <c r="I309" i="3"/>
  <c r="L309" i="3" s="1"/>
  <c r="I277" i="3"/>
  <c r="L277" i="3" s="1"/>
  <c r="I356" i="3"/>
  <c r="L356" i="3" s="1"/>
  <c r="I362" i="3"/>
  <c r="L362" i="3" s="1"/>
  <c r="I85" i="3"/>
  <c r="L85" i="3" s="1"/>
  <c r="I241" i="3"/>
  <c r="L241" i="3" s="1"/>
  <c r="I157" i="3"/>
  <c r="L157" i="3" s="1"/>
  <c r="I290" i="3"/>
  <c r="L290" i="3" s="1"/>
  <c r="I282" i="3"/>
  <c r="L282" i="3" s="1"/>
  <c r="I319" i="3"/>
  <c r="L319" i="3" s="1"/>
  <c r="I29" i="3"/>
  <c r="L29" i="3" s="1"/>
  <c r="I189" i="3"/>
  <c r="L189" i="3" s="1"/>
  <c r="I149" i="3"/>
  <c r="L149" i="3" s="1"/>
  <c r="I232" i="3"/>
  <c r="L232" i="3" s="1"/>
  <c r="I231" i="3"/>
  <c r="L231" i="3" s="1"/>
  <c r="I35" i="3"/>
  <c r="L35" i="3" s="1"/>
  <c r="I69" i="3"/>
  <c r="L69" i="3" s="1"/>
  <c r="I110" i="3"/>
  <c r="L110" i="3" s="1"/>
  <c r="I214" i="3"/>
  <c r="L214" i="3" s="1"/>
  <c r="I357" i="3"/>
  <c r="L357" i="3" s="1"/>
  <c r="I151" i="3"/>
  <c r="L151" i="3" s="1"/>
  <c r="I42" i="3"/>
  <c r="L42" i="3" s="1"/>
  <c r="I342" i="3"/>
  <c r="L342" i="3" s="1"/>
  <c r="I268" i="3"/>
  <c r="L268" i="3" s="1"/>
  <c r="I124" i="3"/>
  <c r="L124" i="3" s="1"/>
  <c r="I173" i="3"/>
  <c r="L173" i="3" s="1"/>
  <c r="I272" i="3"/>
  <c r="L272" i="3" s="1"/>
  <c r="I252" i="3"/>
  <c r="L252" i="3" s="1"/>
  <c r="I159" i="3"/>
  <c r="L159" i="3" s="1"/>
  <c r="I280" i="3"/>
  <c r="L280" i="3" s="1"/>
  <c r="I317" i="3"/>
  <c r="L317" i="3" s="1"/>
  <c r="I99" i="3"/>
  <c r="L99" i="3" s="1"/>
  <c r="I316" i="3"/>
  <c r="L316" i="3" s="1"/>
  <c r="I175" i="3"/>
  <c r="L175" i="3" s="1"/>
  <c r="I249" i="3"/>
  <c r="L249" i="3" s="1"/>
  <c r="I228" i="10"/>
  <c r="L228" i="10" s="1"/>
  <c r="I362" i="10"/>
  <c r="L362" i="10" s="1"/>
  <c r="I160" i="10"/>
  <c r="L160" i="10" s="1"/>
  <c r="I136" i="10"/>
  <c r="L136" i="10" s="1"/>
  <c r="I168" i="10"/>
  <c r="L168" i="10" s="1"/>
  <c r="I38" i="10"/>
  <c r="L38" i="10" s="1"/>
  <c r="I25" i="10"/>
  <c r="L25" i="10" s="1"/>
  <c r="I137" i="10"/>
  <c r="I195" i="9"/>
  <c r="L195" i="9" s="1"/>
  <c r="I108" i="10"/>
  <c r="L108" i="10" s="1"/>
  <c r="I35" i="10"/>
  <c r="L35" i="10" s="1"/>
  <c r="I56" i="10"/>
  <c r="L56" i="10" s="1"/>
  <c r="I66" i="10"/>
  <c r="L66" i="10" s="1"/>
  <c r="I148" i="10"/>
  <c r="L148" i="10" s="1"/>
  <c r="I350" i="10"/>
  <c r="L350" i="10" s="1"/>
  <c r="I35" i="9"/>
  <c r="L35" i="9" s="1"/>
  <c r="I230" i="10"/>
  <c r="L230" i="10" s="1"/>
  <c r="I271" i="10"/>
  <c r="L271" i="10" s="1"/>
  <c r="I52" i="10"/>
  <c r="L52" i="10" s="1"/>
  <c r="I14" i="9"/>
  <c r="L14" i="9" s="1"/>
  <c r="I305" i="2"/>
  <c r="L305" i="2" s="1"/>
  <c r="I129" i="10"/>
  <c r="L129" i="10" s="1"/>
  <c r="I286" i="10"/>
  <c r="L286" i="10" s="1"/>
  <c r="I316" i="9"/>
  <c r="L316" i="9" s="1"/>
  <c r="I46" i="9"/>
  <c r="L46" i="9" s="1"/>
  <c r="I306" i="9"/>
  <c r="L306" i="9" s="1"/>
  <c r="I104" i="9"/>
  <c r="L104" i="9" s="1"/>
  <c r="I163" i="10"/>
  <c r="L163" i="10" s="1"/>
  <c r="I292" i="10"/>
  <c r="L292" i="10" s="1"/>
  <c r="I340" i="10"/>
  <c r="L340" i="10" s="1"/>
  <c r="I33" i="2"/>
  <c r="I238" i="2"/>
  <c r="L238" i="2" s="1"/>
  <c r="I212" i="2"/>
  <c r="L212" i="2" s="1"/>
  <c r="I222" i="2"/>
  <c r="L222" i="2" s="1"/>
  <c r="I283" i="2"/>
  <c r="L283" i="2" s="1"/>
  <c r="I41" i="2"/>
  <c r="L41" i="2" s="1"/>
  <c r="I266" i="2"/>
  <c r="L266" i="2" s="1"/>
  <c r="I259" i="2"/>
  <c r="L259" i="2" s="1"/>
  <c r="I21" i="2"/>
  <c r="L21" i="2" s="1"/>
  <c r="I201" i="2"/>
  <c r="L201" i="2" s="1"/>
  <c r="I356" i="2"/>
  <c r="L356" i="2" s="1"/>
  <c r="I265" i="2"/>
  <c r="L265" i="2" s="1"/>
  <c r="I8" i="2"/>
  <c r="L8" i="2" s="1"/>
  <c r="I292" i="2"/>
  <c r="L292" i="2" s="1"/>
  <c r="I277" i="2"/>
  <c r="L277" i="2" s="1"/>
  <c r="I108" i="2"/>
  <c r="L108" i="2" s="1"/>
  <c r="I306" i="2"/>
  <c r="L306" i="2" s="1"/>
  <c r="I227" i="2"/>
  <c r="L227" i="2" s="1"/>
  <c r="I81" i="2"/>
  <c r="L81" i="2" s="1"/>
  <c r="I192" i="2"/>
  <c r="L192" i="2" s="1"/>
  <c r="I253" i="2"/>
  <c r="L253" i="2" s="1"/>
  <c r="L196" i="2"/>
  <c r="L326" i="2"/>
  <c r="L58" i="2"/>
  <c r="L141" i="2"/>
  <c r="L234" i="2"/>
  <c r="L44" i="2"/>
  <c r="L256" i="2"/>
  <c r="L186" i="2"/>
  <c r="L66" i="2"/>
  <c r="L84" i="2"/>
  <c r="L177" i="2"/>
  <c r="L297" i="2"/>
  <c r="L45" i="2"/>
  <c r="L281" i="2"/>
  <c r="L328" i="2"/>
  <c r="L156" i="2"/>
  <c r="L164" i="2"/>
  <c r="L200" i="2"/>
  <c r="L250" i="2"/>
  <c r="L169" i="2"/>
  <c r="L340" i="2"/>
  <c r="L176" i="2"/>
  <c r="L171" i="2"/>
  <c r="L120" i="2"/>
  <c r="L333" i="2"/>
  <c r="L279" i="2"/>
  <c r="L262" i="2"/>
  <c r="L114" i="2"/>
  <c r="L332" i="2"/>
  <c r="L287" i="2"/>
  <c r="L149" i="2"/>
  <c r="L132" i="2"/>
  <c r="L154" i="2"/>
  <c r="L321" i="2"/>
  <c r="L88" i="2"/>
  <c r="L308" i="2"/>
  <c r="L158" i="2"/>
  <c r="L92" i="2"/>
  <c r="L173" i="2"/>
  <c r="L295" i="2"/>
  <c r="L315" i="2"/>
  <c r="L18" i="2"/>
  <c r="L188" i="2"/>
  <c r="L85" i="2"/>
  <c r="L191" i="2"/>
  <c r="L338" i="2"/>
  <c r="L151" i="2"/>
  <c r="L34" i="2"/>
  <c r="L301" i="2"/>
  <c r="L344" i="2"/>
  <c r="L50" i="2"/>
  <c r="L232" i="2"/>
  <c r="L174" i="2"/>
  <c r="L293" i="2"/>
  <c r="L83" i="2"/>
  <c r="L69" i="2"/>
  <c r="L202" i="2"/>
  <c r="L198" i="2"/>
  <c r="I257" i="2"/>
  <c r="L257" i="2" s="1"/>
  <c r="I270" i="2"/>
  <c r="L270" i="2" s="1"/>
  <c r="I342" i="2"/>
  <c r="I93" i="2"/>
  <c r="L93" i="2" s="1"/>
  <c r="I53" i="2"/>
  <c r="L53" i="2" s="1"/>
  <c r="I125" i="2"/>
  <c r="L125" i="2" s="1"/>
  <c r="I284" i="2"/>
  <c r="I276" i="2"/>
  <c r="I163" i="2"/>
  <c r="I170" i="2"/>
  <c r="I310" i="2"/>
  <c r="L310" i="2" s="1"/>
  <c r="I131" i="2"/>
  <c r="I361" i="2"/>
  <c r="L361" i="2" s="1"/>
  <c r="I97" i="2"/>
  <c r="I214" i="2"/>
  <c r="L214" i="2" s="1"/>
  <c r="I179" i="2"/>
  <c r="I106" i="2"/>
  <c r="I91" i="2"/>
  <c r="I150" i="2"/>
  <c r="I37" i="2"/>
  <c r="L320" i="2"/>
  <c r="I217" i="2"/>
  <c r="L217" i="2" s="1"/>
  <c r="I261" i="2"/>
  <c r="I147" i="2"/>
  <c r="I294" i="2"/>
  <c r="L294" i="2" s="1"/>
  <c r="I216" i="2"/>
  <c r="I162" i="2"/>
  <c r="L162" i="2" s="1"/>
  <c r="I123" i="2"/>
  <c r="I100" i="2"/>
  <c r="I275" i="2"/>
  <c r="I219" i="2"/>
  <c r="I77" i="2"/>
  <c r="L62" i="2"/>
  <c r="L211" i="2"/>
  <c r="I302" i="2"/>
  <c r="L302" i="2" s="1"/>
  <c r="I184" i="2"/>
  <c r="I73" i="2"/>
  <c r="I129" i="2"/>
  <c r="I254" i="2"/>
  <c r="I80" i="2"/>
  <c r="I89" i="2"/>
  <c r="I267" i="2"/>
  <c r="I290" i="2"/>
  <c r="I105" i="2"/>
  <c r="I299" i="2"/>
  <c r="I43" i="2"/>
  <c r="L168" i="2"/>
  <c r="I113" i="2"/>
  <c r="L113" i="2" s="1"/>
  <c r="I36" i="2"/>
  <c r="I82" i="2"/>
  <c r="I94" i="2"/>
  <c r="L94" i="2" s="1"/>
  <c r="I13" i="2"/>
  <c r="I235" i="2"/>
  <c r="I264" i="2"/>
  <c r="I117" i="2"/>
  <c r="L160" i="1"/>
  <c r="L144" i="1"/>
  <c r="L176" i="1"/>
  <c r="L288" i="1"/>
  <c r="L208" i="1"/>
  <c r="L88" i="1"/>
  <c r="L365" i="1" s="1"/>
  <c r="L192" i="1"/>
  <c r="L320" i="1"/>
  <c r="I355" i="9"/>
  <c r="L355" i="9" s="1"/>
  <c r="I99" i="9"/>
  <c r="L99" i="9" s="1"/>
  <c r="I141" i="9"/>
  <c r="L141" i="9" s="1"/>
  <c r="I156" i="9"/>
  <c r="L156" i="9" s="1"/>
  <c r="L67" i="2"/>
  <c r="L339" i="2"/>
  <c r="L33" i="2"/>
  <c r="L251" i="2"/>
  <c r="L194" i="2"/>
  <c r="L181" i="2"/>
  <c r="L155" i="2"/>
  <c r="L157" i="2"/>
  <c r="L221" i="2"/>
  <c r="L318" i="2"/>
  <c r="L317" i="2"/>
  <c r="I61" i="9"/>
  <c r="L61" i="9" s="1"/>
  <c r="I233" i="9"/>
  <c r="L233" i="9" s="1"/>
  <c r="I270" i="9"/>
  <c r="L270" i="9" s="1"/>
  <c r="I277" i="9"/>
  <c r="L277" i="9" s="1"/>
  <c r="I162" i="10"/>
  <c r="L162" i="10" s="1"/>
  <c r="I321" i="9"/>
  <c r="L321" i="9" s="1"/>
  <c r="I248" i="9"/>
  <c r="L248" i="9" s="1"/>
  <c r="L110" i="2"/>
  <c r="L17" i="2"/>
  <c r="L244" i="2"/>
  <c r="L350" i="2"/>
  <c r="L68" i="2"/>
  <c r="L57" i="2"/>
  <c r="L11" i="2"/>
  <c r="L240" i="2"/>
  <c r="L352" i="2"/>
  <c r="I36" i="10"/>
  <c r="I332" i="9"/>
  <c r="L332" i="9" s="1"/>
  <c r="L355" i="2"/>
  <c r="L220" i="2"/>
  <c r="L98" i="2"/>
  <c r="L133" i="2"/>
  <c r="L330" i="2"/>
  <c r="L9" i="2"/>
  <c r="L280" i="2"/>
  <c r="L96" i="2"/>
  <c r="L20" i="2"/>
  <c r="I197" i="9"/>
  <c r="L197" i="9" s="1"/>
  <c r="I112" i="10"/>
  <c r="I143" i="9"/>
  <c r="L143" i="9" s="1"/>
  <c r="I184" i="9"/>
  <c r="L184" i="9" s="1"/>
  <c r="L325" i="2"/>
  <c r="L64" i="2"/>
  <c r="L12" i="2"/>
  <c r="L166" i="2"/>
  <c r="L210" i="2"/>
  <c r="L86" i="2"/>
  <c r="L144" i="2"/>
  <c r="I254" i="9"/>
  <c r="L254" i="9" s="1"/>
  <c r="L118" i="2"/>
  <c r="L65" i="2"/>
  <c r="L139" i="2"/>
  <c r="L51" i="2"/>
  <c r="L25" i="2"/>
  <c r="I193" i="9"/>
  <c r="L193" i="9" s="1"/>
  <c r="L245" i="2"/>
  <c r="L49" i="2"/>
  <c r="L146" i="2"/>
  <c r="L42" i="2"/>
  <c r="L27" i="2"/>
  <c r="L55" i="2"/>
  <c r="L329" i="2"/>
  <c r="L72" i="2"/>
  <c r="L159" i="2"/>
  <c r="I238" i="9"/>
  <c r="L238" i="9" s="1"/>
  <c r="I354" i="9"/>
  <c r="L354" i="9" s="1"/>
  <c r="I45" i="9"/>
  <c r="L45" i="9" s="1"/>
  <c r="I240" i="9"/>
  <c r="L240" i="9" s="1"/>
  <c r="I256" i="9"/>
  <c r="L256" i="9" s="1"/>
  <c r="I94" i="9"/>
  <c r="L94" i="9" s="1"/>
  <c r="L128" i="2"/>
  <c r="L209" i="2"/>
  <c r="L126" i="2"/>
  <c r="L124" i="2"/>
  <c r="L54" i="2"/>
  <c r="I124" i="9"/>
  <c r="L124" i="9" s="1"/>
  <c r="L246" i="2"/>
  <c r="L70" i="2"/>
  <c r="L288" i="2"/>
  <c r="L331" i="2"/>
  <c r="L48" i="2"/>
  <c r="L346" i="2"/>
  <c r="L247" i="2"/>
  <c r="I225" i="9"/>
  <c r="L225" i="9" s="1"/>
  <c r="I153" i="9"/>
  <c r="L153" i="9" s="1"/>
  <c r="I301" i="9"/>
  <c r="L301" i="9" s="1"/>
  <c r="I200" i="10"/>
  <c r="L200" i="10" s="1"/>
  <c r="I109" i="10"/>
  <c r="L109" i="10" s="1"/>
  <c r="I154" i="10"/>
  <c r="L154" i="10" s="1"/>
  <c r="I196" i="9"/>
  <c r="L196" i="9" s="1"/>
  <c r="I308" i="9"/>
  <c r="L308" i="9" s="1"/>
  <c r="L215" i="2"/>
  <c r="I98" i="9"/>
  <c r="L98" i="9" s="1"/>
  <c r="I44" i="9"/>
  <c r="L44" i="9" s="1"/>
  <c r="I169" i="9"/>
  <c r="L169" i="9" s="1"/>
  <c r="I146" i="9"/>
  <c r="L146" i="9" s="1"/>
  <c r="I198" i="10"/>
  <c r="L198" i="10" s="1"/>
  <c r="I209" i="9"/>
  <c r="L209" i="9" s="1"/>
  <c r="L167" i="2"/>
  <c r="I337" i="9"/>
  <c r="L337" i="9" s="1"/>
  <c r="I234" i="9"/>
  <c r="L234" i="9" s="1"/>
  <c r="I346" i="9"/>
  <c r="L346" i="9" s="1"/>
  <c r="I105" i="9"/>
  <c r="L105" i="9" s="1"/>
  <c r="I166" i="9"/>
  <c r="L166" i="9" s="1"/>
  <c r="I81" i="9"/>
  <c r="L81" i="9" s="1"/>
  <c r="I290" i="9"/>
  <c r="L290" i="9" s="1"/>
  <c r="I246" i="9"/>
  <c r="L246" i="9" s="1"/>
  <c r="I302" i="10"/>
  <c r="L302" i="10" s="1"/>
  <c r="I253" i="10"/>
  <c r="L253" i="10" s="1"/>
  <c r="I209" i="10"/>
  <c r="L209" i="10" s="1"/>
  <c r="L319" i="2"/>
  <c r="L47" i="2"/>
  <c r="I230" i="9"/>
  <c r="L230" i="9" s="1"/>
  <c r="I85" i="9"/>
  <c r="L85" i="9" s="1"/>
  <c r="I145" i="9"/>
  <c r="L145" i="9" s="1"/>
  <c r="I212" i="10"/>
  <c r="L212" i="10" s="1"/>
  <c r="I140" i="10"/>
  <c r="L140" i="10" s="1"/>
  <c r="L263" i="2"/>
  <c r="L15" i="2"/>
  <c r="L239" i="2"/>
  <c r="I91" i="9"/>
  <c r="L91" i="9" s="1"/>
  <c r="I64" i="9"/>
  <c r="L64" i="9" s="1"/>
  <c r="I131" i="9"/>
  <c r="L131" i="9" s="1"/>
  <c r="I229" i="9"/>
  <c r="L229" i="9" s="1"/>
  <c r="I289" i="9"/>
  <c r="L289" i="9" s="1"/>
  <c r="I137" i="9"/>
  <c r="L137" i="9" s="1"/>
  <c r="I311" i="9"/>
  <c r="L311" i="9" s="1"/>
  <c r="I174" i="9"/>
  <c r="L174" i="9" s="1"/>
  <c r="I49" i="10"/>
  <c r="L49" i="10" s="1"/>
  <c r="I74" i="10"/>
  <c r="L74" i="10" s="1"/>
  <c r="L231" i="2"/>
  <c r="I122" i="9"/>
  <c r="L122" i="9" s="1"/>
  <c r="I60" i="9"/>
  <c r="L60" i="9" s="1"/>
  <c r="I206" i="9"/>
  <c r="L206" i="9" s="1"/>
  <c r="I199" i="10"/>
  <c r="L199" i="10" s="1"/>
  <c r="I333" i="10"/>
  <c r="L333" i="10" s="1"/>
  <c r="L223" i="2"/>
  <c r="I236" i="9"/>
  <c r="L236" i="9" s="1"/>
  <c r="L95" i="2"/>
  <c r="I164" i="9"/>
  <c r="L164" i="9" s="1"/>
  <c r="I244" i="9"/>
  <c r="L244" i="9" s="1"/>
  <c r="I305" i="9"/>
  <c r="L305" i="9" s="1"/>
  <c r="I56" i="9"/>
  <c r="L56" i="9" s="1"/>
  <c r="I62" i="9"/>
  <c r="L62" i="9" s="1"/>
  <c r="I313" i="9"/>
  <c r="L313" i="9" s="1"/>
  <c r="I232" i="10"/>
  <c r="L232" i="10" s="1"/>
  <c r="L183" i="2"/>
  <c r="L63" i="2"/>
  <c r="L303" i="2"/>
  <c r="I50" i="9"/>
  <c r="L50" i="9" s="1"/>
  <c r="L143" i="2"/>
  <c r="I236" i="10"/>
  <c r="L236" i="10" s="1"/>
  <c r="I317" i="10"/>
  <c r="L317" i="10" s="1"/>
  <c r="I31" i="10"/>
  <c r="L31" i="10" s="1"/>
  <c r="I128" i="10"/>
  <c r="L128" i="10" s="1"/>
  <c r="I77" i="10"/>
  <c r="L77" i="10" s="1"/>
  <c r="I256" i="10"/>
  <c r="L256" i="10" s="1"/>
  <c r="I70" i="10"/>
  <c r="L70" i="10" s="1"/>
  <c r="I12" i="10"/>
  <c r="L12" i="10" s="1"/>
  <c r="I341" i="10"/>
  <c r="L341" i="10" s="1"/>
  <c r="I158" i="10"/>
  <c r="I229" i="10"/>
  <c r="L229" i="10" s="1"/>
  <c r="I13" i="10"/>
  <c r="L13" i="10" s="1"/>
  <c r="I218" i="10"/>
  <c r="L218" i="10" s="1"/>
  <c r="I349" i="10"/>
  <c r="L349" i="10" s="1"/>
  <c r="I150" i="10"/>
  <c r="L150" i="10" s="1"/>
  <c r="I85" i="10"/>
  <c r="L85" i="10" s="1"/>
  <c r="I220" i="10"/>
  <c r="L220" i="10" s="1"/>
  <c r="I10" i="10"/>
  <c r="L10" i="10" s="1"/>
  <c r="I55" i="10"/>
  <c r="L55" i="10" s="1"/>
  <c r="I118" i="10"/>
  <c r="L118" i="10" s="1"/>
  <c r="I114" i="10"/>
  <c r="L114" i="10" s="1"/>
  <c r="I180" i="10"/>
  <c r="L180" i="10" s="1"/>
  <c r="I37" i="10"/>
  <c r="L37" i="10" s="1"/>
  <c r="I132" i="10"/>
  <c r="L132" i="10" s="1"/>
  <c r="I301" i="10"/>
  <c r="L301" i="10" s="1"/>
  <c r="I318" i="10"/>
  <c r="L318" i="10" s="1"/>
  <c r="I184" i="10"/>
  <c r="L184" i="10" s="1"/>
  <c r="I324" i="10"/>
  <c r="L324" i="10" s="1"/>
  <c r="I165" i="10"/>
  <c r="L165" i="10" s="1"/>
  <c r="I278" i="10"/>
  <c r="L278" i="10" s="1"/>
  <c r="I319" i="10"/>
  <c r="L319" i="10" s="1"/>
  <c r="I73" i="10"/>
  <c r="L73" i="10" s="1"/>
  <c r="I246" i="10"/>
  <c r="L246" i="10" s="1"/>
  <c r="I247" i="10"/>
  <c r="L247" i="10" s="1"/>
  <c r="I296" i="10"/>
  <c r="L296" i="10" s="1"/>
  <c r="I213" i="10"/>
  <c r="L213" i="10" s="1"/>
  <c r="I216" i="10"/>
  <c r="L216" i="10" s="1"/>
  <c r="I295" i="10"/>
  <c r="L295" i="10" s="1"/>
  <c r="I144" i="10"/>
  <c r="L144" i="10" s="1"/>
  <c r="I338" i="10"/>
  <c r="L338" i="10" s="1"/>
  <c r="I174" i="10"/>
  <c r="L174" i="10" s="1"/>
  <c r="I203" i="10"/>
  <c r="L203" i="10" s="1"/>
  <c r="I91" i="10"/>
  <c r="L91" i="10" s="1"/>
  <c r="I122" i="10"/>
  <c r="L122" i="10" s="1"/>
  <c r="I40" i="10"/>
  <c r="L40" i="10" s="1"/>
  <c r="I346" i="10"/>
  <c r="L346" i="10" s="1"/>
  <c r="I134" i="10"/>
  <c r="L134" i="10" s="1"/>
  <c r="I196" i="10"/>
  <c r="L196" i="10" s="1"/>
  <c r="I120" i="10"/>
  <c r="L120" i="10" s="1"/>
  <c r="I275" i="10"/>
  <c r="L275" i="10" s="1"/>
  <c r="I353" i="10"/>
  <c r="L353" i="10" s="1"/>
  <c r="I359" i="10"/>
  <c r="L359" i="10" s="1"/>
  <c r="I75" i="10"/>
  <c r="L75" i="10" s="1"/>
  <c r="I267" i="10"/>
  <c r="L267" i="10" s="1"/>
  <c r="I133" i="10"/>
  <c r="L133" i="10" s="1"/>
  <c r="I89" i="10"/>
  <c r="L89" i="10" s="1"/>
  <c r="I57" i="10"/>
  <c r="L57" i="10" s="1"/>
  <c r="I41" i="10"/>
  <c r="L41" i="10" s="1"/>
  <c r="I250" i="10"/>
  <c r="L250" i="10" s="1"/>
  <c r="I310" i="10"/>
  <c r="L310" i="10" s="1"/>
  <c r="I294" i="10"/>
  <c r="L294" i="10" s="1"/>
  <c r="I145" i="10"/>
  <c r="L145" i="10" s="1"/>
  <c r="I297" i="10"/>
  <c r="L297" i="10" s="1"/>
  <c r="I283" i="10"/>
  <c r="L283" i="10" s="1"/>
  <c r="I46" i="10"/>
  <c r="L46" i="10" s="1"/>
  <c r="I361" i="10"/>
  <c r="L361" i="10" s="1"/>
  <c r="I192" i="10"/>
  <c r="L192" i="10" s="1"/>
  <c r="I300" i="10"/>
  <c r="L300" i="10" s="1"/>
  <c r="I331" i="10"/>
  <c r="L331" i="10" s="1"/>
  <c r="I332" i="10"/>
  <c r="L332" i="10" s="1"/>
  <c r="I61" i="10"/>
  <c r="L61" i="10" s="1"/>
  <c r="I190" i="10"/>
  <c r="L190" i="10" s="1"/>
  <c r="I21" i="10"/>
  <c r="L21" i="10" s="1"/>
  <c r="I179" i="10"/>
  <c r="L179" i="10" s="1"/>
  <c r="I321" i="10"/>
  <c r="L321" i="10" s="1"/>
  <c r="I172" i="10"/>
  <c r="L172" i="10" s="1"/>
  <c r="I248" i="10"/>
  <c r="L248" i="10" s="1"/>
  <c r="I102" i="10"/>
  <c r="L102" i="10" s="1"/>
  <c r="I245" i="10"/>
  <c r="L245" i="10" s="1"/>
  <c r="I119" i="10"/>
  <c r="L119" i="10" s="1"/>
  <c r="I90" i="10"/>
  <c r="L90" i="10" s="1"/>
  <c r="I156" i="10"/>
  <c r="L156" i="10" s="1"/>
  <c r="I147" i="10"/>
  <c r="L147" i="10" s="1"/>
  <c r="I251" i="10"/>
  <c r="L251" i="10" s="1"/>
  <c r="I233" i="10"/>
  <c r="L233" i="10" s="1"/>
  <c r="L30" i="10"/>
  <c r="I84" i="10"/>
  <c r="L84" i="10" s="1"/>
  <c r="I258" i="10"/>
  <c r="L258" i="10" s="1"/>
  <c r="L80" i="10"/>
  <c r="L206" i="10"/>
  <c r="I211" i="10"/>
  <c r="L211" i="10" s="1"/>
  <c r="I231" i="10"/>
  <c r="L231" i="10" s="1"/>
  <c r="I8" i="10"/>
  <c r="L8" i="10" s="1"/>
  <c r="I322" i="10"/>
  <c r="L322" i="10" s="1"/>
  <c r="I124" i="10"/>
  <c r="L124" i="10" s="1"/>
  <c r="I169" i="10"/>
  <c r="L169" i="10" s="1"/>
  <c r="I259" i="10"/>
  <c r="L259" i="10" s="1"/>
  <c r="I20" i="10"/>
  <c r="L20" i="10" s="1"/>
  <c r="I204" i="10"/>
  <c r="L204" i="10" s="1"/>
  <c r="I159" i="10"/>
  <c r="L159" i="10" s="1"/>
  <c r="I287" i="10"/>
  <c r="L287" i="10" s="1"/>
  <c r="I345" i="10"/>
  <c r="L345" i="10" s="1"/>
  <c r="I315" i="10"/>
  <c r="L315" i="10" s="1"/>
  <c r="I290" i="10"/>
  <c r="I27" i="10"/>
  <c r="I88" i="10"/>
  <c r="I360" i="10"/>
  <c r="I121" i="10"/>
  <c r="L121" i="10" s="1"/>
  <c r="I24" i="10"/>
  <c r="L24" i="10" s="1"/>
  <c r="I327" i="10"/>
  <c r="L327" i="10" s="1"/>
  <c r="I264" i="10"/>
  <c r="I307" i="10"/>
  <c r="L307" i="10" s="1"/>
  <c r="I244" i="10"/>
  <c r="I299" i="10"/>
  <c r="L299" i="10" s="1"/>
  <c r="I18" i="10"/>
  <c r="L18" i="10" s="1"/>
  <c r="I202" i="10"/>
  <c r="L202" i="10" s="1"/>
  <c r="I113" i="10"/>
  <c r="L113" i="10" s="1"/>
  <c r="I71" i="10"/>
  <c r="I225" i="10"/>
  <c r="I193" i="10"/>
  <c r="L193" i="10" s="1"/>
  <c r="I280" i="10"/>
  <c r="L280" i="10" s="1"/>
  <c r="I87" i="10"/>
  <c r="I306" i="10"/>
  <c r="L306" i="10" s="1"/>
  <c r="I67" i="10"/>
  <c r="L67" i="10" s="1"/>
  <c r="I260" i="10"/>
  <c r="L260" i="10" s="1"/>
  <c r="I59" i="10"/>
  <c r="L59" i="10" s="1"/>
  <c r="I272" i="10"/>
  <c r="L272" i="10" s="1"/>
  <c r="I335" i="10"/>
  <c r="L335" i="10" s="1"/>
  <c r="I44" i="10"/>
  <c r="I298" i="10"/>
  <c r="I45" i="10"/>
  <c r="L268" i="10"/>
  <c r="L355" i="10"/>
  <c r="L356" i="10"/>
  <c r="L54" i="10"/>
  <c r="L47" i="10"/>
  <c r="L257" i="10"/>
  <c r="L261" i="10"/>
  <c r="L11" i="10"/>
  <c r="L68" i="10"/>
  <c r="L285" i="10"/>
  <c r="L116" i="10"/>
  <c r="L79" i="10"/>
  <c r="L320" i="10"/>
  <c r="L36" i="10"/>
  <c r="L342" i="10"/>
  <c r="L34" i="10"/>
  <c r="L137" i="10"/>
  <c r="L166" i="10"/>
  <c r="L48" i="10"/>
  <c r="L217" i="10"/>
  <c r="L158" i="10"/>
  <c r="L15" i="10"/>
  <c r="L115" i="10"/>
  <c r="L336" i="10"/>
  <c r="L151" i="10"/>
  <c r="L282" i="10"/>
  <c r="L205" i="10"/>
  <c r="L98" i="10"/>
  <c r="L107" i="10"/>
  <c r="L304" i="10"/>
  <c r="L312" i="10"/>
  <c r="L103" i="10"/>
  <c r="L347" i="10"/>
  <c r="L176" i="10"/>
  <c r="L210" i="10"/>
  <c r="L173" i="10"/>
  <c r="L43" i="10"/>
  <c r="L164" i="10"/>
  <c r="L142" i="10"/>
  <c r="L94" i="10"/>
  <c r="L221" i="10"/>
  <c r="L214" i="10"/>
  <c r="L183" i="10"/>
  <c r="L112" i="10"/>
  <c r="L19" i="10"/>
  <c r="L17" i="10"/>
  <c r="L14" i="10"/>
  <c r="I242" i="9"/>
  <c r="L242" i="9" s="1"/>
  <c r="I241" i="9"/>
  <c r="L241" i="9" s="1"/>
  <c r="I66" i="9"/>
  <c r="L66" i="9" s="1"/>
  <c r="I53" i="9"/>
  <c r="L53" i="9" s="1"/>
  <c r="I294" i="9"/>
  <c r="L294" i="9" s="1"/>
  <c r="I335" i="9"/>
  <c r="L335" i="9" s="1"/>
  <c r="I182" i="9"/>
  <c r="L182" i="9" s="1"/>
  <c r="I70" i="9"/>
  <c r="L70" i="9" s="1"/>
  <c r="I186" i="9"/>
  <c r="L186" i="9" s="1"/>
  <c r="I24" i="9"/>
  <c r="L24" i="9" s="1"/>
  <c r="I338" i="9"/>
  <c r="L338" i="9" s="1"/>
  <c r="I73" i="9"/>
  <c r="L73" i="9" s="1"/>
  <c r="I52" i="9"/>
  <c r="L52" i="9" s="1"/>
  <c r="I202" i="9"/>
  <c r="L202" i="9" s="1"/>
  <c r="I125" i="9"/>
  <c r="L125" i="9" s="1"/>
  <c r="I161" i="9"/>
  <c r="L161" i="9" s="1"/>
  <c r="I263" i="9"/>
  <c r="L263" i="9" s="1"/>
  <c r="I49" i="9"/>
  <c r="L49" i="9" s="1"/>
  <c r="I185" i="9"/>
  <c r="L185" i="9" s="1"/>
  <c r="I334" i="9"/>
  <c r="L334" i="9" s="1"/>
  <c r="I210" i="9"/>
  <c r="L210" i="9" s="1"/>
  <c r="I173" i="9"/>
  <c r="L173" i="9" s="1"/>
  <c r="I89" i="9"/>
  <c r="L89" i="9" s="1"/>
  <c r="I258" i="9"/>
  <c r="L258" i="9" s="1"/>
  <c r="I130" i="9"/>
  <c r="L130" i="9" s="1"/>
  <c r="I88" i="9"/>
  <c r="L88" i="9" s="1"/>
  <c r="I9" i="9"/>
  <c r="I189" i="9"/>
  <c r="L189" i="9" s="1"/>
  <c r="I330" i="9"/>
  <c r="L330" i="9" s="1"/>
  <c r="I257" i="9"/>
  <c r="L257" i="9" s="1"/>
  <c r="I170" i="9"/>
  <c r="L170" i="9" s="1"/>
  <c r="I181" i="9"/>
  <c r="L181" i="9" s="1"/>
  <c r="I362" i="9"/>
  <c r="L362" i="9" s="1"/>
  <c r="I287" i="9"/>
  <c r="L287" i="9" s="1"/>
  <c r="I119" i="9"/>
  <c r="L119" i="9" s="1"/>
  <c r="I92" i="9"/>
  <c r="L92" i="9" s="1"/>
  <c r="I79" i="9"/>
  <c r="L79" i="9" s="1"/>
  <c r="I72" i="9"/>
  <c r="L72" i="9" s="1"/>
  <c r="I351" i="9"/>
  <c r="L351" i="9" s="1"/>
  <c r="I40" i="9"/>
  <c r="L40" i="9" s="1"/>
  <c r="I269" i="9"/>
  <c r="L269" i="9" s="1"/>
  <c r="I325" i="9"/>
  <c r="L325" i="9" s="1"/>
  <c r="I22" i="9"/>
  <c r="L22" i="9" s="1"/>
  <c r="L352" i="9"/>
  <c r="L295" i="9"/>
  <c r="L71" i="9"/>
  <c r="L115" i="9"/>
  <c r="L118" i="9"/>
  <c r="L360" i="9"/>
  <c r="L247" i="9"/>
  <c r="L68" i="9"/>
  <c r="L159" i="9"/>
  <c r="L132" i="9"/>
  <c r="L20" i="9"/>
  <c r="L343" i="9"/>
  <c r="L32" i="9"/>
  <c r="L48" i="9"/>
  <c r="L231" i="9"/>
  <c r="L312" i="9"/>
  <c r="L23" i="9"/>
  <c r="L142" i="9"/>
  <c r="L358" i="9"/>
  <c r="L136" i="9"/>
  <c r="L319" i="9"/>
  <c r="L21" i="9"/>
  <c r="L200" i="9"/>
  <c r="L139" i="9"/>
  <c r="L207" i="9"/>
  <c r="L327" i="9"/>
  <c r="L102" i="9"/>
  <c r="L178" i="9"/>
  <c r="L41" i="9"/>
  <c r="L271" i="9"/>
  <c r="L320" i="9"/>
  <c r="L108" i="9"/>
  <c r="L126" i="9"/>
  <c r="L100" i="9"/>
  <c r="L217" i="8"/>
  <c r="L266" i="8"/>
  <c r="L343" i="8"/>
  <c r="L95" i="8"/>
  <c r="L233" i="8"/>
  <c r="L300" i="8"/>
  <c r="L123" i="8"/>
  <c r="L158" i="8"/>
  <c r="L108" i="8"/>
  <c r="L119" i="8"/>
  <c r="L165" i="8"/>
  <c r="L335" i="8"/>
  <c r="L182" i="8"/>
  <c r="L311" i="8"/>
  <c r="L193" i="8"/>
  <c r="L189" i="8"/>
  <c r="L178" i="8"/>
  <c r="L345" i="8"/>
  <c r="L40" i="8"/>
  <c r="L223" i="8"/>
  <c r="L218" i="8"/>
  <c r="L45" i="8"/>
  <c r="L315" i="8"/>
  <c r="L62" i="8"/>
  <c r="L148" i="8"/>
  <c r="L203" i="8"/>
  <c r="L44" i="8"/>
  <c r="L50" i="8"/>
  <c r="L295" i="8"/>
  <c r="L221" i="8"/>
  <c r="L118" i="8"/>
  <c r="L54" i="8"/>
  <c r="L253" i="8"/>
  <c r="L214" i="8"/>
  <c r="L68" i="8"/>
  <c r="L258" i="8"/>
  <c r="L349" i="8"/>
  <c r="L320" i="8"/>
  <c r="L175" i="8"/>
  <c r="L226" i="8"/>
  <c r="L190" i="8"/>
  <c r="L280" i="8"/>
  <c r="L285" i="8"/>
  <c r="L275" i="8"/>
  <c r="L225" i="8"/>
  <c r="L139" i="8"/>
  <c r="L12" i="8"/>
  <c r="L249" i="8"/>
  <c r="L238" i="8"/>
  <c r="L15" i="8"/>
  <c r="L194" i="8"/>
  <c r="L359" i="8"/>
  <c r="L156" i="8"/>
  <c r="L332" i="8"/>
  <c r="L13" i="8"/>
  <c r="L317" i="8"/>
  <c r="L322" i="8"/>
  <c r="L232" i="8"/>
  <c r="L230" i="8"/>
  <c r="L247" i="8"/>
  <c r="L255" i="8"/>
  <c r="L20" i="8"/>
  <c r="L268" i="8"/>
  <c r="L340" i="8"/>
  <c r="L150" i="8"/>
  <c r="L265" i="8"/>
  <c r="L326" i="8"/>
  <c r="L234" i="8"/>
  <c r="L114" i="8"/>
  <c r="L290" i="8"/>
  <c r="L237" i="8"/>
  <c r="L241" i="8"/>
  <c r="L37" i="8"/>
  <c r="L88" i="8"/>
  <c r="L168" i="8"/>
  <c r="L205" i="8"/>
  <c r="L55" i="8"/>
  <c r="L282" i="8"/>
  <c r="L32" i="8"/>
  <c r="L304" i="8"/>
  <c r="L167" i="8"/>
  <c r="L91" i="8"/>
  <c r="L153" i="8"/>
  <c r="L164" i="8"/>
  <c r="L76" i="8"/>
  <c r="L70" i="8"/>
  <c r="L159" i="8"/>
  <c r="L257" i="8"/>
  <c r="L135" i="8"/>
  <c r="L188" i="8"/>
  <c r="L56" i="8"/>
  <c r="L342" i="8"/>
  <c r="L197" i="8"/>
  <c r="L113" i="8"/>
  <c r="L328" i="8"/>
  <c r="L278" i="8"/>
  <c r="L136" i="8"/>
  <c r="L124" i="8"/>
  <c r="I368" i="7" l="1"/>
  <c r="J59" i="7" s="1"/>
  <c r="K59" i="7" s="1"/>
  <c r="M59" i="7" s="1"/>
  <c r="D368" i="7"/>
  <c r="D366" i="6"/>
  <c r="I366" i="5"/>
  <c r="J361" i="5" s="1"/>
  <c r="K361" i="5" s="1"/>
  <c r="M361" i="5" s="1"/>
  <c r="D367" i="4"/>
  <c r="J224" i="4"/>
  <c r="K224" i="4" s="1"/>
  <c r="M224" i="4" s="1"/>
  <c r="N224" i="5" s="1"/>
  <c r="J128" i="4"/>
  <c r="K128" i="4" s="1"/>
  <c r="M128" i="4" s="1"/>
  <c r="N128" i="5" s="1"/>
  <c r="J131" i="4"/>
  <c r="K131" i="4" s="1"/>
  <c r="M131" i="4" s="1"/>
  <c r="N131" i="5" s="1"/>
  <c r="J286" i="4"/>
  <c r="K286" i="4" s="1"/>
  <c r="M286" i="4" s="1"/>
  <c r="N286" i="5" s="1"/>
  <c r="J132" i="4"/>
  <c r="K132" i="4" s="1"/>
  <c r="M132" i="4" s="1"/>
  <c r="N132" i="5" s="1"/>
  <c r="J241" i="4"/>
  <c r="K241" i="4" s="1"/>
  <c r="M241" i="4" s="1"/>
  <c r="N241" i="5" s="1"/>
  <c r="J269" i="4"/>
  <c r="K269" i="4" s="1"/>
  <c r="M269" i="4" s="1"/>
  <c r="N269" i="5" s="1"/>
  <c r="J255" i="4"/>
  <c r="K255" i="4" s="1"/>
  <c r="M255" i="4" s="1"/>
  <c r="N255" i="5" s="1"/>
  <c r="J345" i="4"/>
  <c r="K345" i="4" s="1"/>
  <c r="M345" i="4" s="1"/>
  <c r="N345" i="5" s="1"/>
  <c r="J357" i="4"/>
  <c r="K357" i="4" s="1"/>
  <c r="M357" i="4" s="1"/>
  <c r="N357" i="5" s="1"/>
  <c r="J145" i="4"/>
  <c r="K145" i="4" s="1"/>
  <c r="M145" i="4" s="1"/>
  <c r="N145" i="5" s="1"/>
  <c r="J293" i="4"/>
  <c r="K293" i="4" s="1"/>
  <c r="M293" i="4" s="1"/>
  <c r="N293" i="5" s="1"/>
  <c r="J222" i="4"/>
  <c r="K222" i="4" s="1"/>
  <c r="M222" i="4" s="1"/>
  <c r="N222" i="5" s="1"/>
  <c r="J69" i="4"/>
  <c r="K69" i="4" s="1"/>
  <c r="M69" i="4" s="1"/>
  <c r="N69" i="5" s="1"/>
  <c r="J263" i="4"/>
  <c r="K263" i="4" s="1"/>
  <c r="M263" i="4" s="1"/>
  <c r="N263" i="5" s="1"/>
  <c r="J84" i="4"/>
  <c r="K84" i="4" s="1"/>
  <c r="M84" i="4" s="1"/>
  <c r="N84" i="5" s="1"/>
  <c r="J299" i="4"/>
  <c r="K299" i="4" s="1"/>
  <c r="M299" i="4" s="1"/>
  <c r="N299" i="5" s="1"/>
  <c r="J238" i="4"/>
  <c r="K238" i="4" s="1"/>
  <c r="M238" i="4" s="1"/>
  <c r="N238" i="5" s="1"/>
  <c r="J303" i="4"/>
  <c r="K303" i="4" s="1"/>
  <c r="M303" i="4" s="1"/>
  <c r="N303" i="5" s="1"/>
  <c r="J337" i="4"/>
  <c r="K337" i="4" s="1"/>
  <c r="M337" i="4" s="1"/>
  <c r="N337" i="5" s="1"/>
  <c r="J153" i="4"/>
  <c r="K153" i="4" s="1"/>
  <c r="M153" i="4" s="1"/>
  <c r="N153" i="5" s="1"/>
  <c r="J138" i="4"/>
  <c r="K138" i="4" s="1"/>
  <c r="M138" i="4" s="1"/>
  <c r="N138" i="5" s="1"/>
  <c r="J251" i="4"/>
  <c r="K251" i="4" s="1"/>
  <c r="M251" i="4" s="1"/>
  <c r="N251" i="5" s="1"/>
  <c r="J301" i="4"/>
  <c r="K301" i="4" s="1"/>
  <c r="M301" i="4" s="1"/>
  <c r="N301" i="5" s="1"/>
  <c r="J185" i="4"/>
  <c r="K185" i="4" s="1"/>
  <c r="M185" i="4" s="1"/>
  <c r="N185" i="5" s="1"/>
  <c r="J97" i="4"/>
  <c r="K97" i="4" s="1"/>
  <c r="M97" i="4" s="1"/>
  <c r="N97" i="5" s="1"/>
  <c r="J116" i="4"/>
  <c r="K116" i="4" s="1"/>
  <c r="M116" i="4" s="1"/>
  <c r="N116" i="5" s="1"/>
  <c r="J18" i="4"/>
  <c r="K18" i="4" s="1"/>
  <c r="M18" i="4" s="1"/>
  <c r="N18" i="5" s="1"/>
  <c r="J288" i="4"/>
  <c r="K288" i="4" s="1"/>
  <c r="M288" i="4" s="1"/>
  <c r="N288" i="5" s="1"/>
  <c r="J41" i="4"/>
  <c r="K41" i="4" s="1"/>
  <c r="M41" i="4" s="1"/>
  <c r="N41" i="5" s="1"/>
  <c r="J362" i="4"/>
  <c r="K362" i="4" s="1"/>
  <c r="M362" i="4" s="1"/>
  <c r="N362" i="5" s="1"/>
  <c r="J88" i="4"/>
  <c r="K88" i="4" s="1"/>
  <c r="M88" i="4" s="1"/>
  <c r="N88" i="5" s="1"/>
  <c r="J108" i="4"/>
  <c r="K108" i="4" s="1"/>
  <c r="M108" i="4" s="1"/>
  <c r="N108" i="5" s="1"/>
  <c r="J262" i="4"/>
  <c r="K262" i="4" s="1"/>
  <c r="M262" i="4" s="1"/>
  <c r="N262" i="5" s="1"/>
  <c r="J322" i="4"/>
  <c r="K322" i="4" s="1"/>
  <c r="M322" i="4" s="1"/>
  <c r="N322" i="5" s="1"/>
  <c r="J290" i="4"/>
  <c r="K290" i="4" s="1"/>
  <c r="M290" i="4" s="1"/>
  <c r="N290" i="5" s="1"/>
  <c r="J178" i="4"/>
  <c r="K178" i="4" s="1"/>
  <c r="M178" i="4" s="1"/>
  <c r="N178" i="5" s="1"/>
  <c r="J305" i="4"/>
  <c r="K305" i="4" s="1"/>
  <c r="M305" i="4" s="1"/>
  <c r="N305" i="5" s="1"/>
  <c r="J9" i="4"/>
  <c r="K9" i="4" s="1"/>
  <c r="M9" i="4" s="1"/>
  <c r="N9" i="5" s="1"/>
  <c r="J215" i="4"/>
  <c r="K215" i="4" s="1"/>
  <c r="M215" i="4" s="1"/>
  <c r="N215" i="5" s="1"/>
  <c r="J227" i="4"/>
  <c r="K227" i="4" s="1"/>
  <c r="M227" i="4" s="1"/>
  <c r="N227" i="5" s="1"/>
  <c r="J71" i="4"/>
  <c r="K71" i="4" s="1"/>
  <c r="M71" i="4" s="1"/>
  <c r="N71" i="5" s="1"/>
  <c r="J175" i="4"/>
  <c r="K175" i="4" s="1"/>
  <c r="M175" i="4" s="1"/>
  <c r="N175" i="5" s="1"/>
  <c r="J304" i="4"/>
  <c r="K304" i="4" s="1"/>
  <c r="M304" i="4" s="1"/>
  <c r="N304" i="5" s="1"/>
  <c r="J318" i="4"/>
  <c r="K318" i="4" s="1"/>
  <c r="M318" i="4" s="1"/>
  <c r="N318" i="5" s="1"/>
  <c r="J244" i="4"/>
  <c r="K244" i="4" s="1"/>
  <c r="M244" i="4" s="1"/>
  <c r="N244" i="5" s="1"/>
  <c r="J217" i="4"/>
  <c r="K217" i="4" s="1"/>
  <c r="M217" i="4" s="1"/>
  <c r="N217" i="5" s="1"/>
  <c r="J122" i="4"/>
  <c r="K122" i="4" s="1"/>
  <c r="M122" i="4" s="1"/>
  <c r="N122" i="5" s="1"/>
  <c r="J206" i="4"/>
  <c r="K206" i="4" s="1"/>
  <c r="M206" i="4" s="1"/>
  <c r="N206" i="5" s="1"/>
  <c r="J259" i="4"/>
  <c r="K259" i="4" s="1"/>
  <c r="M259" i="4" s="1"/>
  <c r="N259" i="5" s="1"/>
  <c r="J335" i="4"/>
  <c r="K335" i="4" s="1"/>
  <c r="M335" i="4" s="1"/>
  <c r="N335" i="5" s="1"/>
  <c r="J194" i="4"/>
  <c r="K194" i="4" s="1"/>
  <c r="M194" i="4" s="1"/>
  <c r="N194" i="5" s="1"/>
  <c r="J270" i="4"/>
  <c r="K270" i="4" s="1"/>
  <c r="M270" i="4" s="1"/>
  <c r="N270" i="5" s="1"/>
  <c r="J339" i="4"/>
  <c r="K339" i="4" s="1"/>
  <c r="M339" i="4" s="1"/>
  <c r="N339" i="5" s="1"/>
  <c r="J237" i="4"/>
  <c r="K237" i="4" s="1"/>
  <c r="M237" i="4" s="1"/>
  <c r="N237" i="5" s="1"/>
  <c r="J68" i="4"/>
  <c r="K68" i="4" s="1"/>
  <c r="M68" i="4" s="1"/>
  <c r="N68" i="5" s="1"/>
  <c r="J213" i="4"/>
  <c r="K213" i="4" s="1"/>
  <c r="M213" i="4" s="1"/>
  <c r="N213" i="5" s="1"/>
  <c r="J190" i="4"/>
  <c r="K190" i="4" s="1"/>
  <c r="M190" i="4" s="1"/>
  <c r="N190" i="5" s="1"/>
  <c r="J280" i="4"/>
  <c r="K280" i="4" s="1"/>
  <c r="M280" i="4" s="1"/>
  <c r="N280" i="5" s="1"/>
  <c r="J181" i="4"/>
  <c r="K181" i="4" s="1"/>
  <c r="M181" i="4" s="1"/>
  <c r="N181" i="5" s="1"/>
  <c r="J275" i="4"/>
  <c r="K275" i="4" s="1"/>
  <c r="M275" i="4" s="1"/>
  <c r="N275" i="5" s="1"/>
  <c r="J83" i="4"/>
  <c r="K83" i="4" s="1"/>
  <c r="M83" i="4" s="1"/>
  <c r="N83" i="5" s="1"/>
  <c r="J343" i="4"/>
  <c r="K343" i="4" s="1"/>
  <c r="M343" i="4" s="1"/>
  <c r="N343" i="5" s="1"/>
  <c r="J107" i="4"/>
  <c r="K107" i="4" s="1"/>
  <c r="M107" i="4" s="1"/>
  <c r="N107" i="5" s="1"/>
  <c r="J26" i="4"/>
  <c r="K26" i="4" s="1"/>
  <c r="M26" i="4" s="1"/>
  <c r="N26" i="5" s="1"/>
  <c r="J324" i="4"/>
  <c r="K324" i="4" s="1"/>
  <c r="M324" i="4" s="1"/>
  <c r="N324" i="5" s="1"/>
  <c r="J23" i="4"/>
  <c r="K23" i="4" s="1"/>
  <c r="M23" i="4" s="1"/>
  <c r="N23" i="5" s="1"/>
  <c r="J167" i="4"/>
  <c r="K167" i="4" s="1"/>
  <c r="M167" i="4" s="1"/>
  <c r="N167" i="5" s="1"/>
  <c r="J76" i="4"/>
  <c r="K76" i="4" s="1"/>
  <c r="M76" i="4" s="1"/>
  <c r="N76" i="5" s="1"/>
  <c r="J25" i="4"/>
  <c r="K25" i="4" s="1"/>
  <c r="M25" i="4" s="1"/>
  <c r="N25" i="5" s="1"/>
  <c r="J179" i="4"/>
  <c r="K179" i="4" s="1"/>
  <c r="M179" i="4" s="1"/>
  <c r="N179" i="5" s="1"/>
  <c r="J242" i="4"/>
  <c r="K242" i="4" s="1"/>
  <c r="M242" i="4" s="1"/>
  <c r="N242" i="5" s="1"/>
  <c r="J101" i="4"/>
  <c r="K101" i="4" s="1"/>
  <c r="M101" i="4" s="1"/>
  <c r="N101" i="5" s="1"/>
  <c r="J31" i="4"/>
  <c r="K31" i="4" s="1"/>
  <c r="M31" i="4" s="1"/>
  <c r="N31" i="5" s="1"/>
  <c r="J276" i="4"/>
  <c r="K276" i="4" s="1"/>
  <c r="M276" i="4" s="1"/>
  <c r="N276" i="5" s="1"/>
  <c r="J211" i="4"/>
  <c r="K211" i="4" s="1"/>
  <c r="M211" i="4" s="1"/>
  <c r="N211" i="5" s="1"/>
  <c r="J361" i="4"/>
  <c r="K361" i="4" s="1"/>
  <c r="M361" i="4" s="1"/>
  <c r="N361" i="5" s="1"/>
  <c r="J55" i="4"/>
  <c r="K55" i="4" s="1"/>
  <c r="M55" i="4" s="1"/>
  <c r="N55" i="5" s="1"/>
  <c r="J47" i="4"/>
  <c r="K47" i="4" s="1"/>
  <c r="M47" i="4" s="1"/>
  <c r="N47" i="5" s="1"/>
  <c r="J93" i="4"/>
  <c r="K93" i="4" s="1"/>
  <c r="M93" i="4" s="1"/>
  <c r="N93" i="5" s="1"/>
  <c r="J103" i="4"/>
  <c r="K103" i="4" s="1"/>
  <c r="M103" i="4" s="1"/>
  <c r="N103" i="5" s="1"/>
  <c r="J246" i="4"/>
  <c r="K246" i="4" s="1"/>
  <c r="M246" i="4" s="1"/>
  <c r="N246" i="5" s="1"/>
  <c r="J223" i="4"/>
  <c r="K223" i="4" s="1"/>
  <c r="M223" i="4" s="1"/>
  <c r="N223" i="5" s="1"/>
  <c r="J85" i="4"/>
  <c r="K85" i="4" s="1"/>
  <c r="M85" i="4" s="1"/>
  <c r="N85" i="5" s="1"/>
  <c r="J334" i="4"/>
  <c r="K334" i="4" s="1"/>
  <c r="M334" i="4" s="1"/>
  <c r="N334" i="5" s="1"/>
  <c r="J320" i="4"/>
  <c r="K320" i="4" s="1"/>
  <c r="M320" i="4" s="1"/>
  <c r="N320" i="5" s="1"/>
  <c r="J65" i="4"/>
  <c r="K65" i="4" s="1"/>
  <c r="M65" i="4" s="1"/>
  <c r="N65" i="5" s="1"/>
  <c r="J111" i="4"/>
  <c r="K111" i="4" s="1"/>
  <c r="M111" i="4" s="1"/>
  <c r="N111" i="5" s="1"/>
  <c r="J254" i="4"/>
  <c r="K254" i="4" s="1"/>
  <c r="M254" i="4" s="1"/>
  <c r="N254" i="5" s="1"/>
  <c r="J252" i="4"/>
  <c r="K252" i="4" s="1"/>
  <c r="M252" i="4" s="1"/>
  <c r="N252" i="5" s="1"/>
  <c r="J283" i="4"/>
  <c r="K283" i="4" s="1"/>
  <c r="M283" i="4" s="1"/>
  <c r="N283" i="5" s="1"/>
  <c r="J46" i="4"/>
  <c r="K46" i="4" s="1"/>
  <c r="M46" i="4" s="1"/>
  <c r="N46" i="5" s="1"/>
  <c r="J72" i="4"/>
  <c r="K72" i="4" s="1"/>
  <c r="M72" i="4" s="1"/>
  <c r="N72" i="5" s="1"/>
  <c r="J11" i="4"/>
  <c r="K11" i="4" s="1"/>
  <c r="M11" i="4" s="1"/>
  <c r="N11" i="5" s="1"/>
  <c r="J355" i="4"/>
  <c r="K355" i="4" s="1"/>
  <c r="M355" i="4" s="1"/>
  <c r="N355" i="5" s="1"/>
  <c r="J239" i="4"/>
  <c r="K239" i="4" s="1"/>
  <c r="M239" i="4" s="1"/>
  <c r="N239" i="5" s="1"/>
  <c r="J24" i="4"/>
  <c r="K24" i="4" s="1"/>
  <c r="M24" i="4" s="1"/>
  <c r="N24" i="5" s="1"/>
  <c r="J210" i="4"/>
  <c r="K210" i="4" s="1"/>
  <c r="M210" i="4" s="1"/>
  <c r="N210" i="5" s="1"/>
  <c r="J348" i="4"/>
  <c r="K348" i="4" s="1"/>
  <c r="M348" i="4" s="1"/>
  <c r="N348" i="5" s="1"/>
  <c r="J184" i="4"/>
  <c r="K184" i="4" s="1"/>
  <c r="M184" i="4" s="1"/>
  <c r="N184" i="5" s="1"/>
  <c r="J57" i="4"/>
  <c r="K57" i="4" s="1"/>
  <c r="M57" i="4" s="1"/>
  <c r="N57" i="5" s="1"/>
  <c r="J316" i="4"/>
  <c r="K316" i="4" s="1"/>
  <c r="M316" i="4" s="1"/>
  <c r="N316" i="5" s="1"/>
  <c r="J165" i="4"/>
  <c r="K165" i="4" s="1"/>
  <c r="M165" i="4" s="1"/>
  <c r="N165" i="5" s="1"/>
  <c r="J66" i="4"/>
  <c r="K66" i="4" s="1"/>
  <c r="M66" i="4" s="1"/>
  <c r="N66" i="5" s="1"/>
  <c r="J292" i="4"/>
  <c r="K292" i="4" s="1"/>
  <c r="M292" i="4" s="1"/>
  <c r="N292" i="5" s="1"/>
  <c r="J119" i="4"/>
  <c r="K119" i="4" s="1"/>
  <c r="M119" i="4" s="1"/>
  <c r="N119" i="5" s="1"/>
  <c r="J183" i="4"/>
  <c r="K183" i="4" s="1"/>
  <c r="M183" i="4" s="1"/>
  <c r="N183" i="5" s="1"/>
  <c r="J231" i="4"/>
  <c r="K231" i="4" s="1"/>
  <c r="M231" i="4" s="1"/>
  <c r="N231" i="5" s="1"/>
  <c r="J42" i="4"/>
  <c r="K42" i="4" s="1"/>
  <c r="M42" i="4" s="1"/>
  <c r="N42" i="5" s="1"/>
  <c r="J149" i="4"/>
  <c r="K149" i="4" s="1"/>
  <c r="M149" i="4" s="1"/>
  <c r="N149" i="5" s="1"/>
  <c r="J143" i="4"/>
  <c r="K143" i="4" s="1"/>
  <c r="M143" i="4" s="1"/>
  <c r="N143" i="5" s="1"/>
  <c r="J352" i="4"/>
  <c r="K352" i="4" s="1"/>
  <c r="M352" i="4" s="1"/>
  <c r="N352" i="5" s="1"/>
  <c r="J325" i="4"/>
  <c r="K325" i="4" s="1"/>
  <c r="M325" i="4" s="1"/>
  <c r="N325" i="5" s="1"/>
  <c r="J164" i="4"/>
  <c r="K164" i="4" s="1"/>
  <c r="M164" i="4" s="1"/>
  <c r="N164" i="5" s="1"/>
  <c r="J347" i="4"/>
  <c r="K347" i="4" s="1"/>
  <c r="M347" i="4" s="1"/>
  <c r="N347" i="5" s="1"/>
  <c r="J342" i="4"/>
  <c r="K342" i="4" s="1"/>
  <c r="M342" i="4" s="1"/>
  <c r="N342" i="5" s="1"/>
  <c r="J120" i="4"/>
  <c r="K120" i="4" s="1"/>
  <c r="M120" i="4" s="1"/>
  <c r="N120" i="5" s="1"/>
  <c r="J148" i="4"/>
  <c r="K148" i="4" s="1"/>
  <c r="M148" i="4" s="1"/>
  <c r="N148" i="5" s="1"/>
  <c r="J33" i="4"/>
  <c r="K33" i="4" s="1"/>
  <c r="M33" i="4" s="1"/>
  <c r="N33" i="5" s="1"/>
  <c r="J273" i="4"/>
  <c r="K273" i="4" s="1"/>
  <c r="M273" i="4" s="1"/>
  <c r="N273" i="5" s="1"/>
  <c r="J118" i="4"/>
  <c r="K118" i="4" s="1"/>
  <c r="M118" i="4" s="1"/>
  <c r="N118" i="5" s="1"/>
  <c r="J247" i="4"/>
  <c r="K247" i="4" s="1"/>
  <c r="M247" i="4" s="1"/>
  <c r="N247" i="5" s="1"/>
  <c r="J74" i="4"/>
  <c r="K74" i="4" s="1"/>
  <c r="M74" i="4" s="1"/>
  <c r="N74" i="5" s="1"/>
  <c r="J297" i="4"/>
  <c r="K297" i="4" s="1"/>
  <c r="M297" i="4" s="1"/>
  <c r="N297" i="5" s="1"/>
  <c r="J216" i="4"/>
  <c r="K216" i="4" s="1"/>
  <c r="M216" i="4" s="1"/>
  <c r="N216" i="5" s="1"/>
  <c r="J129" i="4"/>
  <c r="K129" i="4" s="1"/>
  <c r="M129" i="4" s="1"/>
  <c r="N129" i="5" s="1"/>
  <c r="J86" i="4"/>
  <c r="K86" i="4" s="1"/>
  <c r="M86" i="4" s="1"/>
  <c r="N86" i="5" s="1"/>
  <c r="J135" i="4"/>
  <c r="K135" i="4" s="1"/>
  <c r="M135" i="4" s="1"/>
  <c r="N135" i="5" s="1"/>
  <c r="J314" i="4"/>
  <c r="K314" i="4" s="1"/>
  <c r="M314" i="4" s="1"/>
  <c r="N314" i="5" s="1"/>
  <c r="J30" i="4"/>
  <c r="K30" i="4" s="1"/>
  <c r="M30" i="4" s="1"/>
  <c r="N30" i="5" s="1"/>
  <c r="J92" i="4"/>
  <c r="K92" i="4" s="1"/>
  <c r="M92" i="4" s="1"/>
  <c r="N92" i="5" s="1"/>
  <c r="J360" i="4"/>
  <c r="K360" i="4" s="1"/>
  <c r="M360" i="4" s="1"/>
  <c r="N360" i="5" s="1"/>
  <c r="J313" i="4"/>
  <c r="K313" i="4" s="1"/>
  <c r="M313" i="4" s="1"/>
  <c r="N313" i="5" s="1"/>
  <c r="J310" i="4"/>
  <c r="K310" i="4" s="1"/>
  <c r="M310" i="4" s="1"/>
  <c r="N310" i="5" s="1"/>
  <c r="J8" i="4"/>
  <c r="K8" i="4" s="1"/>
  <c r="M8" i="4" s="1"/>
  <c r="J110" i="4"/>
  <c r="K110" i="4" s="1"/>
  <c r="M110" i="4" s="1"/>
  <c r="N110" i="5" s="1"/>
  <c r="J219" i="4"/>
  <c r="K219" i="4" s="1"/>
  <c r="M219" i="4" s="1"/>
  <c r="N219" i="5" s="1"/>
  <c r="J341" i="4"/>
  <c r="K341" i="4" s="1"/>
  <c r="M341" i="4" s="1"/>
  <c r="N341" i="5" s="1"/>
  <c r="J37" i="4"/>
  <c r="K37" i="4" s="1"/>
  <c r="M37" i="4" s="1"/>
  <c r="N37" i="5" s="1"/>
  <c r="J326" i="4"/>
  <c r="K326" i="4" s="1"/>
  <c r="M326" i="4" s="1"/>
  <c r="N326" i="5" s="1"/>
  <c r="J54" i="4"/>
  <c r="K54" i="4" s="1"/>
  <c r="M54" i="4" s="1"/>
  <c r="N54" i="5" s="1"/>
  <c r="J124" i="4"/>
  <c r="K124" i="4" s="1"/>
  <c r="M124" i="4" s="1"/>
  <c r="N124" i="5" s="1"/>
  <c r="J99" i="4"/>
  <c r="K99" i="4" s="1"/>
  <c r="M99" i="4" s="1"/>
  <c r="N99" i="5" s="1"/>
  <c r="J35" i="4"/>
  <c r="K35" i="4" s="1"/>
  <c r="M35" i="4" s="1"/>
  <c r="N35" i="5" s="1"/>
  <c r="J349" i="4"/>
  <c r="K349" i="4" s="1"/>
  <c r="M349" i="4" s="1"/>
  <c r="N349" i="5" s="1"/>
  <c r="J203" i="4"/>
  <c r="K203" i="4" s="1"/>
  <c r="M203" i="4" s="1"/>
  <c r="N203" i="5" s="1"/>
  <c r="J150" i="4"/>
  <c r="K150" i="4" s="1"/>
  <c r="M150" i="4" s="1"/>
  <c r="N150" i="5" s="1"/>
  <c r="J105" i="4"/>
  <c r="K105" i="4" s="1"/>
  <c r="M105" i="4" s="1"/>
  <c r="N105" i="5" s="1"/>
  <c r="J15" i="4"/>
  <c r="K15" i="4" s="1"/>
  <c r="M15" i="4" s="1"/>
  <c r="N15" i="5" s="1"/>
  <c r="J356" i="4"/>
  <c r="K356" i="4" s="1"/>
  <c r="M356" i="4" s="1"/>
  <c r="N356" i="5" s="1"/>
  <c r="J182" i="4"/>
  <c r="K182" i="4" s="1"/>
  <c r="M182" i="4" s="1"/>
  <c r="N182" i="5" s="1"/>
  <c r="J256" i="4"/>
  <c r="K256" i="4" s="1"/>
  <c r="M256" i="4" s="1"/>
  <c r="N256" i="5" s="1"/>
  <c r="J34" i="4"/>
  <c r="K34" i="4" s="1"/>
  <c r="M34" i="4" s="1"/>
  <c r="N34" i="5" s="1"/>
  <c r="J198" i="4"/>
  <c r="K198" i="4" s="1"/>
  <c r="M198" i="4" s="1"/>
  <c r="N198" i="5" s="1"/>
  <c r="J309" i="4"/>
  <c r="K309" i="4" s="1"/>
  <c r="M309" i="4" s="1"/>
  <c r="N309" i="5" s="1"/>
  <c r="J121" i="4"/>
  <c r="K121" i="4" s="1"/>
  <c r="M121" i="4" s="1"/>
  <c r="N121" i="5" s="1"/>
  <c r="J226" i="4"/>
  <c r="K226" i="4" s="1"/>
  <c r="M226" i="4" s="1"/>
  <c r="N226" i="5" s="1"/>
  <c r="J363" i="4"/>
  <c r="K363" i="4" s="1"/>
  <c r="M363" i="4" s="1"/>
  <c r="N363" i="5" s="1"/>
  <c r="J271" i="4"/>
  <c r="K271" i="4" s="1"/>
  <c r="M271" i="4" s="1"/>
  <c r="N271" i="5" s="1"/>
  <c r="J319" i="4"/>
  <c r="K319" i="4" s="1"/>
  <c r="M319" i="4" s="1"/>
  <c r="N319" i="5" s="1"/>
  <c r="J200" i="4"/>
  <c r="K200" i="4" s="1"/>
  <c r="M200" i="4" s="1"/>
  <c r="N200" i="5" s="1"/>
  <c r="J21" i="4"/>
  <c r="K21" i="4" s="1"/>
  <c r="M21" i="4" s="1"/>
  <c r="N21" i="5" s="1"/>
  <c r="J52" i="4"/>
  <c r="K52" i="4" s="1"/>
  <c r="M52" i="4" s="1"/>
  <c r="N52" i="5" s="1"/>
  <c r="J236" i="4"/>
  <c r="K236" i="4" s="1"/>
  <c r="M236" i="4" s="1"/>
  <c r="N236" i="5" s="1"/>
  <c r="J249" i="4"/>
  <c r="K249" i="4" s="1"/>
  <c r="M249" i="4" s="1"/>
  <c r="N249" i="5" s="1"/>
  <c r="J245" i="4"/>
  <c r="K245" i="4" s="1"/>
  <c r="M245" i="4" s="1"/>
  <c r="N245" i="5" s="1"/>
  <c r="J250" i="4"/>
  <c r="K250" i="4" s="1"/>
  <c r="M250" i="4" s="1"/>
  <c r="N250" i="5" s="1"/>
  <c r="J202" i="4"/>
  <c r="K202" i="4" s="1"/>
  <c r="M202" i="4" s="1"/>
  <c r="N202" i="5" s="1"/>
  <c r="J308" i="4"/>
  <c r="K308" i="4" s="1"/>
  <c r="M308" i="4" s="1"/>
  <c r="N308" i="5" s="1"/>
  <c r="J53" i="4"/>
  <c r="K53" i="4" s="1"/>
  <c r="M53" i="4" s="1"/>
  <c r="N53" i="5" s="1"/>
  <c r="J225" i="4"/>
  <c r="K225" i="4" s="1"/>
  <c r="M225" i="4" s="1"/>
  <c r="N225" i="5" s="1"/>
  <c r="J14" i="4"/>
  <c r="K14" i="4" s="1"/>
  <c r="M14" i="4" s="1"/>
  <c r="N14" i="5" s="1"/>
  <c r="J28" i="4"/>
  <c r="K28" i="4" s="1"/>
  <c r="M28" i="4" s="1"/>
  <c r="N28" i="5" s="1"/>
  <c r="J174" i="4"/>
  <c r="K174" i="4" s="1"/>
  <c r="M174" i="4" s="1"/>
  <c r="N174" i="5" s="1"/>
  <c r="J67" i="4"/>
  <c r="K67" i="4" s="1"/>
  <c r="M67" i="4" s="1"/>
  <c r="N67" i="5" s="1"/>
  <c r="J48" i="4"/>
  <c r="K48" i="4" s="1"/>
  <c r="M48" i="4" s="1"/>
  <c r="N48" i="5" s="1"/>
  <c r="J331" i="4"/>
  <c r="K331" i="4" s="1"/>
  <c r="M331" i="4" s="1"/>
  <c r="N331" i="5" s="1"/>
  <c r="J285" i="4"/>
  <c r="K285" i="4" s="1"/>
  <c r="M285" i="4" s="1"/>
  <c r="N285" i="5" s="1"/>
  <c r="J115" i="4"/>
  <c r="K115" i="4" s="1"/>
  <c r="M115" i="4" s="1"/>
  <c r="N115" i="5" s="1"/>
  <c r="J134" i="4"/>
  <c r="K134" i="4" s="1"/>
  <c r="M134" i="4" s="1"/>
  <c r="N134" i="5" s="1"/>
  <c r="J112" i="4"/>
  <c r="K112" i="4" s="1"/>
  <c r="M112" i="4" s="1"/>
  <c r="N112" i="5" s="1"/>
  <c r="J329" i="4"/>
  <c r="K329" i="4" s="1"/>
  <c r="M329" i="4" s="1"/>
  <c r="N329" i="5" s="1"/>
  <c r="J63" i="4"/>
  <c r="K63" i="4" s="1"/>
  <c r="M63" i="4" s="1"/>
  <c r="N63" i="5" s="1"/>
  <c r="J136" i="4"/>
  <c r="K136" i="4" s="1"/>
  <c r="M136" i="4" s="1"/>
  <c r="N136" i="5" s="1"/>
  <c r="J321" i="4"/>
  <c r="K321" i="4" s="1"/>
  <c r="M321" i="4" s="1"/>
  <c r="N321" i="5" s="1"/>
  <c r="J306" i="4"/>
  <c r="K306" i="4" s="1"/>
  <c r="M306" i="4" s="1"/>
  <c r="N306" i="5" s="1"/>
  <c r="J234" i="4"/>
  <c r="K234" i="4" s="1"/>
  <c r="M234" i="4" s="1"/>
  <c r="N234" i="5" s="1"/>
  <c r="J79" i="4"/>
  <c r="K79" i="4" s="1"/>
  <c r="M79" i="4" s="1"/>
  <c r="N79" i="5" s="1"/>
  <c r="J104" i="4"/>
  <c r="K104" i="4" s="1"/>
  <c r="M104" i="4" s="1"/>
  <c r="N104" i="5" s="1"/>
  <c r="J117" i="4"/>
  <c r="K117" i="4" s="1"/>
  <c r="M117" i="4" s="1"/>
  <c r="N117" i="5" s="1"/>
  <c r="J338" i="4"/>
  <c r="K338" i="4" s="1"/>
  <c r="M338" i="4" s="1"/>
  <c r="N338" i="5" s="1"/>
  <c r="J201" i="4"/>
  <c r="K201" i="4" s="1"/>
  <c r="M201" i="4" s="1"/>
  <c r="N201" i="5" s="1"/>
  <c r="J333" i="4"/>
  <c r="K333" i="4" s="1"/>
  <c r="M333" i="4" s="1"/>
  <c r="N333" i="5" s="1"/>
  <c r="J94" i="4"/>
  <c r="K94" i="4" s="1"/>
  <c r="M94" i="4" s="1"/>
  <c r="N94" i="5" s="1"/>
  <c r="J19" i="4"/>
  <c r="K19" i="4" s="1"/>
  <c r="M19" i="4" s="1"/>
  <c r="N19" i="5" s="1"/>
  <c r="J90" i="4"/>
  <c r="K90" i="4" s="1"/>
  <c r="M90" i="4" s="1"/>
  <c r="N90" i="5" s="1"/>
  <c r="J282" i="4"/>
  <c r="K282" i="4" s="1"/>
  <c r="M282" i="4" s="1"/>
  <c r="N282" i="5" s="1"/>
  <c r="J248" i="4"/>
  <c r="K248" i="4" s="1"/>
  <c r="M248" i="4" s="1"/>
  <c r="N248" i="5" s="1"/>
  <c r="J73" i="4"/>
  <c r="K73" i="4" s="1"/>
  <c r="M73" i="4" s="1"/>
  <c r="N73" i="5" s="1"/>
  <c r="J114" i="4"/>
  <c r="K114" i="4" s="1"/>
  <c r="M114" i="4" s="1"/>
  <c r="N114" i="5" s="1"/>
  <c r="J139" i="4"/>
  <c r="K139" i="4" s="1"/>
  <c r="M139" i="4" s="1"/>
  <c r="N139" i="5" s="1"/>
  <c r="J220" i="4"/>
  <c r="K220" i="4" s="1"/>
  <c r="M220" i="4" s="1"/>
  <c r="N220" i="5" s="1"/>
  <c r="J173" i="4"/>
  <c r="K173" i="4" s="1"/>
  <c r="M173" i="4" s="1"/>
  <c r="N173" i="5" s="1"/>
  <c r="J218" i="4"/>
  <c r="K218" i="4" s="1"/>
  <c r="M218" i="4" s="1"/>
  <c r="N218" i="5" s="1"/>
  <c r="J189" i="4"/>
  <c r="K189" i="4" s="1"/>
  <c r="M189" i="4" s="1"/>
  <c r="N189" i="5" s="1"/>
  <c r="J100" i="4"/>
  <c r="K100" i="4" s="1"/>
  <c r="M100" i="4" s="1"/>
  <c r="N100" i="5" s="1"/>
  <c r="J212" i="4"/>
  <c r="K212" i="4" s="1"/>
  <c r="M212" i="4" s="1"/>
  <c r="N212" i="5" s="1"/>
  <c r="J267" i="4"/>
  <c r="K267" i="4" s="1"/>
  <c r="M267" i="4" s="1"/>
  <c r="N267" i="5" s="1"/>
  <c r="J125" i="4"/>
  <c r="K125" i="4" s="1"/>
  <c r="M125" i="4" s="1"/>
  <c r="N125" i="5" s="1"/>
  <c r="J359" i="4"/>
  <c r="K359" i="4" s="1"/>
  <c r="M359" i="4" s="1"/>
  <c r="N359" i="5" s="1"/>
  <c r="J268" i="4"/>
  <c r="K268" i="4" s="1"/>
  <c r="M268" i="4" s="1"/>
  <c r="N268" i="5" s="1"/>
  <c r="J208" i="4"/>
  <c r="K208" i="4" s="1"/>
  <c r="M208" i="4" s="1"/>
  <c r="N208" i="5" s="1"/>
  <c r="J354" i="4"/>
  <c r="K354" i="4" s="1"/>
  <c r="M354" i="4" s="1"/>
  <c r="N354" i="5" s="1"/>
  <c r="J39" i="4"/>
  <c r="K39" i="4" s="1"/>
  <c r="M39" i="4" s="1"/>
  <c r="N39" i="5" s="1"/>
  <c r="J266" i="4"/>
  <c r="K266" i="4" s="1"/>
  <c r="M266" i="4" s="1"/>
  <c r="N266" i="5" s="1"/>
  <c r="J340" i="4"/>
  <c r="K340" i="4" s="1"/>
  <c r="M340" i="4" s="1"/>
  <c r="N340" i="5" s="1"/>
  <c r="J170" i="4"/>
  <c r="K170" i="4" s="1"/>
  <c r="M170" i="4" s="1"/>
  <c r="N170" i="5" s="1"/>
  <c r="J312" i="4"/>
  <c r="K312" i="4" s="1"/>
  <c r="M312" i="4" s="1"/>
  <c r="N312" i="5" s="1"/>
  <c r="J196" i="4"/>
  <c r="K196" i="4" s="1"/>
  <c r="M196" i="4" s="1"/>
  <c r="N196" i="5" s="1"/>
  <c r="J78" i="4"/>
  <c r="K78" i="4" s="1"/>
  <c r="M78" i="4" s="1"/>
  <c r="N78" i="5" s="1"/>
  <c r="J235" i="4"/>
  <c r="K235" i="4" s="1"/>
  <c r="M235" i="4" s="1"/>
  <c r="N235" i="5" s="1"/>
  <c r="J265" i="4"/>
  <c r="K265" i="4" s="1"/>
  <c r="M265" i="4" s="1"/>
  <c r="N265" i="5" s="1"/>
  <c r="J77" i="4"/>
  <c r="K77" i="4" s="1"/>
  <c r="M77" i="4" s="1"/>
  <c r="N77" i="5" s="1"/>
  <c r="J146" i="4"/>
  <c r="K146" i="4" s="1"/>
  <c r="M146" i="4" s="1"/>
  <c r="N146" i="5" s="1"/>
  <c r="J274" i="4"/>
  <c r="K274" i="4" s="1"/>
  <c r="M274" i="4" s="1"/>
  <c r="N274" i="5" s="1"/>
  <c r="J50" i="4"/>
  <c r="K50" i="4" s="1"/>
  <c r="M50" i="4" s="1"/>
  <c r="N50" i="5" s="1"/>
  <c r="J336" i="4"/>
  <c r="K336" i="4" s="1"/>
  <c r="M336" i="4" s="1"/>
  <c r="N336" i="5" s="1"/>
  <c r="J89" i="4"/>
  <c r="K89" i="4" s="1"/>
  <c r="M89" i="4" s="1"/>
  <c r="N89" i="5" s="1"/>
  <c r="J166" i="4"/>
  <c r="K166" i="4" s="1"/>
  <c r="M166" i="4" s="1"/>
  <c r="N166" i="5" s="1"/>
  <c r="J144" i="4"/>
  <c r="K144" i="4" s="1"/>
  <c r="M144" i="4" s="1"/>
  <c r="N144" i="5" s="1"/>
  <c r="J133" i="4"/>
  <c r="K133" i="4" s="1"/>
  <c r="M133" i="4" s="1"/>
  <c r="N133" i="5" s="1"/>
  <c r="J272" i="4"/>
  <c r="K272" i="4" s="1"/>
  <c r="M272" i="4" s="1"/>
  <c r="N272" i="5" s="1"/>
  <c r="J51" i="4"/>
  <c r="K51" i="4" s="1"/>
  <c r="M51" i="4" s="1"/>
  <c r="N51" i="5" s="1"/>
  <c r="J172" i="4"/>
  <c r="K172" i="4" s="1"/>
  <c r="M172" i="4" s="1"/>
  <c r="N172" i="5" s="1"/>
  <c r="J168" i="4"/>
  <c r="K168" i="4" s="1"/>
  <c r="M168" i="4" s="1"/>
  <c r="N168" i="5" s="1"/>
  <c r="J353" i="4"/>
  <c r="K353" i="4" s="1"/>
  <c r="M353" i="4" s="1"/>
  <c r="N353" i="5" s="1"/>
  <c r="J195" i="4"/>
  <c r="K195" i="4" s="1"/>
  <c r="M195" i="4" s="1"/>
  <c r="N195" i="5" s="1"/>
  <c r="J109" i="4"/>
  <c r="K109" i="4" s="1"/>
  <c r="M109" i="4" s="1"/>
  <c r="N109" i="5" s="1"/>
  <c r="J278" i="4"/>
  <c r="K278" i="4" s="1"/>
  <c r="M278" i="4" s="1"/>
  <c r="N278" i="5" s="1"/>
  <c r="J20" i="4"/>
  <c r="K20" i="4" s="1"/>
  <c r="M20" i="4" s="1"/>
  <c r="N20" i="5" s="1"/>
  <c r="J156" i="4"/>
  <c r="K156" i="4" s="1"/>
  <c r="M156" i="4" s="1"/>
  <c r="N156" i="5" s="1"/>
  <c r="J205" i="4"/>
  <c r="K205" i="4" s="1"/>
  <c r="M205" i="4" s="1"/>
  <c r="N205" i="5" s="1"/>
  <c r="J243" i="4"/>
  <c r="K243" i="4" s="1"/>
  <c r="M243" i="4" s="1"/>
  <c r="N243" i="5" s="1"/>
  <c r="J298" i="4"/>
  <c r="K298" i="4" s="1"/>
  <c r="M298" i="4" s="1"/>
  <c r="N298" i="5" s="1"/>
  <c r="J300" i="4"/>
  <c r="K300" i="4" s="1"/>
  <c r="M300" i="4" s="1"/>
  <c r="N300" i="5" s="1"/>
  <c r="J81" i="4"/>
  <c r="K81" i="4" s="1"/>
  <c r="M81" i="4" s="1"/>
  <c r="N81" i="5" s="1"/>
  <c r="J188" i="4"/>
  <c r="K188" i="4" s="1"/>
  <c r="M188" i="4" s="1"/>
  <c r="N188" i="5" s="1"/>
  <c r="J95" i="4"/>
  <c r="K95" i="4" s="1"/>
  <c r="M95" i="4" s="1"/>
  <c r="N95" i="5" s="1"/>
  <c r="J207" i="4"/>
  <c r="K207" i="4" s="1"/>
  <c r="M207" i="4" s="1"/>
  <c r="N207" i="5" s="1"/>
  <c r="J193" i="4"/>
  <c r="K193" i="4" s="1"/>
  <c r="M193" i="4" s="1"/>
  <c r="N193" i="5" s="1"/>
  <c r="J311" i="4"/>
  <c r="K311" i="4" s="1"/>
  <c r="M311" i="4" s="1"/>
  <c r="N311" i="5" s="1"/>
  <c r="J13" i="4"/>
  <c r="K13" i="4" s="1"/>
  <c r="M13" i="4" s="1"/>
  <c r="N13" i="5" s="1"/>
  <c r="J296" i="4"/>
  <c r="K296" i="4" s="1"/>
  <c r="M296" i="4" s="1"/>
  <c r="N296" i="5" s="1"/>
  <c r="J137" i="4"/>
  <c r="K137" i="4" s="1"/>
  <c r="M137" i="4" s="1"/>
  <c r="N137" i="5" s="1"/>
  <c r="J294" i="4"/>
  <c r="K294" i="4" s="1"/>
  <c r="M294" i="4" s="1"/>
  <c r="N294" i="5" s="1"/>
  <c r="J291" i="4"/>
  <c r="K291" i="4" s="1"/>
  <c r="M291" i="4" s="1"/>
  <c r="N291" i="5" s="1"/>
  <c r="J102" i="4"/>
  <c r="K102" i="4" s="1"/>
  <c r="M102" i="4" s="1"/>
  <c r="N102" i="5" s="1"/>
  <c r="J350" i="4"/>
  <c r="K350" i="4" s="1"/>
  <c r="M350" i="4" s="1"/>
  <c r="N350" i="5" s="1"/>
  <c r="J228" i="4"/>
  <c r="K228" i="4" s="1"/>
  <c r="M228" i="4" s="1"/>
  <c r="N228" i="5" s="1"/>
  <c r="J161" i="4"/>
  <c r="K161" i="4" s="1"/>
  <c r="M161" i="4" s="1"/>
  <c r="N161" i="5" s="1"/>
  <c r="J130" i="4"/>
  <c r="K130" i="4" s="1"/>
  <c r="M130" i="4" s="1"/>
  <c r="N130" i="5" s="1"/>
  <c r="J32" i="4"/>
  <c r="K32" i="4" s="1"/>
  <c r="M32" i="4" s="1"/>
  <c r="N32" i="5" s="1"/>
  <c r="J328" i="4"/>
  <c r="K328" i="4" s="1"/>
  <c r="M328" i="4" s="1"/>
  <c r="N328" i="5" s="1"/>
  <c r="J177" i="4"/>
  <c r="K177" i="4" s="1"/>
  <c r="M177" i="4" s="1"/>
  <c r="N177" i="5" s="1"/>
  <c r="J327" i="4"/>
  <c r="K327" i="4" s="1"/>
  <c r="M327" i="4" s="1"/>
  <c r="N327" i="5" s="1"/>
  <c r="J232" i="4"/>
  <c r="K232" i="4" s="1"/>
  <c r="M232" i="4" s="1"/>
  <c r="N232" i="5" s="1"/>
  <c r="J281" i="4"/>
  <c r="K281" i="4" s="1"/>
  <c r="M281" i="4" s="1"/>
  <c r="N281" i="5" s="1"/>
  <c r="J22" i="4"/>
  <c r="K22" i="4" s="1"/>
  <c r="M22" i="4" s="1"/>
  <c r="N22" i="5" s="1"/>
  <c r="J330" i="4"/>
  <c r="K330" i="4" s="1"/>
  <c r="M330" i="4" s="1"/>
  <c r="N330" i="5" s="1"/>
  <c r="J171" i="4"/>
  <c r="K171" i="4" s="1"/>
  <c r="M171" i="4" s="1"/>
  <c r="N171" i="5" s="1"/>
  <c r="J113" i="4"/>
  <c r="K113" i="4" s="1"/>
  <c r="M113" i="4" s="1"/>
  <c r="N113" i="5" s="1"/>
  <c r="J157" i="4"/>
  <c r="K157" i="4" s="1"/>
  <c r="M157" i="4" s="1"/>
  <c r="N157" i="5" s="1"/>
  <c r="J43" i="4"/>
  <c r="K43" i="4" s="1"/>
  <c r="M43" i="4" s="1"/>
  <c r="N43" i="5" s="1"/>
  <c r="J127" i="4"/>
  <c r="K127" i="4" s="1"/>
  <c r="M127" i="4" s="1"/>
  <c r="N127" i="5" s="1"/>
  <c r="J346" i="4"/>
  <c r="K346" i="4" s="1"/>
  <c r="M346" i="4" s="1"/>
  <c r="N346" i="5" s="1"/>
  <c r="J70" i="4"/>
  <c r="K70" i="4" s="1"/>
  <c r="M70" i="4" s="1"/>
  <c r="N70" i="5" s="1"/>
  <c r="J49" i="4"/>
  <c r="K49" i="4" s="1"/>
  <c r="M49" i="4" s="1"/>
  <c r="N49" i="5" s="1"/>
  <c r="J44" i="4"/>
  <c r="K44" i="4" s="1"/>
  <c r="M44" i="4" s="1"/>
  <c r="N44" i="5" s="1"/>
  <c r="J45" i="4"/>
  <c r="K45" i="4" s="1"/>
  <c r="M45" i="4" s="1"/>
  <c r="N45" i="5" s="1"/>
  <c r="J192" i="4"/>
  <c r="K192" i="4" s="1"/>
  <c r="M192" i="4" s="1"/>
  <c r="N192" i="5" s="1"/>
  <c r="J332" i="4"/>
  <c r="K332" i="4" s="1"/>
  <c r="M332" i="4" s="1"/>
  <c r="N332" i="5" s="1"/>
  <c r="J186" i="4"/>
  <c r="K186" i="4" s="1"/>
  <c r="M186" i="4" s="1"/>
  <c r="N186" i="5" s="1"/>
  <c r="J75" i="4"/>
  <c r="K75" i="4" s="1"/>
  <c r="M75" i="4" s="1"/>
  <c r="N75" i="5" s="1"/>
  <c r="J204" i="4"/>
  <c r="K204" i="4" s="1"/>
  <c r="M204" i="4" s="1"/>
  <c r="N204" i="5" s="1"/>
  <c r="J80" i="4"/>
  <c r="K80" i="4" s="1"/>
  <c r="M80" i="4" s="1"/>
  <c r="N80" i="5" s="1"/>
  <c r="J260" i="4"/>
  <c r="K260" i="4" s="1"/>
  <c r="M260" i="4" s="1"/>
  <c r="N260" i="5" s="1"/>
  <c r="J187" i="4"/>
  <c r="K187" i="4" s="1"/>
  <c r="M187" i="4" s="1"/>
  <c r="N187" i="5" s="1"/>
  <c r="J209" i="4"/>
  <c r="K209" i="4" s="1"/>
  <c r="M209" i="4" s="1"/>
  <c r="N209" i="5" s="1"/>
  <c r="J284" i="4"/>
  <c r="K284" i="4" s="1"/>
  <c r="M284" i="4" s="1"/>
  <c r="N284" i="5" s="1"/>
  <c r="J152" i="4"/>
  <c r="K152" i="4" s="1"/>
  <c r="M152" i="4" s="1"/>
  <c r="N152" i="5" s="1"/>
  <c r="J17" i="4"/>
  <c r="K17" i="4" s="1"/>
  <c r="M17" i="4" s="1"/>
  <c r="N17" i="5" s="1"/>
  <c r="J40" i="4"/>
  <c r="K40" i="4" s="1"/>
  <c r="M40" i="4" s="1"/>
  <c r="N40" i="5" s="1"/>
  <c r="J261" i="4"/>
  <c r="K261" i="4" s="1"/>
  <c r="M261" i="4" s="1"/>
  <c r="N261" i="5" s="1"/>
  <c r="J142" i="4"/>
  <c r="K142" i="4" s="1"/>
  <c r="M142" i="4" s="1"/>
  <c r="N142" i="5" s="1"/>
  <c r="J240" i="4"/>
  <c r="K240" i="4" s="1"/>
  <c r="M240" i="4" s="1"/>
  <c r="N240" i="5" s="1"/>
  <c r="J264" i="4"/>
  <c r="K264" i="4" s="1"/>
  <c r="M264" i="4" s="1"/>
  <c r="N264" i="5" s="1"/>
  <c r="J323" i="4"/>
  <c r="K323" i="4" s="1"/>
  <c r="M323" i="4" s="1"/>
  <c r="N323" i="5" s="1"/>
  <c r="J62" i="4"/>
  <c r="K62" i="4" s="1"/>
  <c r="M62" i="4" s="1"/>
  <c r="N62" i="5" s="1"/>
  <c r="J197" i="4"/>
  <c r="K197" i="4" s="1"/>
  <c r="M197" i="4" s="1"/>
  <c r="N197" i="5" s="1"/>
  <c r="J29" i="4"/>
  <c r="K29" i="4" s="1"/>
  <c r="M29" i="4" s="1"/>
  <c r="N29" i="5" s="1"/>
  <c r="J277" i="4"/>
  <c r="K277" i="4" s="1"/>
  <c r="M277" i="4" s="1"/>
  <c r="N277" i="5" s="1"/>
  <c r="J307" i="4"/>
  <c r="K307" i="4" s="1"/>
  <c r="M307" i="4" s="1"/>
  <c r="N307" i="5" s="1"/>
  <c r="J123" i="4"/>
  <c r="K123" i="4" s="1"/>
  <c r="M123" i="4" s="1"/>
  <c r="N123" i="5" s="1"/>
  <c r="J96" i="4"/>
  <c r="K96" i="4" s="1"/>
  <c r="M96" i="4" s="1"/>
  <c r="N96" i="5" s="1"/>
  <c r="J295" i="4"/>
  <c r="K295" i="4" s="1"/>
  <c r="M295" i="4" s="1"/>
  <c r="N295" i="5" s="1"/>
  <c r="J214" i="4"/>
  <c r="K214" i="4" s="1"/>
  <c r="M214" i="4" s="1"/>
  <c r="N214" i="5" s="1"/>
  <c r="J191" i="4"/>
  <c r="K191" i="4" s="1"/>
  <c r="M191" i="4" s="1"/>
  <c r="N191" i="5" s="1"/>
  <c r="J10" i="4"/>
  <c r="K10" i="4" s="1"/>
  <c r="M10" i="4" s="1"/>
  <c r="N10" i="5" s="1"/>
  <c r="J36" i="4"/>
  <c r="K36" i="4" s="1"/>
  <c r="M36" i="4" s="1"/>
  <c r="N36" i="5" s="1"/>
  <c r="J230" i="4"/>
  <c r="K230" i="4" s="1"/>
  <c r="M230" i="4" s="1"/>
  <c r="N230" i="5" s="1"/>
  <c r="J253" i="4"/>
  <c r="K253" i="4" s="1"/>
  <c r="M253" i="4" s="1"/>
  <c r="N253" i="5" s="1"/>
  <c r="J169" i="4"/>
  <c r="K169" i="4" s="1"/>
  <c r="M169" i="4" s="1"/>
  <c r="N169" i="5" s="1"/>
  <c r="J344" i="4"/>
  <c r="K344" i="4" s="1"/>
  <c r="M344" i="4" s="1"/>
  <c r="N344" i="5" s="1"/>
  <c r="J106" i="4"/>
  <c r="K106" i="4" s="1"/>
  <c r="M106" i="4" s="1"/>
  <c r="N106" i="5" s="1"/>
  <c r="J258" i="4"/>
  <c r="K258" i="4" s="1"/>
  <c r="M258" i="4" s="1"/>
  <c r="N258" i="5" s="1"/>
  <c r="J163" i="4"/>
  <c r="K163" i="4" s="1"/>
  <c r="M163" i="4" s="1"/>
  <c r="N163" i="5" s="1"/>
  <c r="J82" i="4"/>
  <c r="K82" i="4" s="1"/>
  <c r="M82" i="4" s="1"/>
  <c r="N82" i="5" s="1"/>
  <c r="J155" i="4"/>
  <c r="K155" i="4" s="1"/>
  <c r="M155" i="4" s="1"/>
  <c r="N155" i="5" s="1"/>
  <c r="J91" i="4"/>
  <c r="K91" i="4" s="1"/>
  <c r="M91" i="4" s="1"/>
  <c r="N91" i="5" s="1"/>
  <c r="J64" i="4"/>
  <c r="K64" i="4" s="1"/>
  <c r="M64" i="4" s="1"/>
  <c r="N64" i="5" s="1"/>
  <c r="J289" i="4"/>
  <c r="K289" i="4" s="1"/>
  <c r="M289" i="4" s="1"/>
  <c r="N289" i="5" s="1"/>
  <c r="J315" i="4"/>
  <c r="K315" i="4" s="1"/>
  <c r="M315" i="4" s="1"/>
  <c r="N315" i="5" s="1"/>
  <c r="J147" i="4"/>
  <c r="K147" i="4" s="1"/>
  <c r="M147" i="4" s="1"/>
  <c r="N147" i="5" s="1"/>
  <c r="J358" i="4"/>
  <c r="K358" i="4" s="1"/>
  <c r="M358" i="4" s="1"/>
  <c r="N358" i="5" s="1"/>
  <c r="J151" i="4"/>
  <c r="K151" i="4" s="1"/>
  <c r="M151" i="4" s="1"/>
  <c r="N151" i="5" s="1"/>
  <c r="J60" i="4"/>
  <c r="K60" i="4" s="1"/>
  <c r="M60" i="4" s="1"/>
  <c r="N60" i="5" s="1"/>
  <c r="J257" i="4"/>
  <c r="K257" i="4" s="1"/>
  <c r="M257" i="4" s="1"/>
  <c r="N257" i="5" s="1"/>
  <c r="J287" i="4"/>
  <c r="K287" i="4" s="1"/>
  <c r="M287" i="4" s="1"/>
  <c r="N287" i="5" s="1"/>
  <c r="J233" i="4"/>
  <c r="K233" i="4" s="1"/>
  <c r="M233" i="4" s="1"/>
  <c r="N233" i="5" s="1"/>
  <c r="J154" i="4"/>
  <c r="K154" i="4" s="1"/>
  <c r="M154" i="4" s="1"/>
  <c r="N154" i="5" s="1"/>
  <c r="J229" i="4"/>
  <c r="K229" i="4" s="1"/>
  <c r="M229" i="4" s="1"/>
  <c r="N229" i="5" s="1"/>
  <c r="J302" i="4"/>
  <c r="K302" i="4" s="1"/>
  <c r="M302" i="4" s="1"/>
  <c r="N302" i="5" s="1"/>
  <c r="J159" i="4"/>
  <c r="K159" i="4" s="1"/>
  <c r="M159" i="4" s="1"/>
  <c r="N159" i="5" s="1"/>
  <c r="J160" i="4"/>
  <c r="K160" i="4" s="1"/>
  <c r="M160" i="4" s="1"/>
  <c r="N160" i="5" s="1"/>
  <c r="J180" i="4"/>
  <c r="K180" i="4" s="1"/>
  <c r="M180" i="4" s="1"/>
  <c r="N180" i="5" s="1"/>
  <c r="J176" i="4"/>
  <c r="K176" i="4" s="1"/>
  <c r="M176" i="4" s="1"/>
  <c r="N176" i="5" s="1"/>
  <c r="J87" i="4"/>
  <c r="K87" i="4" s="1"/>
  <c r="M87" i="4" s="1"/>
  <c r="N87" i="5" s="1"/>
  <c r="J58" i="4"/>
  <c r="K58" i="4" s="1"/>
  <c r="M58" i="4" s="1"/>
  <c r="N58" i="5" s="1"/>
  <c r="J98" i="4"/>
  <c r="K98" i="4" s="1"/>
  <c r="M98" i="4" s="1"/>
  <c r="N98" i="5" s="1"/>
  <c r="J56" i="4"/>
  <c r="K56" i="4" s="1"/>
  <c r="M56" i="4" s="1"/>
  <c r="N56" i="5" s="1"/>
  <c r="J59" i="4"/>
  <c r="K59" i="4" s="1"/>
  <c r="M59" i="4" s="1"/>
  <c r="N59" i="5" s="1"/>
  <c r="J16" i="4"/>
  <c r="K16" i="4" s="1"/>
  <c r="M16" i="4" s="1"/>
  <c r="N16" i="5" s="1"/>
  <c r="J199" i="4"/>
  <c r="K199" i="4" s="1"/>
  <c r="M199" i="4" s="1"/>
  <c r="N199" i="5" s="1"/>
  <c r="J12" i="4"/>
  <c r="K12" i="4" s="1"/>
  <c r="M12" i="4" s="1"/>
  <c r="N12" i="5" s="1"/>
  <c r="J162" i="4"/>
  <c r="K162" i="4" s="1"/>
  <c r="M162" i="4" s="1"/>
  <c r="N162" i="5" s="1"/>
  <c r="J317" i="4"/>
  <c r="K317" i="4" s="1"/>
  <c r="M317" i="4" s="1"/>
  <c r="N317" i="5" s="1"/>
  <c r="J27" i="4"/>
  <c r="K27" i="4" s="1"/>
  <c r="M27" i="4" s="1"/>
  <c r="N27" i="5" s="1"/>
  <c r="J158" i="4"/>
  <c r="K158" i="4" s="1"/>
  <c r="M158" i="4" s="1"/>
  <c r="N158" i="5" s="1"/>
  <c r="J351" i="4"/>
  <c r="K351" i="4" s="1"/>
  <c r="M351" i="4" s="1"/>
  <c r="N351" i="5" s="1"/>
  <c r="J38" i="4"/>
  <c r="K38" i="4" s="1"/>
  <c r="M38" i="4" s="1"/>
  <c r="N38" i="5" s="1"/>
  <c r="J140" i="4"/>
  <c r="K140" i="4" s="1"/>
  <c r="M140" i="4" s="1"/>
  <c r="N140" i="5" s="1"/>
  <c r="J126" i="4"/>
  <c r="K126" i="4" s="1"/>
  <c r="M126" i="4" s="1"/>
  <c r="N126" i="5" s="1"/>
  <c r="J141" i="4"/>
  <c r="K141" i="4" s="1"/>
  <c r="M141" i="4" s="1"/>
  <c r="N141" i="5" s="1"/>
  <c r="J221" i="4"/>
  <c r="K221" i="4" s="1"/>
  <c r="M221" i="4" s="1"/>
  <c r="N221" i="5" s="1"/>
  <c r="J279" i="4"/>
  <c r="K279" i="4" s="1"/>
  <c r="M279" i="4" s="1"/>
  <c r="N279" i="5" s="1"/>
  <c r="J61" i="4"/>
  <c r="K61" i="4" s="1"/>
  <c r="M61" i="4" s="1"/>
  <c r="N61" i="5" s="1"/>
  <c r="L365" i="3"/>
  <c r="L290" i="2"/>
  <c r="L219" i="2"/>
  <c r="L261" i="2"/>
  <c r="L179" i="2"/>
  <c r="L117" i="2"/>
  <c r="L267" i="2"/>
  <c r="L275" i="2"/>
  <c r="L342" i="2"/>
  <c r="L264" i="2"/>
  <c r="L89" i="2"/>
  <c r="L100" i="2"/>
  <c r="L170" i="2"/>
  <c r="L235" i="2"/>
  <c r="L80" i="2"/>
  <c r="L123" i="2"/>
  <c r="L163" i="2"/>
  <c r="L13" i="2"/>
  <c r="L254" i="2"/>
  <c r="L37" i="2"/>
  <c r="L97" i="2"/>
  <c r="L276" i="2"/>
  <c r="L43" i="2"/>
  <c r="L129" i="2"/>
  <c r="L216" i="2"/>
  <c r="L150" i="2"/>
  <c r="L284" i="2"/>
  <c r="L82" i="2"/>
  <c r="L299" i="2"/>
  <c r="L73" i="2"/>
  <c r="L91" i="2"/>
  <c r="L131" i="2"/>
  <c r="L36" i="2"/>
  <c r="L105" i="2"/>
  <c r="L184" i="2"/>
  <c r="L77" i="2"/>
  <c r="L147" i="2"/>
  <c r="L106" i="2"/>
  <c r="I367" i="1"/>
  <c r="D367" i="1"/>
  <c r="J175" i="5"/>
  <c r="K175" i="5" s="1"/>
  <c r="M175" i="5" s="1"/>
  <c r="J239" i="5"/>
  <c r="K239" i="5" s="1"/>
  <c r="M239" i="5" s="1"/>
  <c r="J350" i="5"/>
  <c r="K350" i="5" s="1"/>
  <c r="M350" i="5" s="1"/>
  <c r="J300" i="5"/>
  <c r="K300" i="5" s="1"/>
  <c r="M300" i="5" s="1"/>
  <c r="J9" i="5"/>
  <c r="K9" i="5" s="1"/>
  <c r="M9" i="5" s="1"/>
  <c r="J86" i="5"/>
  <c r="K86" i="5" s="1"/>
  <c r="M86" i="5" s="1"/>
  <c r="J318" i="5"/>
  <c r="K318" i="5" s="1"/>
  <c r="M318" i="5" s="1"/>
  <c r="J62" i="5"/>
  <c r="K62" i="5" s="1"/>
  <c r="M62" i="5" s="1"/>
  <c r="J271" i="5"/>
  <c r="K271" i="5" s="1"/>
  <c r="M271" i="5" s="1"/>
  <c r="J94" i="5"/>
  <c r="K94" i="5" s="1"/>
  <c r="M94" i="5" s="1"/>
  <c r="J139" i="5"/>
  <c r="K139" i="5" s="1"/>
  <c r="M139" i="5" s="1"/>
  <c r="J204" i="5"/>
  <c r="K204" i="5" s="1"/>
  <c r="M204" i="5" s="1"/>
  <c r="J321" i="5"/>
  <c r="K321" i="5" s="1"/>
  <c r="M321" i="5" s="1"/>
  <c r="J78" i="5"/>
  <c r="K78" i="5" s="1"/>
  <c r="M78" i="5" s="1"/>
  <c r="J30" i="5"/>
  <c r="K30" i="5" s="1"/>
  <c r="M30" i="5" s="1"/>
  <c r="J34" i="5"/>
  <c r="K34" i="5" s="1"/>
  <c r="M34" i="5" s="1"/>
  <c r="J89" i="5"/>
  <c r="K89" i="5" s="1"/>
  <c r="M89" i="5" s="1"/>
  <c r="J167" i="5"/>
  <c r="K167" i="5" s="1"/>
  <c r="M167" i="5" s="1"/>
  <c r="J90" i="5"/>
  <c r="K90" i="5" s="1"/>
  <c r="M90" i="5" s="1"/>
  <c r="J80" i="5"/>
  <c r="K80" i="5" s="1"/>
  <c r="M80" i="5" s="1"/>
  <c r="J277" i="5"/>
  <c r="K277" i="5" s="1"/>
  <c r="M277" i="5" s="1"/>
  <c r="J264" i="5"/>
  <c r="K264" i="5" s="1"/>
  <c r="M264" i="5" s="1"/>
  <c r="J200" i="5"/>
  <c r="K200" i="5" s="1"/>
  <c r="M200" i="5" s="1"/>
  <c r="J122" i="5"/>
  <c r="K122" i="5" s="1"/>
  <c r="M122" i="5" s="1"/>
  <c r="J333" i="5"/>
  <c r="K333" i="5" s="1"/>
  <c r="M333" i="5" s="1"/>
  <c r="J153" i="5"/>
  <c r="K153" i="5" s="1"/>
  <c r="M153" i="5" s="1"/>
  <c r="J341" i="5"/>
  <c r="K341" i="5" s="1"/>
  <c r="M341" i="5" s="1"/>
  <c r="J345" i="5"/>
  <c r="K345" i="5" s="1"/>
  <c r="M345" i="5" s="1"/>
  <c r="J193" i="5"/>
  <c r="K193" i="5" s="1"/>
  <c r="M193" i="5" s="1"/>
  <c r="J88" i="5"/>
  <c r="K88" i="5" s="1"/>
  <c r="M88" i="5" s="1"/>
  <c r="J183" i="5"/>
  <c r="K183" i="5" s="1"/>
  <c r="M183" i="5" s="1"/>
  <c r="J266" i="5"/>
  <c r="K266" i="5" s="1"/>
  <c r="M266" i="5" s="1"/>
  <c r="J174" i="5"/>
  <c r="K174" i="5" s="1"/>
  <c r="M174" i="5" s="1"/>
  <c r="J152" i="5"/>
  <c r="K152" i="5" s="1"/>
  <c r="M152" i="5" s="1"/>
  <c r="J82" i="5"/>
  <c r="K82" i="5" s="1"/>
  <c r="M82" i="5" s="1"/>
  <c r="J275" i="5"/>
  <c r="K275" i="5" s="1"/>
  <c r="M275" i="5" s="1"/>
  <c r="J340" i="5"/>
  <c r="K340" i="5" s="1"/>
  <c r="M340" i="5" s="1"/>
  <c r="J249" i="5"/>
  <c r="K249" i="5" s="1"/>
  <c r="M249" i="5" s="1"/>
  <c r="J346" i="5"/>
  <c r="K346" i="5" s="1"/>
  <c r="M346" i="5" s="1"/>
  <c r="J191" i="5"/>
  <c r="K191" i="5" s="1"/>
  <c r="M191" i="5" s="1"/>
  <c r="J212" i="5"/>
  <c r="K212" i="5" s="1"/>
  <c r="M212" i="5" s="1"/>
  <c r="J55" i="5"/>
  <c r="K55" i="5" s="1"/>
  <c r="M55" i="5" s="1"/>
  <c r="J317" i="5"/>
  <c r="K317" i="5" s="1"/>
  <c r="M317" i="5" s="1"/>
  <c r="J124" i="5"/>
  <c r="K124" i="5" s="1"/>
  <c r="M124" i="5" s="1"/>
  <c r="J137" i="5"/>
  <c r="K137" i="5" s="1"/>
  <c r="M137" i="5" s="1"/>
  <c r="J284" i="5"/>
  <c r="K284" i="5" s="1"/>
  <c r="M284" i="5" s="1"/>
  <c r="J121" i="5"/>
  <c r="K121" i="5" s="1"/>
  <c r="M121" i="5" s="1"/>
  <c r="J133" i="5"/>
  <c r="K133" i="5" s="1"/>
  <c r="M133" i="5" s="1"/>
  <c r="J25" i="5"/>
  <c r="K25" i="5" s="1"/>
  <c r="M25" i="5" s="1"/>
  <c r="J21" i="5"/>
  <c r="K21" i="5" s="1"/>
  <c r="M21" i="5" s="1"/>
  <c r="J187" i="5"/>
  <c r="K187" i="5" s="1"/>
  <c r="M187" i="5" s="1"/>
  <c r="J38" i="5"/>
  <c r="K38" i="5" s="1"/>
  <c r="M38" i="5" s="1"/>
  <c r="J172" i="5"/>
  <c r="K172" i="5" s="1"/>
  <c r="M172" i="5" s="1"/>
  <c r="J14" i="5"/>
  <c r="K14" i="5" s="1"/>
  <c r="M14" i="5" s="1"/>
  <c r="J250" i="5"/>
  <c r="K250" i="5" s="1"/>
  <c r="M250" i="5" s="1"/>
  <c r="J243" i="5"/>
  <c r="K243" i="5" s="1"/>
  <c r="M243" i="5" s="1"/>
  <c r="J260" i="5"/>
  <c r="K260" i="5" s="1"/>
  <c r="M260" i="5" s="1"/>
  <c r="J42" i="5"/>
  <c r="K42" i="5" s="1"/>
  <c r="M42" i="5" s="1"/>
  <c r="J273" i="5"/>
  <c r="K273" i="5" s="1"/>
  <c r="M273" i="5" s="1"/>
  <c r="J166" i="5"/>
  <c r="K166" i="5" s="1"/>
  <c r="M166" i="5" s="1"/>
  <c r="J40" i="5"/>
  <c r="K40" i="5" s="1"/>
  <c r="M40" i="5" s="1"/>
  <c r="J303" i="5"/>
  <c r="K303" i="5" s="1"/>
  <c r="M303" i="5" s="1"/>
  <c r="J215" i="5"/>
  <c r="K215" i="5" s="1"/>
  <c r="M215" i="5" s="1"/>
  <c r="J190" i="5"/>
  <c r="K190" i="5" s="1"/>
  <c r="M190" i="5" s="1"/>
  <c r="J52" i="5"/>
  <c r="K52" i="5" s="1"/>
  <c r="M52" i="5" s="1"/>
  <c r="J289" i="5"/>
  <c r="K289" i="5" s="1"/>
  <c r="M289" i="5" s="1"/>
  <c r="J319" i="5"/>
  <c r="K319" i="5" s="1"/>
  <c r="M319" i="5" s="1"/>
  <c r="J163" i="5"/>
  <c r="K163" i="5" s="1"/>
  <c r="M163" i="5" s="1"/>
  <c r="J205" i="5"/>
  <c r="K205" i="5" s="1"/>
  <c r="M205" i="5" s="1"/>
  <c r="J307" i="5"/>
  <c r="K307" i="5" s="1"/>
  <c r="M307" i="5" s="1"/>
  <c r="J104" i="5"/>
  <c r="K104" i="5" s="1"/>
  <c r="M104" i="5" s="1"/>
  <c r="J15" i="5"/>
  <c r="K15" i="5" s="1"/>
  <c r="M15" i="5" s="1"/>
  <c r="J186" i="5"/>
  <c r="K186" i="5" s="1"/>
  <c r="M186" i="5" s="1"/>
  <c r="J165" i="5"/>
  <c r="K165" i="5" s="1"/>
  <c r="M165" i="5" s="1"/>
  <c r="J270" i="5"/>
  <c r="K270" i="5" s="1"/>
  <c r="M270" i="5" s="1"/>
  <c r="J362" i="5"/>
  <c r="K362" i="5" s="1"/>
  <c r="M362" i="5" s="1"/>
  <c r="J123" i="5"/>
  <c r="K123" i="5" s="1"/>
  <c r="M123" i="5" s="1"/>
  <c r="J278" i="5"/>
  <c r="K278" i="5" s="1"/>
  <c r="M278" i="5" s="1"/>
  <c r="J179" i="5"/>
  <c r="K179" i="5" s="1"/>
  <c r="M179" i="5" s="1"/>
  <c r="J18" i="5"/>
  <c r="K18" i="5" s="1"/>
  <c r="M18" i="5" s="1"/>
  <c r="J342" i="5"/>
  <c r="K342" i="5" s="1"/>
  <c r="M342" i="5" s="1"/>
  <c r="J352" i="5"/>
  <c r="K352" i="5" s="1"/>
  <c r="M352" i="5" s="1"/>
  <c r="J219" i="5"/>
  <c r="K219" i="5" s="1"/>
  <c r="M219" i="5" s="1"/>
  <c r="J70" i="5"/>
  <c r="K70" i="5" s="1"/>
  <c r="M70" i="5" s="1"/>
  <c r="J337" i="5"/>
  <c r="K337" i="5" s="1"/>
  <c r="M337" i="5" s="1"/>
  <c r="J49" i="5"/>
  <c r="K49" i="5" s="1"/>
  <c r="M49" i="5" s="1"/>
  <c r="J263" i="5"/>
  <c r="K263" i="5" s="1"/>
  <c r="M263" i="5" s="1"/>
  <c r="J162" i="5"/>
  <c r="K162" i="5" s="1"/>
  <c r="M162" i="5" s="1"/>
  <c r="J280" i="5"/>
  <c r="K280" i="5" s="1"/>
  <c r="M280" i="5" s="1"/>
  <c r="J310" i="5"/>
  <c r="K310" i="5" s="1"/>
  <c r="M310" i="5" s="1"/>
  <c r="J228" i="5"/>
  <c r="K228" i="5" s="1"/>
  <c r="M228" i="5" s="1"/>
  <c r="J63" i="5"/>
  <c r="K63" i="5" s="1"/>
  <c r="M63" i="5" s="1"/>
  <c r="J281" i="5"/>
  <c r="K281" i="5" s="1"/>
  <c r="M281" i="5" s="1"/>
  <c r="J97" i="5"/>
  <c r="K97" i="5" s="1"/>
  <c r="M97" i="5" s="1"/>
  <c r="J330" i="5"/>
  <c r="K330" i="5" s="1"/>
  <c r="M330" i="5" s="1"/>
  <c r="J299" i="5"/>
  <c r="K299" i="5" s="1"/>
  <c r="M299" i="5" s="1"/>
  <c r="J24" i="5"/>
  <c r="K24" i="5" s="1"/>
  <c r="M24" i="5" s="1"/>
  <c r="J279" i="5"/>
  <c r="K279" i="5" s="1"/>
  <c r="M279" i="5" s="1"/>
  <c r="J357" i="5"/>
  <c r="K357" i="5" s="1"/>
  <c r="M357" i="5" s="1"/>
  <c r="J154" i="5"/>
  <c r="K154" i="5" s="1"/>
  <c r="M154" i="5" s="1"/>
  <c r="J148" i="5"/>
  <c r="K148" i="5" s="1"/>
  <c r="M148" i="5" s="1"/>
  <c r="J257" i="5"/>
  <c r="K257" i="5" s="1"/>
  <c r="M257" i="5" s="1"/>
  <c r="J348" i="5"/>
  <c r="K348" i="5" s="1"/>
  <c r="M348" i="5" s="1"/>
  <c r="J194" i="5"/>
  <c r="K194" i="5" s="1"/>
  <c r="M194" i="5" s="1"/>
  <c r="J256" i="5"/>
  <c r="K256" i="5" s="1"/>
  <c r="M256" i="5" s="1"/>
  <c r="J304" i="5"/>
  <c r="K304" i="5" s="1"/>
  <c r="M304" i="5" s="1"/>
  <c r="J102" i="5"/>
  <c r="K102" i="5" s="1"/>
  <c r="M102" i="5" s="1"/>
  <c r="J267" i="5"/>
  <c r="K267" i="5" s="1"/>
  <c r="M267" i="5" s="1"/>
  <c r="J130" i="5"/>
  <c r="K130" i="5" s="1"/>
  <c r="M130" i="5" s="1"/>
  <c r="J314" i="5"/>
  <c r="K314" i="5" s="1"/>
  <c r="M314" i="5" s="1"/>
  <c r="J112" i="5"/>
  <c r="K112" i="5" s="1"/>
  <c r="M112" i="5" s="1"/>
  <c r="J54" i="5"/>
  <c r="K54" i="5" s="1"/>
  <c r="M54" i="5" s="1"/>
  <c r="J22" i="5"/>
  <c r="K22" i="5" s="1"/>
  <c r="M22" i="5" s="1"/>
  <c r="J206" i="5"/>
  <c r="K206" i="5" s="1"/>
  <c r="M206" i="5" s="1"/>
  <c r="J290" i="5"/>
  <c r="K290" i="5" s="1"/>
  <c r="M290" i="5" s="1"/>
  <c r="J254" i="5"/>
  <c r="K254" i="5" s="1"/>
  <c r="M254" i="5" s="1"/>
  <c r="J44" i="5"/>
  <c r="K44" i="5" s="1"/>
  <c r="M44" i="5" s="1"/>
  <c r="J20" i="5"/>
  <c r="K20" i="5" s="1"/>
  <c r="M20" i="5" s="1"/>
  <c r="J156" i="5"/>
  <c r="K156" i="5" s="1"/>
  <c r="M156" i="5" s="1"/>
  <c r="J268" i="5"/>
  <c r="K268" i="5" s="1"/>
  <c r="M268" i="5" s="1"/>
  <c r="J109" i="5"/>
  <c r="K109" i="5" s="1"/>
  <c r="M109" i="5" s="1"/>
  <c r="J329" i="5"/>
  <c r="K329" i="5" s="1"/>
  <c r="M329" i="5" s="1"/>
  <c r="J23" i="5"/>
  <c r="K23" i="5" s="1"/>
  <c r="M23" i="5" s="1"/>
  <c r="J359" i="5"/>
  <c r="K359" i="5" s="1"/>
  <c r="M359" i="5" s="1"/>
  <c r="J68" i="5"/>
  <c r="K68" i="5" s="1"/>
  <c r="M68" i="5" s="1"/>
  <c r="J31" i="5"/>
  <c r="K31" i="5" s="1"/>
  <c r="M31" i="5" s="1"/>
  <c r="J296" i="5"/>
  <c r="K296" i="5" s="1"/>
  <c r="M296" i="5" s="1"/>
  <c r="J301" i="5"/>
  <c r="K301" i="5" s="1"/>
  <c r="M301" i="5" s="1"/>
  <c r="J126" i="5"/>
  <c r="K126" i="5" s="1"/>
  <c r="M126" i="5" s="1"/>
  <c r="J311" i="5"/>
  <c r="K311" i="5" s="1"/>
  <c r="M311" i="5" s="1"/>
  <c r="J313" i="5"/>
  <c r="K313" i="5" s="1"/>
  <c r="M313" i="5" s="1"/>
  <c r="J8" i="5"/>
  <c r="K8" i="5" s="1"/>
  <c r="M8" i="5" s="1"/>
  <c r="J328" i="7"/>
  <c r="K328" i="7" s="1"/>
  <c r="M328" i="7" s="1"/>
  <c r="J304" i="7"/>
  <c r="K304" i="7" s="1"/>
  <c r="M304" i="7" s="1"/>
  <c r="J287" i="7"/>
  <c r="K287" i="7" s="1"/>
  <c r="M287" i="7" s="1"/>
  <c r="J296" i="7"/>
  <c r="K296" i="7" s="1"/>
  <c r="M296" i="7" s="1"/>
  <c r="J301" i="7"/>
  <c r="K301" i="7" s="1"/>
  <c r="M301" i="7" s="1"/>
  <c r="J293" i="7"/>
  <c r="K293" i="7" s="1"/>
  <c r="M293" i="7" s="1"/>
  <c r="J74" i="7"/>
  <c r="K74" i="7" s="1"/>
  <c r="M74" i="7" s="1"/>
  <c r="J167" i="7"/>
  <c r="K167" i="7" s="1"/>
  <c r="M167" i="7" s="1"/>
  <c r="J11" i="7"/>
  <c r="K11" i="7" s="1"/>
  <c r="M11" i="7" s="1"/>
  <c r="J205" i="7"/>
  <c r="K205" i="7" s="1"/>
  <c r="M205" i="7" s="1"/>
  <c r="J329" i="7"/>
  <c r="K329" i="7" s="1"/>
  <c r="M329" i="7" s="1"/>
  <c r="J33" i="7"/>
  <c r="K33" i="7" s="1"/>
  <c r="M33" i="7" s="1"/>
  <c r="J300" i="7"/>
  <c r="K300" i="7" s="1"/>
  <c r="M300" i="7" s="1"/>
  <c r="J113" i="7"/>
  <c r="K113" i="7" s="1"/>
  <c r="M113" i="7" s="1"/>
  <c r="J203" i="7"/>
  <c r="K203" i="7" s="1"/>
  <c r="M203" i="7" s="1"/>
  <c r="J206" i="7"/>
  <c r="K206" i="7" s="1"/>
  <c r="M206" i="7" s="1"/>
  <c r="J337" i="7"/>
  <c r="K337" i="7" s="1"/>
  <c r="M337" i="7" s="1"/>
  <c r="J280" i="7"/>
  <c r="K280" i="7" s="1"/>
  <c r="M280" i="7" s="1"/>
  <c r="J323" i="7"/>
  <c r="K323" i="7" s="1"/>
  <c r="M323" i="7" s="1"/>
  <c r="J325" i="7"/>
  <c r="K325" i="7" s="1"/>
  <c r="M325" i="7" s="1"/>
  <c r="J297" i="7"/>
  <c r="K297" i="7" s="1"/>
  <c r="M297" i="7" s="1"/>
  <c r="J251" i="7"/>
  <c r="K251" i="7" s="1"/>
  <c r="M251" i="7" s="1"/>
  <c r="J192" i="7"/>
  <c r="K192" i="7" s="1"/>
  <c r="M192" i="7" s="1"/>
  <c r="J144" i="7"/>
  <c r="K144" i="7" s="1"/>
  <c r="M144" i="7" s="1"/>
  <c r="J127" i="7"/>
  <c r="K127" i="7" s="1"/>
  <c r="M127" i="7" s="1"/>
  <c r="J311" i="7"/>
  <c r="K311" i="7" s="1"/>
  <c r="M311" i="7" s="1"/>
  <c r="J217" i="7"/>
  <c r="K217" i="7" s="1"/>
  <c r="M217" i="7" s="1"/>
  <c r="J68" i="7"/>
  <c r="K68" i="7" s="1"/>
  <c r="M68" i="7" s="1"/>
  <c r="J95" i="7"/>
  <c r="K95" i="7" s="1"/>
  <c r="M95" i="7" s="1"/>
  <c r="J72" i="7"/>
  <c r="K72" i="7" s="1"/>
  <c r="M72" i="7" s="1"/>
  <c r="J298" i="7"/>
  <c r="K298" i="7" s="1"/>
  <c r="M298" i="7" s="1"/>
  <c r="J313" i="7"/>
  <c r="K313" i="7" s="1"/>
  <c r="M313" i="7" s="1"/>
  <c r="J120" i="7"/>
  <c r="K120" i="7" s="1"/>
  <c r="M120" i="7" s="1"/>
  <c r="J197" i="7"/>
  <c r="K197" i="7" s="1"/>
  <c r="M197" i="7" s="1"/>
  <c r="J355" i="7"/>
  <c r="K355" i="7" s="1"/>
  <c r="M355" i="7" s="1"/>
  <c r="J190" i="7"/>
  <c r="K190" i="7" s="1"/>
  <c r="M190" i="7" s="1"/>
  <c r="J37" i="7"/>
  <c r="K37" i="7" s="1"/>
  <c r="M37" i="7" s="1"/>
  <c r="J82" i="7"/>
  <c r="K82" i="7" s="1"/>
  <c r="M82" i="7" s="1"/>
  <c r="J310" i="7"/>
  <c r="K310" i="7" s="1"/>
  <c r="M310" i="7" s="1"/>
  <c r="J34" i="7"/>
  <c r="K34" i="7" s="1"/>
  <c r="M34" i="7" s="1"/>
  <c r="J351" i="7"/>
  <c r="K351" i="7" s="1"/>
  <c r="M351" i="7" s="1"/>
  <c r="J240" i="7"/>
  <c r="K240" i="7" s="1"/>
  <c r="M240" i="7" s="1"/>
  <c r="J110" i="7"/>
  <c r="K110" i="7" s="1"/>
  <c r="M110" i="7" s="1"/>
  <c r="J244" i="7"/>
  <c r="K244" i="7" s="1"/>
  <c r="M244" i="7" s="1"/>
  <c r="J133" i="7"/>
  <c r="K133" i="7" s="1"/>
  <c r="M133" i="7" s="1"/>
  <c r="J264" i="7"/>
  <c r="K264" i="7" s="1"/>
  <c r="M264" i="7" s="1"/>
  <c r="J331" i="7"/>
  <c r="K331" i="7" s="1"/>
  <c r="M331" i="7" s="1"/>
  <c r="J326" i="7"/>
  <c r="K326" i="7" s="1"/>
  <c r="M326" i="7" s="1"/>
  <c r="J19" i="7"/>
  <c r="K19" i="7" s="1"/>
  <c r="M19" i="7" s="1"/>
  <c r="J228" i="7"/>
  <c r="K228" i="7" s="1"/>
  <c r="M228" i="7" s="1"/>
  <c r="J77" i="7"/>
  <c r="K77" i="7" s="1"/>
  <c r="M77" i="7" s="1"/>
  <c r="J9" i="7"/>
  <c r="K9" i="7" s="1"/>
  <c r="M9" i="7" s="1"/>
  <c r="J97" i="7"/>
  <c r="K97" i="7" s="1"/>
  <c r="M97" i="7" s="1"/>
  <c r="J99" i="7"/>
  <c r="K99" i="7" s="1"/>
  <c r="M99" i="7" s="1"/>
  <c r="J12" i="7"/>
  <c r="K12" i="7" s="1"/>
  <c r="M12" i="7" s="1"/>
  <c r="J180" i="7"/>
  <c r="K180" i="7" s="1"/>
  <c r="M180" i="7" s="1"/>
  <c r="J156" i="7"/>
  <c r="K156" i="7" s="1"/>
  <c r="M156" i="7" s="1"/>
  <c r="J344" i="7"/>
  <c r="K344" i="7" s="1"/>
  <c r="M344" i="7" s="1"/>
  <c r="J42" i="7"/>
  <c r="K42" i="7" s="1"/>
  <c r="M42" i="7" s="1"/>
  <c r="J357" i="7"/>
  <c r="K357" i="7" s="1"/>
  <c r="M357" i="7" s="1"/>
  <c r="J307" i="7"/>
  <c r="K307" i="7" s="1"/>
  <c r="M307" i="7" s="1"/>
  <c r="J349" i="7"/>
  <c r="K349" i="7" s="1"/>
  <c r="M349" i="7" s="1"/>
  <c r="J200" i="7"/>
  <c r="K200" i="7" s="1"/>
  <c r="M200" i="7" s="1"/>
  <c r="J333" i="7"/>
  <c r="K333" i="7" s="1"/>
  <c r="M333" i="7" s="1"/>
  <c r="J143" i="7"/>
  <c r="K143" i="7" s="1"/>
  <c r="M143" i="7" s="1"/>
  <c r="J35" i="7"/>
  <c r="K35" i="7" s="1"/>
  <c r="M35" i="7" s="1"/>
  <c r="J69" i="7"/>
  <c r="K69" i="7" s="1"/>
  <c r="M69" i="7" s="1"/>
  <c r="J51" i="7"/>
  <c r="K51" i="7" s="1"/>
  <c r="M51" i="7" s="1"/>
  <c r="J101" i="7"/>
  <c r="K101" i="7" s="1"/>
  <c r="M101" i="7" s="1"/>
  <c r="J136" i="7"/>
  <c r="K136" i="7" s="1"/>
  <c r="M136" i="7" s="1"/>
  <c r="J102" i="7"/>
  <c r="K102" i="7" s="1"/>
  <c r="M102" i="7" s="1"/>
  <c r="J44" i="7"/>
  <c r="K44" i="7" s="1"/>
  <c r="M44" i="7" s="1"/>
  <c r="J114" i="7"/>
  <c r="K114" i="7" s="1"/>
  <c r="M114" i="7" s="1"/>
  <c r="J230" i="7"/>
  <c r="K230" i="7" s="1"/>
  <c r="M230" i="7" s="1"/>
  <c r="J32" i="7"/>
  <c r="K32" i="7" s="1"/>
  <c r="M32" i="7" s="1"/>
  <c r="J255" i="7"/>
  <c r="K255" i="7" s="1"/>
  <c r="M255" i="7" s="1"/>
  <c r="J146" i="7"/>
  <c r="K146" i="7" s="1"/>
  <c r="M146" i="7" s="1"/>
  <c r="J88" i="7"/>
  <c r="K88" i="7" s="1"/>
  <c r="M88" i="7" s="1"/>
  <c r="J117" i="7"/>
  <c r="K117" i="7" s="1"/>
  <c r="M117" i="7" s="1"/>
  <c r="J189" i="7"/>
  <c r="K189" i="7" s="1"/>
  <c r="M189" i="7" s="1"/>
  <c r="J260" i="7"/>
  <c r="K260" i="7" s="1"/>
  <c r="M260" i="7" s="1"/>
  <c r="J219" i="7"/>
  <c r="K219" i="7" s="1"/>
  <c r="M219" i="7" s="1"/>
  <c r="J106" i="7"/>
  <c r="K106" i="7" s="1"/>
  <c r="M106" i="7" s="1"/>
  <c r="J187" i="7"/>
  <c r="K187" i="7" s="1"/>
  <c r="M187" i="7" s="1"/>
  <c r="J265" i="7"/>
  <c r="K265" i="7" s="1"/>
  <c r="M265" i="7" s="1"/>
  <c r="J204" i="7"/>
  <c r="K204" i="7" s="1"/>
  <c r="M204" i="7" s="1"/>
  <c r="J142" i="7"/>
  <c r="K142" i="7" s="1"/>
  <c r="M142" i="7" s="1"/>
  <c r="J263" i="7"/>
  <c r="K263" i="7" s="1"/>
  <c r="M263" i="7" s="1"/>
  <c r="J356" i="7"/>
  <c r="K356" i="7" s="1"/>
  <c r="M356" i="7" s="1"/>
  <c r="J348" i="7"/>
  <c r="K348" i="7" s="1"/>
  <c r="M348" i="7" s="1"/>
  <c r="J277" i="7"/>
  <c r="K277" i="7" s="1"/>
  <c r="M277" i="7" s="1"/>
  <c r="J229" i="7"/>
  <c r="K229" i="7" s="1"/>
  <c r="M229" i="7" s="1"/>
  <c r="J292" i="7"/>
  <c r="K292" i="7" s="1"/>
  <c r="M292" i="7" s="1"/>
  <c r="J198" i="7"/>
  <c r="K198" i="7" s="1"/>
  <c r="M198" i="7" s="1"/>
  <c r="J173" i="7"/>
  <c r="K173" i="7" s="1"/>
  <c r="M173" i="7" s="1"/>
  <c r="J291" i="7"/>
  <c r="K291" i="7" s="1"/>
  <c r="M291" i="7" s="1"/>
  <c r="J302" i="7"/>
  <c r="K302" i="7" s="1"/>
  <c r="M302" i="7" s="1"/>
  <c r="J232" i="7"/>
  <c r="K232" i="7" s="1"/>
  <c r="M232" i="7" s="1"/>
  <c r="J335" i="7"/>
  <c r="K335" i="7" s="1"/>
  <c r="M335" i="7" s="1"/>
  <c r="J282" i="7"/>
  <c r="K282" i="7" s="1"/>
  <c r="M282" i="7" s="1"/>
  <c r="J306" i="7"/>
  <c r="K306" i="7" s="1"/>
  <c r="M306" i="7" s="1"/>
  <c r="J91" i="7"/>
  <c r="K91" i="7" s="1"/>
  <c r="M91" i="7" s="1"/>
  <c r="J169" i="7"/>
  <c r="K169" i="7" s="1"/>
  <c r="M169" i="7" s="1"/>
  <c r="J149" i="7"/>
  <c r="K149" i="7" s="1"/>
  <c r="M149" i="7" s="1"/>
  <c r="J78" i="7"/>
  <c r="K78" i="7" s="1"/>
  <c r="M78" i="7" s="1"/>
  <c r="J210" i="7"/>
  <c r="K210" i="7" s="1"/>
  <c r="M210" i="7" s="1"/>
  <c r="J157" i="7"/>
  <c r="K157" i="7" s="1"/>
  <c r="M157" i="7" s="1"/>
  <c r="J275" i="7"/>
  <c r="K275" i="7" s="1"/>
  <c r="M275" i="7" s="1"/>
  <c r="J343" i="7"/>
  <c r="K343" i="7" s="1"/>
  <c r="M343" i="7" s="1"/>
  <c r="J248" i="7"/>
  <c r="K248" i="7" s="1"/>
  <c r="M248" i="7" s="1"/>
  <c r="J318" i="7"/>
  <c r="K318" i="7" s="1"/>
  <c r="M318" i="7" s="1"/>
  <c r="J17" i="7"/>
  <c r="K17" i="7" s="1"/>
  <c r="M17" i="7" s="1"/>
  <c r="J31" i="7"/>
  <c r="K31" i="7" s="1"/>
  <c r="M31" i="7" s="1"/>
  <c r="J39" i="7"/>
  <c r="K39" i="7" s="1"/>
  <c r="M39" i="7" s="1"/>
  <c r="J84" i="7"/>
  <c r="K84" i="7" s="1"/>
  <c r="M84" i="7" s="1"/>
  <c r="J160" i="7"/>
  <c r="K160" i="7" s="1"/>
  <c r="M160" i="7" s="1"/>
  <c r="J245" i="7"/>
  <c r="K245" i="7" s="1"/>
  <c r="M245" i="7" s="1"/>
  <c r="J295" i="7"/>
  <c r="K295" i="7" s="1"/>
  <c r="M295" i="7" s="1"/>
  <c r="J26" i="7"/>
  <c r="K26" i="7" s="1"/>
  <c r="M26" i="7" s="1"/>
  <c r="J209" i="7"/>
  <c r="K209" i="7" s="1"/>
  <c r="M209" i="7" s="1"/>
  <c r="J236" i="7"/>
  <c r="K236" i="7" s="1"/>
  <c r="M236" i="7" s="1"/>
  <c r="J334" i="7"/>
  <c r="K334" i="7" s="1"/>
  <c r="M334" i="7" s="1"/>
  <c r="J256" i="7"/>
  <c r="K256" i="7" s="1"/>
  <c r="M256" i="7" s="1"/>
  <c r="J261" i="7"/>
  <c r="K261" i="7" s="1"/>
  <c r="M261" i="7" s="1"/>
  <c r="J207" i="7"/>
  <c r="K207" i="7" s="1"/>
  <c r="M207" i="7" s="1"/>
  <c r="J234" i="7"/>
  <c r="K234" i="7" s="1"/>
  <c r="M234" i="7" s="1"/>
  <c r="J273" i="7"/>
  <c r="K273" i="7" s="1"/>
  <c r="M273" i="7" s="1"/>
  <c r="J166" i="7"/>
  <c r="K166" i="7" s="1"/>
  <c r="M166" i="7" s="1"/>
  <c r="J171" i="7"/>
  <c r="K171" i="7" s="1"/>
  <c r="M171" i="7" s="1"/>
  <c r="J145" i="7"/>
  <c r="K145" i="7" s="1"/>
  <c r="M145" i="7" s="1"/>
  <c r="J250" i="7"/>
  <c r="K250" i="7" s="1"/>
  <c r="M250" i="7" s="1"/>
  <c r="J353" i="7"/>
  <c r="K353" i="7" s="1"/>
  <c r="M353" i="7" s="1"/>
  <c r="J321" i="7"/>
  <c r="K321" i="7" s="1"/>
  <c r="M321" i="7" s="1"/>
  <c r="J241" i="7"/>
  <c r="K241" i="7" s="1"/>
  <c r="M241" i="7" s="1"/>
  <c r="J352" i="7"/>
  <c r="K352" i="7" s="1"/>
  <c r="M352" i="7" s="1"/>
  <c r="J239" i="7"/>
  <c r="K239" i="7" s="1"/>
  <c r="M239" i="7" s="1"/>
  <c r="J25" i="7"/>
  <c r="K25" i="7" s="1"/>
  <c r="M25" i="7" s="1"/>
  <c r="J79" i="7"/>
  <c r="K79" i="7" s="1"/>
  <c r="M79" i="7" s="1"/>
  <c r="J47" i="7"/>
  <c r="K47" i="7" s="1"/>
  <c r="M47" i="7" s="1"/>
  <c r="J29" i="7"/>
  <c r="K29" i="7" s="1"/>
  <c r="M29" i="7" s="1"/>
  <c r="J199" i="7"/>
  <c r="K199" i="7" s="1"/>
  <c r="M199" i="7" s="1"/>
  <c r="J89" i="7"/>
  <c r="K89" i="7" s="1"/>
  <c r="M89" i="7" s="1"/>
  <c r="J13" i="7"/>
  <c r="K13" i="7" s="1"/>
  <c r="M13" i="7" s="1"/>
  <c r="J177" i="7"/>
  <c r="K177" i="7" s="1"/>
  <c r="M177" i="7" s="1"/>
  <c r="J208" i="7"/>
  <c r="K208" i="7" s="1"/>
  <c r="M208" i="7" s="1"/>
  <c r="J20" i="7"/>
  <c r="K20" i="7" s="1"/>
  <c r="M20" i="7" s="1"/>
  <c r="J58" i="7"/>
  <c r="K58" i="7" s="1"/>
  <c r="M58" i="7" s="1"/>
  <c r="J319" i="7"/>
  <c r="K319" i="7" s="1"/>
  <c r="M319" i="7" s="1"/>
  <c r="J62" i="7"/>
  <c r="K62" i="7" s="1"/>
  <c r="M62" i="7" s="1"/>
  <c r="J115" i="7"/>
  <c r="K115" i="7" s="1"/>
  <c r="M115" i="7" s="1"/>
  <c r="J324" i="7"/>
  <c r="K324" i="7" s="1"/>
  <c r="M324" i="7" s="1"/>
  <c r="J254" i="7"/>
  <c r="K254" i="7" s="1"/>
  <c r="M254" i="7" s="1"/>
  <c r="J122" i="7"/>
  <c r="K122" i="7" s="1"/>
  <c r="M122" i="7" s="1"/>
  <c r="J53" i="7"/>
  <c r="K53" i="7" s="1"/>
  <c r="M53" i="7" s="1"/>
  <c r="J320" i="7"/>
  <c r="K320" i="7" s="1"/>
  <c r="M320" i="7" s="1"/>
  <c r="J96" i="7"/>
  <c r="K96" i="7" s="1"/>
  <c r="M96" i="7" s="1"/>
  <c r="J224" i="7"/>
  <c r="K224" i="7" s="1"/>
  <c r="M224" i="7" s="1"/>
  <c r="J139" i="7"/>
  <c r="K139" i="7" s="1"/>
  <c r="M139" i="7" s="1"/>
  <c r="J112" i="7"/>
  <c r="K112" i="7" s="1"/>
  <c r="M112" i="7" s="1"/>
  <c r="J153" i="7"/>
  <c r="K153" i="7" s="1"/>
  <c r="M153" i="7" s="1"/>
  <c r="J168" i="7"/>
  <c r="K168" i="7" s="1"/>
  <c r="M168" i="7" s="1"/>
  <c r="J18" i="7"/>
  <c r="K18" i="7" s="1"/>
  <c r="M18" i="7" s="1"/>
  <c r="J61" i="7"/>
  <c r="K61" i="7" s="1"/>
  <c r="M61" i="7" s="1"/>
  <c r="J316" i="7"/>
  <c r="K316" i="7" s="1"/>
  <c r="M316" i="7" s="1"/>
  <c r="J27" i="7"/>
  <c r="K27" i="7" s="1"/>
  <c r="M27" i="7" s="1"/>
  <c r="J308" i="7"/>
  <c r="K308" i="7" s="1"/>
  <c r="M308" i="7" s="1"/>
  <c r="J216" i="7"/>
  <c r="K216" i="7" s="1"/>
  <c r="M216" i="7" s="1"/>
  <c r="J104" i="7"/>
  <c r="K104" i="7" s="1"/>
  <c r="M104" i="7" s="1"/>
  <c r="J49" i="7"/>
  <c r="K49" i="7" s="1"/>
  <c r="M49" i="7" s="1"/>
  <c r="J322" i="7"/>
  <c r="K322" i="7" s="1"/>
  <c r="M322" i="7" s="1"/>
  <c r="J179" i="7"/>
  <c r="K179" i="7" s="1"/>
  <c r="M179" i="7" s="1"/>
  <c r="J283" i="7"/>
  <c r="K283" i="7" s="1"/>
  <c r="M283" i="7" s="1"/>
  <c r="J227" i="7"/>
  <c r="K227" i="7" s="1"/>
  <c r="M227" i="7" s="1"/>
  <c r="J134" i="7"/>
  <c r="K134" i="7" s="1"/>
  <c r="M134" i="7" s="1"/>
  <c r="J341" i="7"/>
  <c r="K341" i="7" s="1"/>
  <c r="M341" i="7" s="1"/>
  <c r="J289" i="7"/>
  <c r="K289" i="7" s="1"/>
  <c r="M289" i="7" s="1"/>
  <c r="J185" i="7"/>
  <c r="K185" i="7" s="1"/>
  <c r="M185" i="7" s="1"/>
  <c r="J16" i="7"/>
  <c r="K16" i="7" s="1"/>
  <c r="M16" i="7" s="1"/>
  <c r="J286" i="7"/>
  <c r="K286" i="7" s="1"/>
  <c r="M286" i="7" s="1"/>
  <c r="J15" i="7"/>
  <c r="K15" i="7" s="1"/>
  <c r="M15" i="7" s="1"/>
  <c r="J130" i="7"/>
  <c r="K130" i="7" s="1"/>
  <c r="M130" i="7" s="1"/>
  <c r="J196" i="7"/>
  <c r="K196" i="7" s="1"/>
  <c r="M196" i="7" s="1"/>
  <c r="J269" i="7"/>
  <c r="K269" i="7" s="1"/>
  <c r="M269" i="7" s="1"/>
  <c r="J165" i="7"/>
  <c r="K165" i="7" s="1"/>
  <c r="M165" i="7" s="1"/>
  <c r="J67" i="7"/>
  <c r="K67" i="7" s="1"/>
  <c r="M67" i="7" s="1"/>
  <c r="J268" i="7"/>
  <c r="K268" i="7" s="1"/>
  <c r="M268" i="7" s="1"/>
  <c r="J158" i="7"/>
  <c r="K158" i="7" s="1"/>
  <c r="M158" i="7" s="1"/>
  <c r="J182" i="7"/>
  <c r="K182" i="7" s="1"/>
  <c r="M182" i="7" s="1"/>
  <c r="J294" i="7"/>
  <c r="K294" i="7" s="1"/>
  <c r="M294" i="7" s="1"/>
  <c r="J362" i="7"/>
  <c r="K362" i="7" s="1"/>
  <c r="M362" i="7" s="1"/>
  <c r="J211" i="7"/>
  <c r="K211" i="7" s="1"/>
  <c r="M211" i="7" s="1"/>
  <c r="J64" i="7"/>
  <c r="K64" i="7" s="1"/>
  <c r="M64" i="7" s="1"/>
  <c r="J214" i="7"/>
  <c r="K214" i="7" s="1"/>
  <c r="M214" i="7" s="1"/>
  <c r="J150" i="7"/>
  <c r="K150" i="7" s="1"/>
  <c r="M150" i="7" s="1"/>
  <c r="J360" i="7"/>
  <c r="K360" i="7" s="1"/>
  <c r="M360" i="7" s="1"/>
  <c r="J363" i="7"/>
  <c r="K363" i="7" s="1"/>
  <c r="M363" i="7" s="1"/>
  <c r="J30" i="7"/>
  <c r="K30" i="7" s="1"/>
  <c r="M30" i="7" s="1"/>
  <c r="J290" i="7"/>
  <c r="K290" i="7" s="1"/>
  <c r="M290" i="7" s="1"/>
  <c r="J193" i="7"/>
  <c r="K193" i="7" s="1"/>
  <c r="M193" i="7" s="1"/>
  <c r="J63" i="7"/>
  <c r="K63" i="7" s="1"/>
  <c r="M63" i="7" s="1"/>
  <c r="J235" i="7"/>
  <c r="K235" i="7" s="1"/>
  <c r="M235" i="7" s="1"/>
  <c r="J225" i="7"/>
  <c r="K225" i="7" s="1"/>
  <c r="M225" i="7" s="1"/>
  <c r="J98" i="7"/>
  <c r="K98" i="7" s="1"/>
  <c r="M98" i="7" s="1"/>
  <c r="J66" i="7"/>
  <c r="K66" i="7" s="1"/>
  <c r="M66" i="7" s="1"/>
  <c r="J314" i="7"/>
  <c r="K314" i="7" s="1"/>
  <c r="M314" i="7" s="1"/>
  <c r="J212" i="7"/>
  <c r="K212" i="7" s="1"/>
  <c r="M212" i="7" s="1"/>
  <c r="J129" i="7"/>
  <c r="K129" i="7" s="1"/>
  <c r="M129" i="7" s="1"/>
  <c r="J23" i="7"/>
  <c r="K23" i="7" s="1"/>
  <c r="M23" i="7" s="1"/>
  <c r="J121" i="7"/>
  <c r="K121" i="7" s="1"/>
  <c r="M121" i="7" s="1"/>
  <c r="J155" i="7"/>
  <c r="K155" i="7" s="1"/>
  <c r="M155" i="7" s="1"/>
  <c r="J38" i="7"/>
  <c r="K38" i="7" s="1"/>
  <c r="M38" i="7" s="1"/>
  <c r="J332" i="7"/>
  <c r="K332" i="7" s="1"/>
  <c r="M332" i="7" s="1"/>
  <c r="J303" i="7"/>
  <c r="K303" i="7" s="1"/>
  <c r="M303" i="7" s="1"/>
  <c r="J312" i="7"/>
  <c r="K312" i="7" s="1"/>
  <c r="M312" i="7" s="1"/>
  <c r="J8" i="7"/>
  <c r="K8" i="7" s="1"/>
  <c r="M8" i="7" s="1"/>
  <c r="J87" i="7"/>
  <c r="K87" i="7" s="1"/>
  <c r="M87" i="7" s="1"/>
  <c r="J128" i="7"/>
  <c r="K128" i="7" s="1"/>
  <c r="M128" i="7" s="1"/>
  <c r="J36" i="7"/>
  <c r="K36" i="7" s="1"/>
  <c r="M36" i="7" s="1"/>
  <c r="J10" i="7"/>
  <c r="K10" i="7" s="1"/>
  <c r="M10" i="7" s="1"/>
  <c r="J108" i="7"/>
  <c r="K108" i="7" s="1"/>
  <c r="M108" i="7" s="1"/>
  <c r="J162" i="7"/>
  <c r="K162" i="7" s="1"/>
  <c r="M162" i="7" s="1"/>
  <c r="J174" i="7"/>
  <c r="K174" i="7" s="1"/>
  <c r="M174" i="7" s="1"/>
  <c r="J257" i="7"/>
  <c r="K257" i="7" s="1"/>
  <c r="M257" i="7" s="1"/>
  <c r="J339" i="7"/>
  <c r="K339" i="7" s="1"/>
  <c r="M339" i="7" s="1"/>
  <c r="J288" i="7"/>
  <c r="K288" i="7" s="1"/>
  <c r="M288" i="7" s="1"/>
  <c r="J305" i="7"/>
  <c r="K305" i="7" s="1"/>
  <c r="M305" i="7" s="1"/>
  <c r="J317" i="7"/>
  <c r="K317" i="7" s="1"/>
  <c r="M317" i="7" s="1"/>
  <c r="J92" i="7"/>
  <c r="K92" i="7" s="1"/>
  <c r="M92" i="7" s="1"/>
  <c r="J246" i="7"/>
  <c r="K246" i="7" s="1"/>
  <c r="M246" i="7" s="1"/>
  <c r="J126" i="7"/>
  <c r="K126" i="7" s="1"/>
  <c r="M126" i="7" s="1"/>
  <c r="J233" i="7"/>
  <c r="K233" i="7" s="1"/>
  <c r="M233" i="7" s="1"/>
  <c r="J140" i="7"/>
  <c r="K140" i="7" s="1"/>
  <c r="M140" i="7" s="1"/>
  <c r="J281" i="7"/>
  <c r="K281" i="7" s="1"/>
  <c r="M281" i="7" s="1"/>
  <c r="J315" i="7"/>
  <c r="K315" i="7" s="1"/>
  <c r="M315" i="7" s="1"/>
  <c r="L9" i="9"/>
  <c r="L366" i="9" s="1"/>
  <c r="D368" i="9" s="1"/>
  <c r="L71" i="10"/>
  <c r="L45" i="10"/>
  <c r="L360" i="10"/>
  <c r="L298" i="10"/>
  <c r="L87" i="10"/>
  <c r="L88" i="10"/>
  <c r="L44" i="10"/>
  <c r="L244" i="10"/>
  <c r="L27" i="10"/>
  <c r="L290" i="10"/>
  <c r="L225" i="10"/>
  <c r="L264" i="10"/>
  <c r="L366" i="8"/>
  <c r="L369" i="10" l="1"/>
  <c r="D371" i="10" s="1"/>
  <c r="J163" i="7"/>
  <c r="K163" i="7" s="1"/>
  <c r="M163" i="7" s="1"/>
  <c r="J226" i="7"/>
  <c r="K226" i="7" s="1"/>
  <c r="M226" i="7" s="1"/>
  <c r="J347" i="7"/>
  <c r="K347" i="7" s="1"/>
  <c r="M347" i="7" s="1"/>
  <c r="J170" i="7"/>
  <c r="K170" i="7" s="1"/>
  <c r="M170" i="7" s="1"/>
  <c r="J100" i="7"/>
  <c r="K100" i="7" s="1"/>
  <c r="M100" i="7" s="1"/>
  <c r="J83" i="7"/>
  <c r="K83" i="7" s="1"/>
  <c r="M83" i="7" s="1"/>
  <c r="J279" i="7"/>
  <c r="K279" i="7" s="1"/>
  <c r="M279" i="7" s="1"/>
  <c r="J346" i="7"/>
  <c r="K346" i="7" s="1"/>
  <c r="M346" i="7" s="1"/>
  <c r="J194" i="7"/>
  <c r="K194" i="7" s="1"/>
  <c r="M194" i="7" s="1"/>
  <c r="J252" i="7"/>
  <c r="K252" i="7" s="1"/>
  <c r="M252" i="7" s="1"/>
  <c r="J75" i="7"/>
  <c r="K75" i="7" s="1"/>
  <c r="M75" i="7" s="1"/>
  <c r="J336" i="7"/>
  <c r="K336" i="7" s="1"/>
  <c r="M336" i="7" s="1"/>
  <c r="J195" i="7"/>
  <c r="K195" i="7" s="1"/>
  <c r="M195" i="7" s="1"/>
  <c r="J338" i="7"/>
  <c r="K338" i="7" s="1"/>
  <c r="M338" i="7" s="1"/>
  <c r="J271" i="7"/>
  <c r="K271" i="7" s="1"/>
  <c r="M271" i="7" s="1"/>
  <c r="J259" i="7"/>
  <c r="K259" i="7" s="1"/>
  <c r="M259" i="7" s="1"/>
  <c r="J125" i="7"/>
  <c r="K125" i="7" s="1"/>
  <c r="M125" i="7" s="1"/>
  <c r="J119" i="7"/>
  <c r="K119" i="7" s="1"/>
  <c r="M119" i="7" s="1"/>
  <c r="J22" i="7"/>
  <c r="K22" i="7" s="1"/>
  <c r="M22" i="7" s="1"/>
  <c r="J231" i="7"/>
  <c r="K231" i="7" s="1"/>
  <c r="M231" i="7" s="1"/>
  <c r="J218" i="7"/>
  <c r="K218" i="7" s="1"/>
  <c r="M218" i="7" s="1"/>
  <c r="J116" i="7"/>
  <c r="K116" i="7" s="1"/>
  <c r="M116" i="7" s="1"/>
  <c r="J154" i="7"/>
  <c r="K154" i="7" s="1"/>
  <c r="M154" i="7" s="1"/>
  <c r="J43" i="7"/>
  <c r="K43" i="7" s="1"/>
  <c r="M43" i="7" s="1"/>
  <c r="J284" i="7"/>
  <c r="K284" i="7" s="1"/>
  <c r="M284" i="7" s="1"/>
  <c r="J93" i="7"/>
  <c r="K93" i="7" s="1"/>
  <c r="M93" i="7" s="1"/>
  <c r="J14" i="7"/>
  <c r="K14" i="7" s="1"/>
  <c r="M14" i="7" s="1"/>
  <c r="J131" i="7"/>
  <c r="K131" i="7" s="1"/>
  <c r="M131" i="7" s="1"/>
  <c r="J350" i="7"/>
  <c r="K350" i="7" s="1"/>
  <c r="M350" i="7" s="1"/>
  <c r="J247" i="7"/>
  <c r="K247" i="7" s="1"/>
  <c r="M247" i="7" s="1"/>
  <c r="J359" i="7"/>
  <c r="K359" i="7" s="1"/>
  <c r="M359" i="7" s="1"/>
  <c r="J175" i="7"/>
  <c r="K175" i="7" s="1"/>
  <c r="M175" i="7" s="1"/>
  <c r="J330" i="7"/>
  <c r="K330" i="7" s="1"/>
  <c r="M330" i="7" s="1"/>
  <c r="J60" i="7"/>
  <c r="K60" i="7" s="1"/>
  <c r="M60" i="7" s="1"/>
  <c r="J309" i="7"/>
  <c r="K309" i="7" s="1"/>
  <c r="M309" i="7" s="1"/>
  <c r="J220" i="7"/>
  <c r="K220" i="7" s="1"/>
  <c r="M220" i="7" s="1"/>
  <c r="J86" i="7"/>
  <c r="K86" i="7" s="1"/>
  <c r="M86" i="7" s="1"/>
  <c r="J105" i="7"/>
  <c r="K105" i="7" s="1"/>
  <c r="M105" i="7" s="1"/>
  <c r="J258" i="7"/>
  <c r="K258" i="7" s="1"/>
  <c r="M258" i="7" s="1"/>
  <c r="J57" i="7"/>
  <c r="K57" i="7" s="1"/>
  <c r="M57" i="7" s="1"/>
  <c r="J159" i="7"/>
  <c r="K159" i="7" s="1"/>
  <c r="M159" i="7" s="1"/>
  <c r="J107" i="7"/>
  <c r="K107" i="7" s="1"/>
  <c r="M107" i="7" s="1"/>
  <c r="J161" i="7"/>
  <c r="K161" i="7" s="1"/>
  <c r="M161" i="7" s="1"/>
  <c r="J21" i="7"/>
  <c r="K21" i="7" s="1"/>
  <c r="M21" i="7" s="1"/>
  <c r="J141" i="7"/>
  <c r="K141" i="7" s="1"/>
  <c r="M141" i="7" s="1"/>
  <c r="J238" i="7"/>
  <c r="K238" i="7" s="1"/>
  <c r="M238" i="7" s="1"/>
  <c r="J50" i="7"/>
  <c r="K50" i="7" s="1"/>
  <c r="M50" i="7" s="1"/>
  <c r="J71" i="7"/>
  <c r="K71" i="7" s="1"/>
  <c r="M71" i="7" s="1"/>
  <c r="J123" i="7"/>
  <c r="K123" i="7" s="1"/>
  <c r="M123" i="7" s="1"/>
  <c r="J90" i="7"/>
  <c r="K90" i="7" s="1"/>
  <c r="M90" i="7" s="1"/>
  <c r="J147" i="7"/>
  <c r="K147" i="7" s="1"/>
  <c r="M147" i="7" s="1"/>
  <c r="J188" i="7"/>
  <c r="K188" i="7" s="1"/>
  <c r="M188" i="7" s="1"/>
  <c r="J152" i="7"/>
  <c r="K152" i="7" s="1"/>
  <c r="M152" i="7" s="1"/>
  <c r="J222" i="7"/>
  <c r="K222" i="7" s="1"/>
  <c r="M222" i="7" s="1"/>
  <c r="J54" i="7"/>
  <c r="K54" i="7" s="1"/>
  <c r="M54" i="7" s="1"/>
  <c r="J73" i="7"/>
  <c r="K73" i="7" s="1"/>
  <c r="M73" i="7" s="1"/>
  <c r="J213" i="7"/>
  <c r="K213" i="7" s="1"/>
  <c r="M213" i="7" s="1"/>
  <c r="J52" i="7"/>
  <c r="K52" i="7" s="1"/>
  <c r="M52" i="7" s="1"/>
  <c r="J253" i="7"/>
  <c r="K253" i="7" s="1"/>
  <c r="M253" i="7" s="1"/>
  <c r="J201" i="7"/>
  <c r="K201" i="7" s="1"/>
  <c r="M201" i="7" s="1"/>
  <c r="J223" i="7"/>
  <c r="K223" i="7" s="1"/>
  <c r="M223" i="7" s="1"/>
  <c r="J41" i="7"/>
  <c r="K41" i="7" s="1"/>
  <c r="M41" i="7" s="1"/>
  <c r="J65" i="7"/>
  <c r="K65" i="7" s="1"/>
  <c r="M65" i="7" s="1"/>
  <c r="J270" i="7"/>
  <c r="K270" i="7" s="1"/>
  <c r="M270" i="7" s="1"/>
  <c r="J137" i="7"/>
  <c r="K137" i="7" s="1"/>
  <c r="M137" i="7" s="1"/>
  <c r="J184" i="7"/>
  <c r="K184" i="7" s="1"/>
  <c r="M184" i="7" s="1"/>
  <c r="J183" i="7"/>
  <c r="K183" i="7" s="1"/>
  <c r="M183" i="7" s="1"/>
  <c r="J55" i="7"/>
  <c r="K55" i="7" s="1"/>
  <c r="M55" i="7" s="1"/>
  <c r="J76" i="7"/>
  <c r="K76" i="7" s="1"/>
  <c r="M76" i="7" s="1"/>
  <c r="J132" i="7"/>
  <c r="K132" i="7" s="1"/>
  <c r="M132" i="7" s="1"/>
  <c r="J28" i="7"/>
  <c r="K28" i="7" s="1"/>
  <c r="M28" i="7" s="1"/>
  <c r="J342" i="7"/>
  <c r="K342" i="7" s="1"/>
  <c r="M342" i="7" s="1"/>
  <c r="J299" i="7"/>
  <c r="K299" i="7" s="1"/>
  <c r="M299" i="7" s="1"/>
  <c r="J46" i="7"/>
  <c r="K46" i="7" s="1"/>
  <c r="M46" i="7" s="1"/>
  <c r="J278" i="7"/>
  <c r="K278" i="7" s="1"/>
  <c r="M278" i="7" s="1"/>
  <c r="J178" i="7"/>
  <c r="K178" i="7" s="1"/>
  <c r="M178" i="7" s="1"/>
  <c r="J242" i="7"/>
  <c r="K242" i="7" s="1"/>
  <c r="M242" i="7" s="1"/>
  <c r="J24" i="7"/>
  <c r="K24" i="7" s="1"/>
  <c r="M24" i="7" s="1"/>
  <c r="J103" i="7"/>
  <c r="K103" i="7" s="1"/>
  <c r="M103" i="7" s="1"/>
  <c r="J186" i="7"/>
  <c r="K186" i="7" s="1"/>
  <c r="M186" i="7" s="1"/>
  <c r="J361" i="7"/>
  <c r="K361" i="7" s="1"/>
  <c r="M361" i="7" s="1"/>
  <c r="J221" i="7"/>
  <c r="K221" i="7" s="1"/>
  <c r="M221" i="7" s="1"/>
  <c r="J56" i="7"/>
  <c r="K56" i="7" s="1"/>
  <c r="M56" i="7" s="1"/>
  <c r="J48" i="7"/>
  <c r="K48" i="7" s="1"/>
  <c r="M48" i="7" s="1"/>
  <c r="J276" i="7"/>
  <c r="K276" i="7" s="1"/>
  <c r="M276" i="7" s="1"/>
  <c r="J327" i="7"/>
  <c r="K327" i="7" s="1"/>
  <c r="M327" i="7" s="1"/>
  <c r="J191" i="7"/>
  <c r="K191" i="7" s="1"/>
  <c r="M191" i="7" s="1"/>
  <c r="J45" i="7"/>
  <c r="K45" i="7" s="1"/>
  <c r="M45" i="7" s="1"/>
  <c r="J80" i="7"/>
  <c r="K80" i="7" s="1"/>
  <c r="M80" i="7" s="1"/>
  <c r="J111" i="7"/>
  <c r="K111" i="7" s="1"/>
  <c r="M111" i="7" s="1"/>
  <c r="J151" i="7"/>
  <c r="K151" i="7" s="1"/>
  <c r="M151" i="7" s="1"/>
  <c r="J172" i="7"/>
  <c r="K172" i="7" s="1"/>
  <c r="M172" i="7" s="1"/>
  <c r="J267" i="7"/>
  <c r="K267" i="7" s="1"/>
  <c r="M267" i="7" s="1"/>
  <c r="J249" i="7"/>
  <c r="K249" i="7" s="1"/>
  <c r="M249" i="7" s="1"/>
  <c r="J285" i="7"/>
  <c r="K285" i="7" s="1"/>
  <c r="M285" i="7" s="1"/>
  <c r="J262" i="7"/>
  <c r="K262" i="7" s="1"/>
  <c r="M262" i="7" s="1"/>
  <c r="J176" i="7"/>
  <c r="K176" i="7" s="1"/>
  <c r="M176" i="7" s="1"/>
  <c r="J181" i="7"/>
  <c r="K181" i="7" s="1"/>
  <c r="M181" i="7" s="1"/>
  <c r="J354" i="7"/>
  <c r="K354" i="7" s="1"/>
  <c r="M354" i="7" s="1"/>
  <c r="J148" i="7"/>
  <c r="K148" i="7" s="1"/>
  <c r="M148" i="7" s="1"/>
  <c r="J272" i="7"/>
  <c r="K272" i="7" s="1"/>
  <c r="M272" i="7" s="1"/>
  <c r="J164" i="7"/>
  <c r="K164" i="7" s="1"/>
  <c r="M164" i="7" s="1"/>
  <c r="J85" i="7"/>
  <c r="K85" i="7" s="1"/>
  <c r="M85" i="7" s="1"/>
  <c r="J345" i="7"/>
  <c r="K345" i="7" s="1"/>
  <c r="M345" i="7" s="1"/>
  <c r="J118" i="7"/>
  <c r="K118" i="7" s="1"/>
  <c r="M118" i="7" s="1"/>
  <c r="J81" i="7"/>
  <c r="K81" i="7" s="1"/>
  <c r="M81" i="7" s="1"/>
  <c r="J340" i="7"/>
  <c r="K340" i="7" s="1"/>
  <c r="M340" i="7" s="1"/>
  <c r="J70" i="7"/>
  <c r="K70" i="7" s="1"/>
  <c r="M70" i="7" s="1"/>
  <c r="J358" i="7"/>
  <c r="K358" i="7" s="1"/>
  <c r="M358" i="7" s="1"/>
  <c r="J237" i="7"/>
  <c r="K237" i="7" s="1"/>
  <c r="M237" i="7" s="1"/>
  <c r="J215" i="7"/>
  <c r="K215" i="7" s="1"/>
  <c r="M215" i="7" s="1"/>
  <c r="J109" i="7"/>
  <c r="K109" i="7" s="1"/>
  <c r="M109" i="7" s="1"/>
  <c r="J135" i="7"/>
  <c r="K135" i="7" s="1"/>
  <c r="M135" i="7" s="1"/>
  <c r="J243" i="7"/>
  <c r="K243" i="7" s="1"/>
  <c r="M243" i="7" s="1"/>
  <c r="J274" i="7"/>
  <c r="K274" i="7" s="1"/>
  <c r="M274" i="7" s="1"/>
  <c r="J266" i="7"/>
  <c r="K266" i="7" s="1"/>
  <c r="M266" i="7" s="1"/>
  <c r="J202" i="7"/>
  <c r="K202" i="7" s="1"/>
  <c r="M202" i="7" s="1"/>
  <c r="J40" i="7"/>
  <c r="K40" i="7" s="1"/>
  <c r="M40" i="7" s="1"/>
  <c r="J94" i="7"/>
  <c r="K94" i="7" s="1"/>
  <c r="M94" i="7" s="1"/>
  <c r="J138" i="7"/>
  <c r="K138" i="7" s="1"/>
  <c r="M138" i="7" s="1"/>
  <c r="J124" i="7"/>
  <c r="K124" i="7" s="1"/>
  <c r="M124" i="7" s="1"/>
  <c r="J198" i="6"/>
  <c r="K198" i="6" s="1"/>
  <c r="M198" i="6" s="1"/>
  <c r="N198" i="7" s="1"/>
  <c r="J346" i="6"/>
  <c r="K346" i="6" s="1"/>
  <c r="M346" i="6" s="1"/>
  <c r="N346" i="7" s="1"/>
  <c r="J233" i="6"/>
  <c r="K233" i="6" s="1"/>
  <c r="M233" i="6" s="1"/>
  <c r="N233" i="7" s="1"/>
  <c r="J213" i="6"/>
  <c r="K213" i="6" s="1"/>
  <c r="M213" i="6" s="1"/>
  <c r="N213" i="7" s="1"/>
  <c r="J182" i="6"/>
  <c r="K182" i="6" s="1"/>
  <c r="M182" i="6" s="1"/>
  <c r="N182" i="7" s="1"/>
  <c r="O182" i="7" s="1"/>
  <c r="J203" i="6"/>
  <c r="K203" i="6" s="1"/>
  <c r="M203" i="6" s="1"/>
  <c r="N203" i="7" s="1"/>
  <c r="J44" i="6"/>
  <c r="K44" i="6" s="1"/>
  <c r="M44" i="6" s="1"/>
  <c r="N44" i="7" s="1"/>
  <c r="O44" i="7" s="1"/>
  <c r="J201" i="6"/>
  <c r="K201" i="6" s="1"/>
  <c r="M201" i="6" s="1"/>
  <c r="N201" i="7" s="1"/>
  <c r="J253" i="6"/>
  <c r="K253" i="6" s="1"/>
  <c r="M253" i="6" s="1"/>
  <c r="N253" i="7" s="1"/>
  <c r="J162" i="6"/>
  <c r="K162" i="6" s="1"/>
  <c r="M162" i="6" s="1"/>
  <c r="N162" i="7" s="1"/>
  <c r="J143" i="6"/>
  <c r="K143" i="6" s="1"/>
  <c r="M143" i="6" s="1"/>
  <c r="N143" i="7" s="1"/>
  <c r="J172" i="6"/>
  <c r="K172" i="6" s="1"/>
  <c r="M172" i="6" s="1"/>
  <c r="N172" i="7" s="1"/>
  <c r="J181" i="6"/>
  <c r="K181" i="6" s="1"/>
  <c r="M181" i="6" s="1"/>
  <c r="N181" i="7" s="1"/>
  <c r="J239" i="6"/>
  <c r="K239" i="6" s="1"/>
  <c r="M239" i="6" s="1"/>
  <c r="N239" i="7" s="1"/>
  <c r="J242" i="6"/>
  <c r="K242" i="6" s="1"/>
  <c r="M242" i="6" s="1"/>
  <c r="N242" i="7" s="1"/>
  <c r="J26" i="6"/>
  <c r="K26" i="6" s="1"/>
  <c r="M26" i="6" s="1"/>
  <c r="N26" i="7" s="1"/>
  <c r="O26" i="7" s="1"/>
  <c r="J17" i="6"/>
  <c r="K17" i="6" s="1"/>
  <c r="M17" i="6" s="1"/>
  <c r="N17" i="7" s="1"/>
  <c r="J255" i="6"/>
  <c r="K255" i="6" s="1"/>
  <c r="M255" i="6" s="1"/>
  <c r="N255" i="7" s="1"/>
  <c r="J83" i="6"/>
  <c r="K83" i="6" s="1"/>
  <c r="M83" i="6" s="1"/>
  <c r="N83" i="7" s="1"/>
  <c r="J91" i="6"/>
  <c r="K91" i="6" s="1"/>
  <c r="M91" i="6" s="1"/>
  <c r="N91" i="7" s="1"/>
  <c r="J273" i="6"/>
  <c r="K273" i="6" s="1"/>
  <c r="M273" i="6" s="1"/>
  <c r="N273" i="7" s="1"/>
  <c r="O273" i="7" s="1"/>
  <c r="J87" i="6"/>
  <c r="K87" i="6" s="1"/>
  <c r="M87" i="6" s="1"/>
  <c r="N87" i="7" s="1"/>
  <c r="J94" i="6"/>
  <c r="K94" i="6" s="1"/>
  <c r="M94" i="6" s="1"/>
  <c r="N94" i="7" s="1"/>
  <c r="O94" i="7" s="1"/>
  <c r="J29" i="6"/>
  <c r="K29" i="6" s="1"/>
  <c r="M29" i="6" s="1"/>
  <c r="N29" i="7" s="1"/>
  <c r="O29" i="7" s="1"/>
  <c r="J72" i="6"/>
  <c r="K72" i="6" s="1"/>
  <c r="M72" i="6" s="1"/>
  <c r="N72" i="7" s="1"/>
  <c r="J12" i="6"/>
  <c r="K12" i="6" s="1"/>
  <c r="M12" i="6" s="1"/>
  <c r="N12" i="7" s="1"/>
  <c r="J66" i="6"/>
  <c r="K66" i="6" s="1"/>
  <c r="M66" i="6" s="1"/>
  <c r="N66" i="7" s="1"/>
  <c r="J275" i="6"/>
  <c r="K275" i="6" s="1"/>
  <c r="M275" i="6" s="1"/>
  <c r="N275" i="7" s="1"/>
  <c r="J108" i="6"/>
  <c r="K108" i="6" s="1"/>
  <c r="M108" i="6" s="1"/>
  <c r="N108" i="7" s="1"/>
  <c r="O108" i="7" s="1"/>
  <c r="J241" i="6"/>
  <c r="K241" i="6" s="1"/>
  <c r="M241" i="6" s="1"/>
  <c r="N241" i="7" s="1"/>
  <c r="J154" i="6"/>
  <c r="K154" i="6" s="1"/>
  <c r="M154" i="6" s="1"/>
  <c r="N154" i="7" s="1"/>
  <c r="O154" i="7" s="1"/>
  <c r="J69" i="6"/>
  <c r="K69" i="6" s="1"/>
  <c r="M69" i="6" s="1"/>
  <c r="N69" i="7" s="1"/>
  <c r="O69" i="7" s="1"/>
  <c r="J113" i="6"/>
  <c r="K113" i="6" s="1"/>
  <c r="M113" i="6" s="1"/>
  <c r="N113" i="7" s="1"/>
  <c r="J43" i="6"/>
  <c r="K43" i="6" s="1"/>
  <c r="M43" i="6" s="1"/>
  <c r="N43" i="7" s="1"/>
  <c r="J276" i="6"/>
  <c r="K276" i="6" s="1"/>
  <c r="M276" i="6" s="1"/>
  <c r="N276" i="7" s="1"/>
  <c r="J104" i="6"/>
  <c r="K104" i="6" s="1"/>
  <c r="M104" i="6" s="1"/>
  <c r="N104" i="7" s="1"/>
  <c r="J251" i="6"/>
  <c r="K251" i="6" s="1"/>
  <c r="M251" i="6" s="1"/>
  <c r="N251" i="7" s="1"/>
  <c r="O251" i="7" s="1"/>
  <c r="J86" i="6"/>
  <c r="K86" i="6" s="1"/>
  <c r="M86" i="6" s="1"/>
  <c r="N86" i="7" s="1"/>
  <c r="J285" i="6"/>
  <c r="K285" i="6" s="1"/>
  <c r="M285" i="6" s="1"/>
  <c r="N285" i="7" s="1"/>
  <c r="O285" i="7" s="1"/>
  <c r="J355" i="6"/>
  <c r="K355" i="6" s="1"/>
  <c r="M355" i="6" s="1"/>
  <c r="N355" i="7" s="1"/>
  <c r="O355" i="7" s="1"/>
  <c r="J306" i="6"/>
  <c r="K306" i="6" s="1"/>
  <c r="M306" i="6" s="1"/>
  <c r="N306" i="7" s="1"/>
  <c r="J112" i="6"/>
  <c r="K112" i="6" s="1"/>
  <c r="M112" i="6" s="1"/>
  <c r="N112" i="7" s="1"/>
  <c r="J224" i="6"/>
  <c r="K224" i="6" s="1"/>
  <c r="M224" i="6" s="1"/>
  <c r="N224" i="7" s="1"/>
  <c r="J60" i="6"/>
  <c r="K60" i="6" s="1"/>
  <c r="M60" i="6" s="1"/>
  <c r="N60" i="7" s="1"/>
  <c r="J171" i="6"/>
  <c r="K171" i="6" s="1"/>
  <c r="M171" i="6" s="1"/>
  <c r="N171" i="7" s="1"/>
  <c r="J131" i="6"/>
  <c r="K131" i="6" s="1"/>
  <c r="M131" i="6" s="1"/>
  <c r="N131" i="7" s="1"/>
  <c r="J220" i="6"/>
  <c r="K220" i="6" s="1"/>
  <c r="M220" i="6" s="1"/>
  <c r="N220" i="7" s="1"/>
  <c r="O220" i="7" s="1"/>
  <c r="J168" i="6"/>
  <c r="K168" i="6" s="1"/>
  <c r="M168" i="6" s="1"/>
  <c r="N168" i="7" s="1"/>
  <c r="O168" i="7" s="1"/>
  <c r="J309" i="6"/>
  <c r="K309" i="6" s="1"/>
  <c r="M309" i="6" s="1"/>
  <c r="N309" i="7" s="1"/>
  <c r="J320" i="6"/>
  <c r="K320" i="6" s="1"/>
  <c r="M320" i="6" s="1"/>
  <c r="N320" i="7" s="1"/>
  <c r="J199" i="6"/>
  <c r="K199" i="6" s="1"/>
  <c r="M199" i="6" s="1"/>
  <c r="N199" i="7" s="1"/>
  <c r="J13" i="6"/>
  <c r="K13" i="6" s="1"/>
  <c r="M13" i="6" s="1"/>
  <c r="N13" i="7" s="1"/>
  <c r="J15" i="6"/>
  <c r="K15" i="6" s="1"/>
  <c r="M15" i="6" s="1"/>
  <c r="N15" i="7" s="1"/>
  <c r="O15" i="7" s="1"/>
  <c r="J189" i="6"/>
  <c r="K189" i="6" s="1"/>
  <c r="M189" i="6" s="1"/>
  <c r="N189" i="7" s="1"/>
  <c r="J247" i="6"/>
  <c r="K247" i="6" s="1"/>
  <c r="M247" i="6" s="1"/>
  <c r="N247" i="7" s="1"/>
  <c r="O247" i="7" s="1"/>
  <c r="J304" i="6"/>
  <c r="K304" i="6" s="1"/>
  <c r="M304" i="6" s="1"/>
  <c r="N304" i="7" s="1"/>
  <c r="O304" i="7" s="1"/>
  <c r="J30" i="6"/>
  <c r="K30" i="6" s="1"/>
  <c r="M30" i="6" s="1"/>
  <c r="N30" i="7" s="1"/>
  <c r="J59" i="6"/>
  <c r="K59" i="6" s="1"/>
  <c r="M59" i="6" s="1"/>
  <c r="N59" i="7" s="1"/>
  <c r="J137" i="6"/>
  <c r="K137" i="6" s="1"/>
  <c r="M137" i="6" s="1"/>
  <c r="N137" i="7" s="1"/>
  <c r="J130" i="6"/>
  <c r="K130" i="6" s="1"/>
  <c r="M130" i="6" s="1"/>
  <c r="N130" i="7" s="1"/>
  <c r="J31" i="6"/>
  <c r="K31" i="6" s="1"/>
  <c r="M31" i="6" s="1"/>
  <c r="N31" i="7" s="1"/>
  <c r="O31" i="7" s="1"/>
  <c r="J337" i="6"/>
  <c r="K337" i="6" s="1"/>
  <c r="M337" i="6" s="1"/>
  <c r="N337" i="7" s="1"/>
  <c r="J345" i="6"/>
  <c r="K345" i="6" s="1"/>
  <c r="M345" i="6" s="1"/>
  <c r="N345" i="7" s="1"/>
  <c r="O345" i="7" s="1"/>
  <c r="J169" i="6"/>
  <c r="K169" i="6" s="1"/>
  <c r="M169" i="6" s="1"/>
  <c r="N169" i="7" s="1"/>
  <c r="O169" i="7" s="1"/>
  <c r="J282" i="6"/>
  <c r="K282" i="6" s="1"/>
  <c r="M282" i="6" s="1"/>
  <c r="N282" i="7" s="1"/>
  <c r="J151" i="6"/>
  <c r="K151" i="6" s="1"/>
  <c r="M151" i="6" s="1"/>
  <c r="N151" i="7" s="1"/>
  <c r="J317" i="6"/>
  <c r="K317" i="6" s="1"/>
  <c r="M317" i="6" s="1"/>
  <c r="N317" i="7" s="1"/>
  <c r="J124" i="6"/>
  <c r="K124" i="6" s="1"/>
  <c r="M124" i="6" s="1"/>
  <c r="N124" i="7" s="1"/>
  <c r="J258" i="6"/>
  <c r="K258" i="6" s="1"/>
  <c r="M258" i="6" s="1"/>
  <c r="N258" i="7" s="1"/>
  <c r="O258" i="7" s="1"/>
  <c r="J135" i="6"/>
  <c r="K135" i="6" s="1"/>
  <c r="M135" i="6" s="1"/>
  <c r="N135" i="7" s="1"/>
  <c r="J18" i="6"/>
  <c r="K18" i="6" s="1"/>
  <c r="M18" i="6" s="1"/>
  <c r="N18" i="7" s="1"/>
  <c r="O18" i="7" s="1"/>
  <c r="J46" i="6"/>
  <c r="K46" i="6" s="1"/>
  <c r="M46" i="6" s="1"/>
  <c r="N46" i="7" s="1"/>
  <c r="J147" i="6"/>
  <c r="K147" i="6" s="1"/>
  <c r="M147" i="6" s="1"/>
  <c r="N147" i="7" s="1"/>
  <c r="J51" i="6"/>
  <c r="K51" i="6" s="1"/>
  <c r="M51" i="6" s="1"/>
  <c r="N51" i="7" s="1"/>
  <c r="J8" i="6"/>
  <c r="K8" i="6" s="1"/>
  <c r="M8" i="6" s="1"/>
  <c r="O8" i="6" s="1"/>
  <c r="J336" i="6"/>
  <c r="K336" i="6" s="1"/>
  <c r="M336" i="6" s="1"/>
  <c r="N336" i="7" s="1"/>
  <c r="J139" i="6"/>
  <c r="K139" i="6" s="1"/>
  <c r="M139" i="6" s="1"/>
  <c r="N139" i="7" s="1"/>
  <c r="O139" i="7" s="1"/>
  <c r="J32" i="6"/>
  <c r="K32" i="6" s="1"/>
  <c r="M32" i="6" s="1"/>
  <c r="N32" i="7" s="1"/>
  <c r="J307" i="6"/>
  <c r="K307" i="6" s="1"/>
  <c r="M307" i="6" s="1"/>
  <c r="N307" i="7" s="1"/>
  <c r="O307" i="7" s="1"/>
  <c r="J215" i="6"/>
  <c r="K215" i="6" s="1"/>
  <c r="M215" i="6" s="1"/>
  <c r="N215" i="7" s="1"/>
  <c r="J56" i="6"/>
  <c r="K56" i="6" s="1"/>
  <c r="M56" i="6" s="1"/>
  <c r="N56" i="7" s="1"/>
  <c r="J234" i="6"/>
  <c r="K234" i="6" s="1"/>
  <c r="M234" i="6" s="1"/>
  <c r="N234" i="7" s="1"/>
  <c r="J308" i="6"/>
  <c r="K308" i="6" s="1"/>
  <c r="M308" i="6" s="1"/>
  <c r="N308" i="7" s="1"/>
  <c r="J99" i="6"/>
  <c r="K99" i="6" s="1"/>
  <c r="M99" i="6" s="1"/>
  <c r="N99" i="7" s="1"/>
  <c r="J39" i="6"/>
  <c r="K39" i="6" s="1"/>
  <c r="M39" i="6" s="1"/>
  <c r="N39" i="7" s="1"/>
  <c r="O39" i="7" s="1"/>
  <c r="J145" i="6"/>
  <c r="K145" i="6" s="1"/>
  <c r="M145" i="6" s="1"/>
  <c r="N145" i="7" s="1"/>
  <c r="J334" i="6"/>
  <c r="K334" i="6" s="1"/>
  <c r="M334" i="6" s="1"/>
  <c r="N334" i="7" s="1"/>
  <c r="O334" i="7" s="1"/>
  <c r="J156" i="6"/>
  <c r="K156" i="6" s="1"/>
  <c r="M156" i="6" s="1"/>
  <c r="N156" i="7" s="1"/>
  <c r="O156" i="7" s="1"/>
  <c r="J265" i="6"/>
  <c r="K265" i="6" s="1"/>
  <c r="M265" i="6" s="1"/>
  <c r="N265" i="7" s="1"/>
  <c r="J109" i="6"/>
  <c r="K109" i="6" s="1"/>
  <c r="M109" i="6" s="1"/>
  <c r="N109" i="7" s="1"/>
  <c r="J323" i="6"/>
  <c r="K323" i="6" s="1"/>
  <c r="M323" i="6" s="1"/>
  <c r="N323" i="7" s="1"/>
  <c r="J125" i="6"/>
  <c r="K125" i="6" s="1"/>
  <c r="M125" i="6" s="1"/>
  <c r="N125" i="7" s="1"/>
  <c r="J85" i="6"/>
  <c r="K85" i="6" s="1"/>
  <c r="M85" i="6" s="1"/>
  <c r="N85" i="7" s="1"/>
  <c r="O85" i="7" s="1"/>
  <c r="J356" i="6"/>
  <c r="K356" i="6" s="1"/>
  <c r="M356" i="6" s="1"/>
  <c r="N356" i="7" s="1"/>
  <c r="J235" i="6"/>
  <c r="K235" i="6" s="1"/>
  <c r="M235" i="6" s="1"/>
  <c r="N235" i="7" s="1"/>
  <c r="O235" i="7" s="1"/>
  <c r="J40" i="6"/>
  <c r="K40" i="6" s="1"/>
  <c r="M40" i="6" s="1"/>
  <c r="N40" i="7" s="1"/>
  <c r="J248" i="6"/>
  <c r="K248" i="6" s="1"/>
  <c r="M248" i="6" s="1"/>
  <c r="N248" i="7" s="1"/>
  <c r="J226" i="6"/>
  <c r="K226" i="6" s="1"/>
  <c r="M226" i="6" s="1"/>
  <c r="N226" i="7" s="1"/>
  <c r="J341" i="6"/>
  <c r="K341" i="6" s="1"/>
  <c r="M341" i="6" s="1"/>
  <c r="N341" i="7" s="1"/>
  <c r="J79" i="6"/>
  <c r="K79" i="6" s="1"/>
  <c r="M79" i="6" s="1"/>
  <c r="N79" i="7" s="1"/>
  <c r="J23" i="6"/>
  <c r="K23" i="6" s="1"/>
  <c r="M23" i="6" s="1"/>
  <c r="N23" i="7" s="1"/>
  <c r="O23" i="7" s="1"/>
  <c r="J214" i="6"/>
  <c r="K214" i="6" s="1"/>
  <c r="M214" i="6" s="1"/>
  <c r="N214" i="7" s="1"/>
  <c r="J187" i="6"/>
  <c r="K187" i="6" s="1"/>
  <c r="M187" i="6" s="1"/>
  <c r="N187" i="7" s="1"/>
  <c r="O187" i="7" s="1"/>
  <c r="J237" i="6"/>
  <c r="K237" i="6" s="1"/>
  <c r="M237" i="6" s="1"/>
  <c r="N237" i="7" s="1"/>
  <c r="O237" i="7" s="1"/>
  <c r="J164" i="6"/>
  <c r="K164" i="6" s="1"/>
  <c r="M164" i="6" s="1"/>
  <c r="N164" i="7" s="1"/>
  <c r="J209" i="6"/>
  <c r="K209" i="6" s="1"/>
  <c r="M209" i="6" s="1"/>
  <c r="N209" i="7" s="1"/>
  <c r="J316" i="6"/>
  <c r="K316" i="6" s="1"/>
  <c r="M316" i="6" s="1"/>
  <c r="N316" i="7" s="1"/>
  <c r="J310" i="6"/>
  <c r="K310" i="6" s="1"/>
  <c r="M310" i="6" s="1"/>
  <c r="N310" i="7" s="1"/>
  <c r="J170" i="6"/>
  <c r="K170" i="6" s="1"/>
  <c r="M170" i="6" s="1"/>
  <c r="N170" i="7" s="1"/>
  <c r="O170" i="7" s="1"/>
  <c r="J295" i="6"/>
  <c r="K295" i="6" s="1"/>
  <c r="M295" i="6" s="1"/>
  <c r="N295" i="7" s="1"/>
  <c r="J76" i="6"/>
  <c r="K76" i="6" s="1"/>
  <c r="M76" i="6" s="1"/>
  <c r="N76" i="7" s="1"/>
  <c r="J260" i="6"/>
  <c r="K260" i="6" s="1"/>
  <c r="M260" i="6" s="1"/>
  <c r="N260" i="7" s="1"/>
  <c r="O260" i="7" s="1"/>
  <c r="J103" i="6"/>
  <c r="K103" i="6" s="1"/>
  <c r="M103" i="6" s="1"/>
  <c r="N103" i="7" s="1"/>
  <c r="J20" i="6"/>
  <c r="K20" i="6" s="1"/>
  <c r="M20" i="6" s="1"/>
  <c r="N20" i="7" s="1"/>
  <c r="J47" i="6"/>
  <c r="K47" i="6" s="1"/>
  <c r="M47" i="6" s="1"/>
  <c r="N47" i="7" s="1"/>
  <c r="J292" i="6"/>
  <c r="K292" i="6" s="1"/>
  <c r="M292" i="6" s="1"/>
  <c r="N292" i="7" s="1"/>
  <c r="J283" i="6"/>
  <c r="K283" i="6" s="1"/>
  <c r="M283" i="6" s="1"/>
  <c r="N283" i="7" s="1"/>
  <c r="J303" i="6"/>
  <c r="K303" i="6" s="1"/>
  <c r="M303" i="6" s="1"/>
  <c r="N303" i="7" s="1"/>
  <c r="J244" i="6"/>
  <c r="K244" i="6" s="1"/>
  <c r="M244" i="6" s="1"/>
  <c r="N244" i="7" s="1"/>
  <c r="O244" i="7" s="1"/>
  <c r="J332" i="6"/>
  <c r="K332" i="6" s="1"/>
  <c r="M332" i="6" s="1"/>
  <c r="N332" i="7" s="1"/>
  <c r="O332" i="7" s="1"/>
  <c r="J206" i="6"/>
  <c r="K206" i="6" s="1"/>
  <c r="M206" i="6" s="1"/>
  <c r="N206" i="7" s="1"/>
  <c r="J110" i="6"/>
  <c r="K110" i="6" s="1"/>
  <c r="M110" i="6" s="1"/>
  <c r="N110" i="7" s="1"/>
  <c r="J305" i="6"/>
  <c r="K305" i="6" s="1"/>
  <c r="M305" i="6" s="1"/>
  <c r="N305" i="7" s="1"/>
  <c r="J81" i="6"/>
  <c r="K81" i="6" s="1"/>
  <c r="M81" i="6" s="1"/>
  <c r="N81" i="7" s="1"/>
  <c r="J134" i="6"/>
  <c r="K134" i="6" s="1"/>
  <c r="M134" i="6" s="1"/>
  <c r="N134" i="7" s="1"/>
  <c r="O134" i="7" s="1"/>
  <c r="J24" i="6"/>
  <c r="K24" i="6" s="1"/>
  <c r="M24" i="6" s="1"/>
  <c r="N24" i="7" s="1"/>
  <c r="J338" i="6"/>
  <c r="K338" i="6" s="1"/>
  <c r="M338" i="6" s="1"/>
  <c r="N338" i="7" s="1"/>
  <c r="O338" i="7" s="1"/>
  <c r="J269" i="6"/>
  <c r="K269" i="6" s="1"/>
  <c r="M269" i="6" s="1"/>
  <c r="N269" i="7" s="1"/>
  <c r="O269" i="7" s="1"/>
  <c r="J61" i="6"/>
  <c r="K61" i="6" s="1"/>
  <c r="M61" i="6" s="1"/>
  <c r="N61" i="7" s="1"/>
  <c r="J176" i="6"/>
  <c r="K176" i="6" s="1"/>
  <c r="M176" i="6" s="1"/>
  <c r="N176" i="7" s="1"/>
  <c r="J153" i="6"/>
  <c r="K153" i="6" s="1"/>
  <c r="M153" i="6" s="1"/>
  <c r="N153" i="7" s="1"/>
  <c r="J106" i="6"/>
  <c r="K106" i="6" s="1"/>
  <c r="M106" i="6" s="1"/>
  <c r="N106" i="7" s="1"/>
  <c r="J210" i="6"/>
  <c r="K210" i="6" s="1"/>
  <c r="M210" i="6" s="1"/>
  <c r="N210" i="7" s="1"/>
  <c r="O210" i="7" s="1"/>
  <c r="J347" i="6"/>
  <c r="K347" i="6" s="1"/>
  <c r="M347" i="6" s="1"/>
  <c r="N347" i="7" s="1"/>
  <c r="J105" i="6"/>
  <c r="K105" i="6" s="1"/>
  <c r="M105" i="6" s="1"/>
  <c r="N105" i="7" s="1"/>
  <c r="O105" i="7" s="1"/>
  <c r="J114" i="6"/>
  <c r="K114" i="6" s="1"/>
  <c r="M114" i="6" s="1"/>
  <c r="N114" i="7" s="1"/>
  <c r="O114" i="7" s="1"/>
  <c r="J37" i="6"/>
  <c r="K37" i="6" s="1"/>
  <c r="M37" i="6" s="1"/>
  <c r="N37" i="7" s="1"/>
  <c r="J281" i="6"/>
  <c r="K281" i="6" s="1"/>
  <c r="M281" i="6" s="1"/>
  <c r="N281" i="7" s="1"/>
  <c r="J95" i="6"/>
  <c r="K95" i="6" s="1"/>
  <c r="M95" i="6" s="1"/>
  <c r="N95" i="7" s="1"/>
  <c r="J290" i="6"/>
  <c r="K290" i="6" s="1"/>
  <c r="M290" i="6" s="1"/>
  <c r="N290" i="7" s="1"/>
  <c r="J101" i="6"/>
  <c r="K101" i="6" s="1"/>
  <c r="M101" i="6" s="1"/>
  <c r="N101" i="7" s="1"/>
  <c r="O101" i="7" s="1"/>
  <c r="J127" i="6"/>
  <c r="K127" i="6" s="1"/>
  <c r="M127" i="6" s="1"/>
  <c r="N127" i="7" s="1"/>
  <c r="J193" i="6"/>
  <c r="K193" i="6" s="1"/>
  <c r="M193" i="6" s="1"/>
  <c r="N193" i="7" s="1"/>
  <c r="O193" i="7" s="1"/>
  <c r="J228" i="6"/>
  <c r="K228" i="6" s="1"/>
  <c r="M228" i="6" s="1"/>
  <c r="N228" i="7" s="1"/>
  <c r="O228" i="7" s="1"/>
  <c r="J166" i="6"/>
  <c r="K166" i="6" s="1"/>
  <c r="M166" i="6" s="1"/>
  <c r="N166" i="7" s="1"/>
  <c r="J16" i="6"/>
  <c r="K16" i="6" s="1"/>
  <c r="M16" i="6" s="1"/>
  <c r="N16" i="7" s="1"/>
  <c r="J49" i="6"/>
  <c r="K49" i="6" s="1"/>
  <c r="M49" i="6" s="1"/>
  <c r="N49" i="7" s="1"/>
  <c r="J179" i="6"/>
  <c r="K179" i="6" s="1"/>
  <c r="M179" i="6" s="1"/>
  <c r="N179" i="7" s="1"/>
  <c r="J232" i="6"/>
  <c r="K232" i="6" s="1"/>
  <c r="M232" i="6" s="1"/>
  <c r="N232" i="7" s="1"/>
  <c r="O232" i="7" s="1"/>
  <c r="J50" i="6"/>
  <c r="K50" i="6" s="1"/>
  <c r="M50" i="6" s="1"/>
  <c r="N50" i="7" s="1"/>
  <c r="J27" i="6"/>
  <c r="K27" i="6" s="1"/>
  <c r="M27" i="6" s="1"/>
  <c r="N27" i="7" s="1"/>
  <c r="O27" i="7" s="1"/>
  <c r="J254" i="6"/>
  <c r="K254" i="6" s="1"/>
  <c r="M254" i="6" s="1"/>
  <c r="N254" i="7" s="1"/>
  <c r="O254" i="7" s="1"/>
  <c r="J116" i="6"/>
  <c r="K116" i="6" s="1"/>
  <c r="M116" i="6" s="1"/>
  <c r="N116" i="7" s="1"/>
  <c r="J148" i="6"/>
  <c r="K148" i="6" s="1"/>
  <c r="M148" i="6" s="1"/>
  <c r="N148" i="7" s="1"/>
  <c r="J238" i="6"/>
  <c r="K238" i="6" s="1"/>
  <c r="M238" i="6" s="1"/>
  <c r="N238" i="7" s="1"/>
  <c r="J67" i="6"/>
  <c r="K67" i="6" s="1"/>
  <c r="M67" i="6" s="1"/>
  <c r="N67" i="7" s="1"/>
  <c r="J14" i="6"/>
  <c r="K14" i="6" s="1"/>
  <c r="M14" i="6" s="1"/>
  <c r="N14" i="7" s="1"/>
  <c r="O14" i="7" s="1"/>
  <c r="J58" i="6"/>
  <c r="K58" i="6" s="1"/>
  <c r="M58" i="6" s="1"/>
  <c r="N58" i="7" s="1"/>
  <c r="J277" i="6"/>
  <c r="K277" i="6" s="1"/>
  <c r="M277" i="6" s="1"/>
  <c r="N277" i="7" s="1"/>
  <c r="O277" i="7" s="1"/>
  <c r="J121" i="6"/>
  <c r="K121" i="6" s="1"/>
  <c r="M121" i="6" s="1"/>
  <c r="N121" i="7" s="1"/>
  <c r="O121" i="7" s="1"/>
  <c r="J138" i="6"/>
  <c r="K138" i="6" s="1"/>
  <c r="M138" i="6" s="1"/>
  <c r="N138" i="7" s="1"/>
  <c r="J107" i="6"/>
  <c r="K107" i="6" s="1"/>
  <c r="M107" i="6" s="1"/>
  <c r="N107" i="7" s="1"/>
  <c r="J149" i="6"/>
  <c r="K149" i="6" s="1"/>
  <c r="M149" i="6" s="1"/>
  <c r="N149" i="7" s="1"/>
  <c r="J325" i="6"/>
  <c r="K325" i="6" s="1"/>
  <c r="M325" i="6" s="1"/>
  <c r="N325" i="7" s="1"/>
  <c r="J157" i="6"/>
  <c r="K157" i="6" s="1"/>
  <c r="M157" i="6" s="1"/>
  <c r="N157" i="7" s="1"/>
  <c r="O157" i="7" s="1"/>
  <c r="J9" i="6"/>
  <c r="K9" i="6" s="1"/>
  <c r="M9" i="6" s="1"/>
  <c r="N9" i="7" s="1"/>
  <c r="J70" i="6"/>
  <c r="K70" i="6" s="1"/>
  <c r="M70" i="6" s="1"/>
  <c r="N70" i="7" s="1"/>
  <c r="O70" i="7" s="1"/>
  <c r="J312" i="6"/>
  <c r="K312" i="6" s="1"/>
  <c r="M312" i="6" s="1"/>
  <c r="N312" i="7" s="1"/>
  <c r="O312" i="7" s="1"/>
  <c r="J183" i="6"/>
  <c r="K183" i="6" s="1"/>
  <c r="M183" i="6" s="1"/>
  <c r="N183" i="7" s="1"/>
  <c r="J11" i="6"/>
  <c r="K11" i="6" s="1"/>
  <c r="M11" i="6" s="1"/>
  <c r="N11" i="7" s="1"/>
  <c r="J122" i="6"/>
  <c r="K122" i="6" s="1"/>
  <c r="M122" i="6" s="1"/>
  <c r="N122" i="7" s="1"/>
  <c r="J288" i="6"/>
  <c r="K288" i="6" s="1"/>
  <c r="M288" i="6" s="1"/>
  <c r="N288" i="7" s="1"/>
  <c r="J38" i="6"/>
  <c r="K38" i="6" s="1"/>
  <c r="M38" i="6" s="1"/>
  <c r="N38" i="7" s="1"/>
  <c r="O38" i="7" s="1"/>
  <c r="J266" i="6"/>
  <c r="K266" i="6" s="1"/>
  <c r="M266" i="6" s="1"/>
  <c r="N266" i="7" s="1"/>
  <c r="J63" i="6"/>
  <c r="K63" i="6" s="1"/>
  <c r="M63" i="6" s="1"/>
  <c r="N63" i="7" s="1"/>
  <c r="O63" i="7" s="1"/>
  <c r="J45" i="6"/>
  <c r="K45" i="6" s="1"/>
  <c r="M45" i="6" s="1"/>
  <c r="N45" i="7" s="1"/>
  <c r="O45" i="7" s="1"/>
  <c r="J217" i="6"/>
  <c r="K217" i="6" s="1"/>
  <c r="M217" i="6" s="1"/>
  <c r="N217" i="7" s="1"/>
  <c r="J19" i="6"/>
  <c r="K19" i="6" s="1"/>
  <c r="M19" i="6" s="1"/>
  <c r="N19" i="7" s="1"/>
  <c r="J126" i="6"/>
  <c r="K126" i="6" s="1"/>
  <c r="M126" i="6" s="1"/>
  <c r="N126" i="7" s="1"/>
  <c r="J115" i="6"/>
  <c r="K115" i="6" s="1"/>
  <c r="M115" i="6" s="1"/>
  <c r="N115" i="7" s="1"/>
  <c r="J343" i="6"/>
  <c r="K343" i="6" s="1"/>
  <c r="M343" i="6" s="1"/>
  <c r="N343" i="7" s="1"/>
  <c r="O343" i="7" s="1"/>
  <c r="J196" i="6"/>
  <c r="K196" i="6" s="1"/>
  <c r="M196" i="6" s="1"/>
  <c r="N196" i="7" s="1"/>
  <c r="J348" i="6"/>
  <c r="K348" i="6" s="1"/>
  <c r="M348" i="6" s="1"/>
  <c r="N348" i="7" s="1"/>
  <c r="O348" i="7" s="1"/>
  <c r="J144" i="6"/>
  <c r="K144" i="6" s="1"/>
  <c r="M144" i="6" s="1"/>
  <c r="N144" i="7" s="1"/>
  <c r="O144" i="7" s="1"/>
  <c r="J192" i="6"/>
  <c r="K192" i="6" s="1"/>
  <c r="M192" i="6" s="1"/>
  <c r="N192" i="7" s="1"/>
  <c r="J28" i="6"/>
  <c r="K28" i="6" s="1"/>
  <c r="M28" i="6" s="1"/>
  <c r="N28" i="7" s="1"/>
  <c r="J216" i="6"/>
  <c r="K216" i="6" s="1"/>
  <c r="M216" i="6" s="1"/>
  <c r="N216" i="7" s="1"/>
  <c r="J270" i="6"/>
  <c r="K270" i="6" s="1"/>
  <c r="M270" i="6" s="1"/>
  <c r="N270" i="7" s="1"/>
  <c r="J222" i="6"/>
  <c r="K222" i="6" s="1"/>
  <c r="M222" i="6" s="1"/>
  <c r="N222" i="7" s="1"/>
  <c r="O222" i="7" s="1"/>
  <c r="J331" i="6"/>
  <c r="K331" i="6" s="1"/>
  <c r="M331" i="6" s="1"/>
  <c r="N331" i="7" s="1"/>
  <c r="J319" i="6"/>
  <c r="K319" i="6" s="1"/>
  <c r="M319" i="6" s="1"/>
  <c r="N319" i="7" s="1"/>
  <c r="O319" i="7" s="1"/>
  <c r="J158" i="6"/>
  <c r="K158" i="6" s="1"/>
  <c r="M158" i="6" s="1"/>
  <c r="N158" i="7" s="1"/>
  <c r="O158" i="7" s="1"/>
  <c r="J354" i="6"/>
  <c r="K354" i="6" s="1"/>
  <c r="M354" i="6" s="1"/>
  <c r="N354" i="7" s="1"/>
  <c r="J73" i="6"/>
  <c r="K73" i="6" s="1"/>
  <c r="M73" i="6" s="1"/>
  <c r="N73" i="7" s="1"/>
  <c r="J163" i="6"/>
  <c r="K163" i="6" s="1"/>
  <c r="M163" i="6" s="1"/>
  <c r="N163" i="7" s="1"/>
  <c r="J82" i="6"/>
  <c r="K82" i="6" s="1"/>
  <c r="M82" i="6" s="1"/>
  <c r="N82" i="7" s="1"/>
  <c r="J284" i="6"/>
  <c r="K284" i="6" s="1"/>
  <c r="M284" i="6" s="1"/>
  <c r="N284" i="7" s="1"/>
  <c r="O284" i="7" s="1"/>
  <c r="J88" i="6"/>
  <c r="K88" i="6" s="1"/>
  <c r="M88" i="6" s="1"/>
  <c r="N88" i="7" s="1"/>
  <c r="J111" i="6"/>
  <c r="K111" i="6" s="1"/>
  <c r="M111" i="6" s="1"/>
  <c r="N111" i="7" s="1"/>
  <c r="J22" i="6"/>
  <c r="K22" i="6" s="1"/>
  <c r="M22" i="6" s="1"/>
  <c r="N22" i="7" s="1"/>
  <c r="O22" i="7" s="1"/>
  <c r="J243" i="6"/>
  <c r="K243" i="6" s="1"/>
  <c r="M243" i="6" s="1"/>
  <c r="N243" i="7" s="1"/>
  <c r="J262" i="6"/>
  <c r="K262" i="6" s="1"/>
  <c r="M262" i="6" s="1"/>
  <c r="N262" i="7" s="1"/>
  <c r="J302" i="6"/>
  <c r="K302" i="6" s="1"/>
  <c r="M302" i="6" s="1"/>
  <c r="N302" i="7" s="1"/>
  <c r="J191" i="6"/>
  <c r="K191" i="6" s="1"/>
  <c r="M191" i="6" s="1"/>
  <c r="N191" i="7" s="1"/>
  <c r="J102" i="6"/>
  <c r="K102" i="6" s="1"/>
  <c r="M102" i="6" s="1"/>
  <c r="N102" i="7" s="1"/>
  <c r="J358" i="6"/>
  <c r="K358" i="6" s="1"/>
  <c r="M358" i="6" s="1"/>
  <c r="N358" i="7" s="1"/>
  <c r="J118" i="6"/>
  <c r="K118" i="6" s="1"/>
  <c r="M118" i="6" s="1"/>
  <c r="N118" i="7" s="1"/>
  <c r="O118" i="7" s="1"/>
  <c r="J57" i="6"/>
  <c r="K57" i="6" s="1"/>
  <c r="M57" i="6" s="1"/>
  <c r="N57" i="7" s="1"/>
  <c r="O57" i="7" s="1"/>
  <c r="J278" i="6"/>
  <c r="K278" i="6" s="1"/>
  <c r="M278" i="6" s="1"/>
  <c r="N278" i="7" s="1"/>
  <c r="J361" i="6"/>
  <c r="K361" i="6" s="1"/>
  <c r="M361" i="6" s="1"/>
  <c r="N361" i="7" s="1"/>
  <c r="J194" i="6"/>
  <c r="K194" i="6" s="1"/>
  <c r="M194" i="6" s="1"/>
  <c r="N194" i="7" s="1"/>
  <c r="J311" i="6"/>
  <c r="K311" i="6" s="1"/>
  <c r="M311" i="6" s="1"/>
  <c r="N311" i="7" s="1"/>
  <c r="J25" i="6"/>
  <c r="K25" i="6" s="1"/>
  <c r="M25" i="6" s="1"/>
  <c r="N25" i="7" s="1"/>
  <c r="O25" i="7" s="1"/>
  <c r="J250" i="6"/>
  <c r="K250" i="6" s="1"/>
  <c r="M250" i="6" s="1"/>
  <c r="N250" i="7" s="1"/>
  <c r="J271" i="6"/>
  <c r="K271" i="6" s="1"/>
  <c r="M271" i="6" s="1"/>
  <c r="N271" i="7" s="1"/>
  <c r="O271" i="7" s="1"/>
  <c r="J340" i="6"/>
  <c r="K340" i="6" s="1"/>
  <c r="M340" i="6" s="1"/>
  <c r="N340" i="7" s="1"/>
  <c r="O340" i="7" s="1"/>
  <c r="J90" i="6"/>
  <c r="K90" i="6" s="1"/>
  <c r="M90" i="6" s="1"/>
  <c r="N90" i="7" s="1"/>
  <c r="J252" i="6"/>
  <c r="K252" i="6" s="1"/>
  <c r="M252" i="6" s="1"/>
  <c r="N252" i="7" s="1"/>
  <c r="J142" i="6"/>
  <c r="K142" i="6" s="1"/>
  <c r="M142" i="6" s="1"/>
  <c r="N142" i="7" s="1"/>
  <c r="J146" i="6"/>
  <c r="K146" i="6" s="1"/>
  <c r="M146" i="6" s="1"/>
  <c r="N146" i="7" s="1"/>
  <c r="J155" i="6"/>
  <c r="K155" i="6" s="1"/>
  <c r="M155" i="6" s="1"/>
  <c r="N155" i="7" s="1"/>
  <c r="O155" i="7" s="1"/>
  <c r="J64" i="6"/>
  <c r="K64" i="6" s="1"/>
  <c r="M64" i="6" s="1"/>
  <c r="N64" i="7" s="1"/>
  <c r="J33" i="6"/>
  <c r="K33" i="6" s="1"/>
  <c r="M33" i="6" s="1"/>
  <c r="N33" i="7" s="1"/>
  <c r="O33" i="7" s="1"/>
  <c r="J360" i="6"/>
  <c r="K360" i="6" s="1"/>
  <c r="M360" i="6" s="1"/>
  <c r="N360" i="7" s="1"/>
  <c r="O360" i="7" s="1"/>
  <c r="J261" i="6"/>
  <c r="K261" i="6" s="1"/>
  <c r="M261" i="6" s="1"/>
  <c r="N261" i="7" s="1"/>
  <c r="J225" i="6"/>
  <c r="K225" i="6" s="1"/>
  <c r="M225" i="6" s="1"/>
  <c r="N225" i="7" s="1"/>
  <c r="J314" i="6"/>
  <c r="K314" i="6" s="1"/>
  <c r="M314" i="6" s="1"/>
  <c r="N314" i="7" s="1"/>
  <c r="J294" i="6"/>
  <c r="K294" i="6" s="1"/>
  <c r="M294" i="6" s="1"/>
  <c r="N294" i="7" s="1"/>
  <c r="J318" i="6"/>
  <c r="K318" i="6" s="1"/>
  <c r="M318" i="6" s="1"/>
  <c r="N318" i="7" s="1"/>
  <c r="J249" i="6"/>
  <c r="K249" i="6" s="1"/>
  <c r="M249" i="6" s="1"/>
  <c r="N249" i="7" s="1"/>
  <c r="J55" i="6"/>
  <c r="K55" i="6" s="1"/>
  <c r="M55" i="6" s="1"/>
  <c r="N55" i="7" s="1"/>
  <c r="O55" i="7" s="1"/>
  <c r="J71" i="6"/>
  <c r="K71" i="6" s="1"/>
  <c r="M71" i="6" s="1"/>
  <c r="N71" i="7" s="1"/>
  <c r="O71" i="7" s="1"/>
  <c r="J236" i="6"/>
  <c r="K236" i="6" s="1"/>
  <c r="M236" i="6" s="1"/>
  <c r="N236" i="7" s="1"/>
  <c r="J349" i="6"/>
  <c r="K349" i="6" s="1"/>
  <c r="M349" i="6" s="1"/>
  <c r="N349" i="7" s="1"/>
  <c r="J268" i="6"/>
  <c r="K268" i="6" s="1"/>
  <c r="M268" i="6" s="1"/>
  <c r="N268" i="7" s="1"/>
  <c r="J267" i="6"/>
  <c r="K267" i="6" s="1"/>
  <c r="M267" i="6" s="1"/>
  <c r="N267" i="7" s="1"/>
  <c r="J173" i="6"/>
  <c r="K173" i="6" s="1"/>
  <c r="M173" i="6" s="1"/>
  <c r="N173" i="7" s="1"/>
  <c r="O173" i="7" s="1"/>
  <c r="J185" i="6"/>
  <c r="K185" i="6" s="1"/>
  <c r="M185" i="6" s="1"/>
  <c r="N185" i="7" s="1"/>
  <c r="J223" i="6"/>
  <c r="K223" i="6" s="1"/>
  <c r="M223" i="6" s="1"/>
  <c r="N223" i="7" s="1"/>
  <c r="J159" i="6"/>
  <c r="K159" i="6" s="1"/>
  <c r="M159" i="6" s="1"/>
  <c r="N159" i="7" s="1"/>
  <c r="O159" i="7" s="1"/>
  <c r="J177" i="6"/>
  <c r="K177" i="6" s="1"/>
  <c r="M177" i="6" s="1"/>
  <c r="N177" i="7" s="1"/>
  <c r="J287" i="6"/>
  <c r="K287" i="6" s="1"/>
  <c r="M287" i="6" s="1"/>
  <c r="N287" i="7" s="1"/>
  <c r="J150" i="6"/>
  <c r="K150" i="6" s="1"/>
  <c r="M150" i="6" s="1"/>
  <c r="N150" i="7" s="1"/>
  <c r="J326" i="6"/>
  <c r="K326" i="6" s="1"/>
  <c r="M326" i="6" s="1"/>
  <c r="N326" i="7" s="1"/>
  <c r="J353" i="6"/>
  <c r="K353" i="6" s="1"/>
  <c r="M353" i="6" s="1"/>
  <c r="N353" i="7" s="1"/>
  <c r="O353" i="7" s="1"/>
  <c r="J68" i="6"/>
  <c r="K68" i="6" s="1"/>
  <c r="M68" i="6" s="1"/>
  <c r="N68" i="7" s="1"/>
  <c r="J136" i="6"/>
  <c r="K136" i="6" s="1"/>
  <c r="M136" i="6" s="1"/>
  <c r="N136" i="7" s="1"/>
  <c r="O136" i="7" s="1"/>
  <c r="J211" i="6"/>
  <c r="K211" i="6" s="1"/>
  <c r="M211" i="6" s="1"/>
  <c r="N211" i="7" s="1"/>
  <c r="O211" i="7" s="1"/>
  <c r="J41" i="6"/>
  <c r="K41" i="6" s="1"/>
  <c r="M41" i="6" s="1"/>
  <c r="N41" i="7" s="1"/>
  <c r="J48" i="6"/>
  <c r="K48" i="6" s="1"/>
  <c r="M48" i="6" s="1"/>
  <c r="N48" i="7" s="1"/>
  <c r="J321" i="6"/>
  <c r="K321" i="6" s="1"/>
  <c r="M321" i="6" s="1"/>
  <c r="N321" i="7" s="1"/>
  <c r="J296" i="6"/>
  <c r="K296" i="6" s="1"/>
  <c r="M296" i="6" s="1"/>
  <c r="N296" i="7" s="1"/>
  <c r="J313" i="6"/>
  <c r="K313" i="6" s="1"/>
  <c r="M313" i="6" s="1"/>
  <c r="N313" i="7" s="1"/>
  <c r="O313" i="7" s="1"/>
  <c r="J256" i="6"/>
  <c r="K256" i="6" s="1"/>
  <c r="M256" i="6" s="1"/>
  <c r="N256" i="7" s="1"/>
  <c r="J246" i="6"/>
  <c r="K246" i="6" s="1"/>
  <c r="M246" i="6" s="1"/>
  <c r="N246" i="7" s="1"/>
  <c r="O246" i="7" s="1"/>
  <c r="J80" i="6"/>
  <c r="K80" i="6" s="1"/>
  <c r="M80" i="6" s="1"/>
  <c r="N80" i="7" s="1"/>
  <c r="O80" i="7" s="1"/>
  <c r="J36" i="6"/>
  <c r="K36" i="6" s="1"/>
  <c r="M36" i="6" s="1"/>
  <c r="N36" i="7" s="1"/>
  <c r="J329" i="6"/>
  <c r="K329" i="6" s="1"/>
  <c r="M329" i="6" s="1"/>
  <c r="N329" i="7" s="1"/>
  <c r="J259" i="6"/>
  <c r="K259" i="6" s="1"/>
  <c r="M259" i="6" s="1"/>
  <c r="N259" i="7" s="1"/>
  <c r="J240" i="6"/>
  <c r="K240" i="6" s="1"/>
  <c r="M240" i="6" s="1"/>
  <c r="N240" i="7" s="1"/>
  <c r="J140" i="6"/>
  <c r="K140" i="6" s="1"/>
  <c r="M140" i="6" s="1"/>
  <c r="N140" i="7" s="1"/>
  <c r="O140" i="7" s="1"/>
  <c r="J141" i="6"/>
  <c r="K141" i="6" s="1"/>
  <c r="M141" i="6" s="1"/>
  <c r="N141" i="7" s="1"/>
  <c r="J54" i="6"/>
  <c r="K54" i="6" s="1"/>
  <c r="M54" i="6" s="1"/>
  <c r="N54" i="7" s="1"/>
  <c r="O54" i="7" s="1"/>
  <c r="J352" i="6"/>
  <c r="K352" i="6" s="1"/>
  <c r="M352" i="6" s="1"/>
  <c r="N352" i="7" s="1"/>
  <c r="O352" i="7" s="1"/>
  <c r="J77" i="6"/>
  <c r="K77" i="6" s="1"/>
  <c r="M77" i="6" s="1"/>
  <c r="N77" i="7" s="1"/>
  <c r="J10" i="6"/>
  <c r="K10" i="6" s="1"/>
  <c r="M10" i="6" s="1"/>
  <c r="N10" i="7" s="1"/>
  <c r="J298" i="6"/>
  <c r="K298" i="6" s="1"/>
  <c r="M298" i="6" s="1"/>
  <c r="N298" i="7" s="1"/>
  <c r="J202" i="6"/>
  <c r="K202" i="6" s="1"/>
  <c r="M202" i="6" s="1"/>
  <c r="N202" i="7" s="1"/>
  <c r="J78" i="6"/>
  <c r="K78" i="6" s="1"/>
  <c r="M78" i="6" s="1"/>
  <c r="N78" i="7" s="1"/>
  <c r="O78" i="7" s="1"/>
  <c r="J123" i="6"/>
  <c r="K123" i="6" s="1"/>
  <c r="M123" i="6" s="1"/>
  <c r="N123" i="7" s="1"/>
  <c r="J165" i="6"/>
  <c r="K165" i="6" s="1"/>
  <c r="M165" i="6" s="1"/>
  <c r="N165" i="7" s="1"/>
  <c r="O165" i="7" s="1"/>
  <c r="J160" i="6"/>
  <c r="K160" i="6" s="1"/>
  <c r="M160" i="6" s="1"/>
  <c r="N160" i="7" s="1"/>
  <c r="O160" i="7" s="1"/>
  <c r="J274" i="6"/>
  <c r="K274" i="6" s="1"/>
  <c r="M274" i="6" s="1"/>
  <c r="N274" i="7" s="1"/>
  <c r="J208" i="6"/>
  <c r="K208" i="6" s="1"/>
  <c r="M208" i="6" s="1"/>
  <c r="N208" i="7" s="1"/>
  <c r="J221" i="6"/>
  <c r="K221" i="6" s="1"/>
  <c r="M221" i="6" s="1"/>
  <c r="N221" i="7" s="1"/>
  <c r="J167" i="6"/>
  <c r="K167" i="6" s="1"/>
  <c r="M167" i="6" s="1"/>
  <c r="N167" i="7" s="1"/>
  <c r="J335" i="6"/>
  <c r="K335" i="6" s="1"/>
  <c r="M335" i="6" s="1"/>
  <c r="N335" i="7" s="1"/>
  <c r="O335" i="7" s="1"/>
  <c r="J291" i="6"/>
  <c r="K291" i="6" s="1"/>
  <c r="M291" i="6" s="1"/>
  <c r="N291" i="7" s="1"/>
  <c r="J188" i="6"/>
  <c r="K188" i="6" s="1"/>
  <c r="M188" i="6" s="1"/>
  <c r="N188" i="7" s="1"/>
  <c r="O188" i="7" s="1"/>
  <c r="J97" i="6"/>
  <c r="K97" i="6" s="1"/>
  <c r="M97" i="6" s="1"/>
  <c r="N97" i="7" s="1"/>
  <c r="O97" i="7" s="1"/>
  <c r="J289" i="6"/>
  <c r="K289" i="6" s="1"/>
  <c r="M289" i="6" s="1"/>
  <c r="N289" i="7" s="1"/>
  <c r="J272" i="6"/>
  <c r="K272" i="6" s="1"/>
  <c r="M272" i="6" s="1"/>
  <c r="N272" i="7" s="1"/>
  <c r="J351" i="6"/>
  <c r="K351" i="6" s="1"/>
  <c r="M351" i="6" s="1"/>
  <c r="N351" i="7" s="1"/>
  <c r="J129" i="6"/>
  <c r="K129" i="6" s="1"/>
  <c r="M129" i="6" s="1"/>
  <c r="N129" i="7" s="1"/>
  <c r="J204" i="6"/>
  <c r="K204" i="6" s="1"/>
  <c r="M204" i="6" s="1"/>
  <c r="N204" i="7" s="1"/>
  <c r="O204" i="7" s="1"/>
  <c r="J184" i="6"/>
  <c r="K184" i="6" s="1"/>
  <c r="M184" i="6" s="1"/>
  <c r="N184" i="7" s="1"/>
  <c r="J257" i="6"/>
  <c r="K257" i="6" s="1"/>
  <c r="M257" i="6" s="1"/>
  <c r="N257" i="7" s="1"/>
  <c r="O257" i="7" s="1"/>
  <c r="J212" i="6"/>
  <c r="K212" i="6" s="1"/>
  <c r="M212" i="6" s="1"/>
  <c r="N212" i="7" s="1"/>
  <c r="O212" i="7" s="1"/>
  <c r="J42" i="6"/>
  <c r="K42" i="6" s="1"/>
  <c r="M42" i="6" s="1"/>
  <c r="N42" i="7" s="1"/>
  <c r="J293" i="6"/>
  <c r="K293" i="6" s="1"/>
  <c r="M293" i="6" s="1"/>
  <c r="N293" i="7" s="1"/>
  <c r="J339" i="6"/>
  <c r="K339" i="6" s="1"/>
  <c r="M339" i="6" s="1"/>
  <c r="N339" i="7" s="1"/>
  <c r="J263" i="6"/>
  <c r="K263" i="6" s="1"/>
  <c r="M263" i="6" s="1"/>
  <c r="N263" i="7" s="1"/>
  <c r="J133" i="6"/>
  <c r="K133" i="6" s="1"/>
  <c r="M133" i="6" s="1"/>
  <c r="N133" i="7" s="1"/>
  <c r="J96" i="6"/>
  <c r="K96" i="6" s="1"/>
  <c r="M96" i="6" s="1"/>
  <c r="N96" i="7" s="1"/>
  <c r="J300" i="6"/>
  <c r="K300" i="6" s="1"/>
  <c r="M300" i="6" s="1"/>
  <c r="N300" i="7" s="1"/>
  <c r="O300" i="7" s="1"/>
  <c r="J280" i="6"/>
  <c r="K280" i="6" s="1"/>
  <c r="M280" i="6" s="1"/>
  <c r="N280" i="7" s="1"/>
  <c r="O280" i="7" s="1"/>
  <c r="J327" i="6"/>
  <c r="K327" i="6" s="1"/>
  <c r="M327" i="6" s="1"/>
  <c r="N327" i="7" s="1"/>
  <c r="J333" i="6"/>
  <c r="K333" i="6" s="1"/>
  <c r="M333" i="6" s="1"/>
  <c r="N333" i="7" s="1"/>
  <c r="J205" i="6"/>
  <c r="K205" i="6" s="1"/>
  <c r="M205" i="6" s="1"/>
  <c r="N205" i="7" s="1"/>
  <c r="J180" i="6"/>
  <c r="K180" i="6" s="1"/>
  <c r="M180" i="6" s="1"/>
  <c r="N180" i="7" s="1"/>
  <c r="J230" i="6"/>
  <c r="K230" i="6" s="1"/>
  <c r="M230" i="6" s="1"/>
  <c r="N230" i="7" s="1"/>
  <c r="O230" i="7" s="1"/>
  <c r="J231" i="6"/>
  <c r="K231" i="6" s="1"/>
  <c r="M231" i="6" s="1"/>
  <c r="N231" i="7" s="1"/>
  <c r="J342" i="6"/>
  <c r="K342" i="6" s="1"/>
  <c r="M342" i="6" s="1"/>
  <c r="N342" i="7" s="1"/>
  <c r="O342" i="7" s="1"/>
  <c r="J357" i="6"/>
  <c r="K357" i="6" s="1"/>
  <c r="M357" i="6" s="1"/>
  <c r="N357" i="7" s="1"/>
  <c r="O357" i="7" s="1"/>
  <c r="J315" i="6"/>
  <c r="K315" i="6" s="1"/>
  <c r="M315" i="6" s="1"/>
  <c r="N315" i="7" s="1"/>
  <c r="J286" i="6"/>
  <c r="K286" i="6" s="1"/>
  <c r="M286" i="6" s="1"/>
  <c r="N286" i="7" s="1"/>
  <c r="J152" i="6"/>
  <c r="K152" i="6" s="1"/>
  <c r="M152" i="6" s="1"/>
  <c r="N152" i="7" s="1"/>
  <c r="J161" i="6"/>
  <c r="K161" i="6" s="1"/>
  <c r="M161" i="6" s="1"/>
  <c r="N161" i="7" s="1"/>
  <c r="J219" i="6"/>
  <c r="K219" i="6" s="1"/>
  <c r="M219" i="6" s="1"/>
  <c r="N219" i="7" s="1"/>
  <c r="O219" i="7" s="1"/>
  <c r="J128" i="6"/>
  <c r="K128" i="6" s="1"/>
  <c r="M128" i="6" s="1"/>
  <c r="N128" i="7" s="1"/>
  <c r="J362" i="6"/>
  <c r="K362" i="6" s="1"/>
  <c r="M362" i="6" s="1"/>
  <c r="N362" i="7" s="1"/>
  <c r="O362" i="7" s="1"/>
  <c r="J322" i="6"/>
  <c r="K322" i="6" s="1"/>
  <c r="M322" i="6" s="1"/>
  <c r="N322" i="7" s="1"/>
  <c r="O322" i="7" s="1"/>
  <c r="J197" i="6"/>
  <c r="K197" i="6" s="1"/>
  <c r="M197" i="6" s="1"/>
  <c r="N197" i="7" s="1"/>
  <c r="J190" i="6"/>
  <c r="K190" i="6" s="1"/>
  <c r="M190" i="6" s="1"/>
  <c r="N190" i="7" s="1"/>
  <c r="J98" i="6"/>
  <c r="K98" i="6" s="1"/>
  <c r="M98" i="6" s="1"/>
  <c r="N98" i="7" s="1"/>
  <c r="J324" i="6"/>
  <c r="K324" i="6" s="1"/>
  <c r="M324" i="6" s="1"/>
  <c r="N324" i="7" s="1"/>
  <c r="J297" i="6"/>
  <c r="K297" i="6" s="1"/>
  <c r="M297" i="6" s="1"/>
  <c r="N297" i="7" s="1"/>
  <c r="O297" i="7" s="1"/>
  <c r="J117" i="6"/>
  <c r="K117" i="6" s="1"/>
  <c r="M117" i="6" s="1"/>
  <c r="N117" i="7" s="1"/>
  <c r="J100" i="6"/>
  <c r="K100" i="6" s="1"/>
  <c r="M100" i="6" s="1"/>
  <c r="N100" i="7" s="1"/>
  <c r="O100" i="7" s="1"/>
  <c r="J21" i="6"/>
  <c r="K21" i="6" s="1"/>
  <c r="M21" i="6" s="1"/>
  <c r="N21" i="7" s="1"/>
  <c r="O21" i="7" s="1"/>
  <c r="J75" i="6"/>
  <c r="K75" i="6" s="1"/>
  <c r="M75" i="6" s="1"/>
  <c r="N75" i="7" s="1"/>
  <c r="J344" i="6"/>
  <c r="K344" i="6" s="1"/>
  <c r="M344" i="6" s="1"/>
  <c r="N344" i="7" s="1"/>
  <c r="J330" i="6"/>
  <c r="K330" i="6" s="1"/>
  <c r="M330" i="6" s="1"/>
  <c r="N330" i="7" s="1"/>
  <c r="J279" i="6"/>
  <c r="K279" i="6" s="1"/>
  <c r="M279" i="6" s="1"/>
  <c r="N279" i="7" s="1"/>
  <c r="J93" i="6"/>
  <c r="K93" i="6" s="1"/>
  <c r="M93" i="6" s="1"/>
  <c r="N93" i="7" s="1"/>
  <c r="O93" i="7" s="1"/>
  <c r="J175" i="6"/>
  <c r="K175" i="6" s="1"/>
  <c r="M175" i="6" s="1"/>
  <c r="N175" i="7" s="1"/>
  <c r="J186" i="6"/>
  <c r="K186" i="6" s="1"/>
  <c r="M186" i="6" s="1"/>
  <c r="N186" i="7" s="1"/>
  <c r="O186" i="7" s="1"/>
  <c r="J35" i="6"/>
  <c r="K35" i="6" s="1"/>
  <c r="M35" i="6" s="1"/>
  <c r="N35" i="7" s="1"/>
  <c r="O35" i="7" s="1"/>
  <c r="J174" i="6"/>
  <c r="K174" i="6" s="1"/>
  <c r="M174" i="6" s="1"/>
  <c r="N174" i="7" s="1"/>
  <c r="J195" i="6"/>
  <c r="K195" i="6" s="1"/>
  <c r="M195" i="6" s="1"/>
  <c r="N195" i="7" s="1"/>
  <c r="J359" i="6"/>
  <c r="K359" i="6" s="1"/>
  <c r="M359" i="6" s="1"/>
  <c r="N359" i="7" s="1"/>
  <c r="J363" i="6"/>
  <c r="K363" i="6" s="1"/>
  <c r="M363" i="6" s="1"/>
  <c r="N363" i="7" s="1"/>
  <c r="O363" i="7" s="1"/>
  <c r="J65" i="6"/>
  <c r="K65" i="6" s="1"/>
  <c r="M65" i="6" s="1"/>
  <c r="N65" i="7" s="1"/>
  <c r="O65" i="7" s="1"/>
  <c r="J245" i="6"/>
  <c r="K245" i="6" s="1"/>
  <c r="M245" i="6" s="1"/>
  <c r="N245" i="7" s="1"/>
  <c r="J120" i="6"/>
  <c r="K120" i="6" s="1"/>
  <c r="M120" i="6" s="1"/>
  <c r="N120" i="7" s="1"/>
  <c r="O120" i="7" s="1"/>
  <c r="J92" i="6"/>
  <c r="K92" i="6" s="1"/>
  <c r="M92" i="6" s="1"/>
  <c r="N92" i="7" s="1"/>
  <c r="O92" i="7" s="1"/>
  <c r="J53" i="6"/>
  <c r="K53" i="6" s="1"/>
  <c r="M53" i="6" s="1"/>
  <c r="N53" i="7" s="1"/>
  <c r="J84" i="6"/>
  <c r="K84" i="6" s="1"/>
  <c r="M84" i="6" s="1"/>
  <c r="N84" i="7" s="1"/>
  <c r="J350" i="6"/>
  <c r="K350" i="6" s="1"/>
  <c r="M350" i="6" s="1"/>
  <c r="N350" i="7" s="1"/>
  <c r="J328" i="6"/>
  <c r="K328" i="6" s="1"/>
  <c r="M328" i="6" s="1"/>
  <c r="N328" i="7" s="1"/>
  <c r="J229" i="6"/>
  <c r="K229" i="6" s="1"/>
  <c r="M229" i="6" s="1"/>
  <c r="N229" i="7" s="1"/>
  <c r="O229" i="7" s="1"/>
  <c r="J301" i="6"/>
  <c r="K301" i="6" s="1"/>
  <c r="M301" i="6" s="1"/>
  <c r="N301" i="7" s="1"/>
  <c r="J52" i="6"/>
  <c r="K52" i="6" s="1"/>
  <c r="M52" i="6" s="1"/>
  <c r="N52" i="7" s="1"/>
  <c r="O52" i="7" s="1"/>
  <c r="J34" i="6"/>
  <c r="K34" i="6" s="1"/>
  <c r="M34" i="6" s="1"/>
  <c r="N34" i="7" s="1"/>
  <c r="O34" i="7" s="1"/>
  <c r="J132" i="6"/>
  <c r="K132" i="6" s="1"/>
  <c r="M132" i="6" s="1"/>
  <c r="N132" i="7" s="1"/>
  <c r="J119" i="6"/>
  <c r="K119" i="6" s="1"/>
  <c r="M119" i="6" s="1"/>
  <c r="N119" i="7" s="1"/>
  <c r="J218" i="6"/>
  <c r="K218" i="6" s="1"/>
  <c r="M218" i="6" s="1"/>
  <c r="N218" i="7" s="1"/>
  <c r="J207" i="6"/>
  <c r="K207" i="6" s="1"/>
  <c r="M207" i="6" s="1"/>
  <c r="N207" i="7" s="1"/>
  <c r="O207" i="7" s="1"/>
  <c r="J62" i="6"/>
  <c r="K62" i="6" s="1"/>
  <c r="M62" i="6" s="1"/>
  <c r="N62" i="7" s="1"/>
  <c r="O62" i="7" s="1"/>
  <c r="J89" i="6"/>
  <c r="K89" i="6" s="1"/>
  <c r="M89" i="6" s="1"/>
  <c r="N89" i="7" s="1"/>
  <c r="J299" i="6"/>
  <c r="K299" i="6" s="1"/>
  <c r="M299" i="6" s="1"/>
  <c r="N299" i="7" s="1"/>
  <c r="O299" i="7" s="1"/>
  <c r="J178" i="6"/>
  <c r="K178" i="6" s="1"/>
  <c r="M178" i="6" s="1"/>
  <c r="N178" i="7" s="1"/>
  <c r="O178" i="7" s="1"/>
  <c r="J264" i="6"/>
  <c r="K264" i="6" s="1"/>
  <c r="M264" i="6" s="1"/>
  <c r="N264" i="7" s="1"/>
  <c r="J200" i="6"/>
  <c r="K200" i="6" s="1"/>
  <c r="M200" i="6" s="1"/>
  <c r="N200" i="7" s="1"/>
  <c r="J74" i="6"/>
  <c r="K74" i="6" s="1"/>
  <c r="M74" i="6" s="1"/>
  <c r="N74" i="7" s="1"/>
  <c r="J227" i="6"/>
  <c r="K227" i="6" s="1"/>
  <c r="M227" i="6" s="1"/>
  <c r="N227" i="7" s="1"/>
  <c r="O227" i="7" s="1"/>
  <c r="J272" i="5"/>
  <c r="K272" i="5" s="1"/>
  <c r="M272" i="5" s="1"/>
  <c r="J339" i="5"/>
  <c r="K339" i="5" s="1"/>
  <c r="M339" i="5" s="1"/>
  <c r="J106" i="5"/>
  <c r="K106" i="5" s="1"/>
  <c r="M106" i="5" s="1"/>
  <c r="N106" i="6" s="1"/>
  <c r="J64" i="5"/>
  <c r="K64" i="5" s="1"/>
  <c r="M64" i="5" s="1"/>
  <c r="J37" i="5"/>
  <c r="K37" i="5" s="1"/>
  <c r="M37" i="5" s="1"/>
  <c r="J13" i="5"/>
  <c r="K13" i="5" s="1"/>
  <c r="M13" i="5" s="1"/>
  <c r="N13" i="6" s="1"/>
  <c r="J292" i="5"/>
  <c r="K292" i="5" s="1"/>
  <c r="M292" i="5" s="1"/>
  <c r="J47" i="5"/>
  <c r="K47" i="5" s="1"/>
  <c r="M47" i="5" s="1"/>
  <c r="J158" i="5"/>
  <c r="K158" i="5" s="1"/>
  <c r="M158" i="5" s="1"/>
  <c r="J285" i="5"/>
  <c r="K285" i="5" s="1"/>
  <c r="M285" i="5" s="1"/>
  <c r="J344" i="5"/>
  <c r="K344" i="5" s="1"/>
  <c r="M344" i="5" s="1"/>
  <c r="J287" i="5"/>
  <c r="K287" i="5" s="1"/>
  <c r="M287" i="5" s="1"/>
  <c r="N287" i="6" s="1"/>
  <c r="J164" i="5"/>
  <c r="K164" i="5" s="1"/>
  <c r="M164" i="5" s="1"/>
  <c r="J312" i="5"/>
  <c r="K312" i="5" s="1"/>
  <c r="M312" i="5" s="1"/>
  <c r="J46" i="5"/>
  <c r="K46" i="5" s="1"/>
  <c r="M46" i="5" s="1"/>
  <c r="J211" i="5"/>
  <c r="K211" i="5" s="1"/>
  <c r="M211" i="5" s="1"/>
  <c r="J222" i="5"/>
  <c r="K222" i="5" s="1"/>
  <c r="M222" i="5" s="1"/>
  <c r="J198" i="5"/>
  <c r="K198" i="5" s="1"/>
  <c r="M198" i="5" s="1"/>
  <c r="N198" i="6" s="1"/>
  <c r="J140" i="5"/>
  <c r="K140" i="5" s="1"/>
  <c r="M140" i="5" s="1"/>
  <c r="J77" i="5"/>
  <c r="K77" i="5" s="1"/>
  <c r="M77" i="5" s="1"/>
  <c r="J234" i="5"/>
  <c r="K234" i="5" s="1"/>
  <c r="M234" i="5" s="1"/>
  <c r="J128" i="5"/>
  <c r="K128" i="5" s="1"/>
  <c r="M128" i="5" s="1"/>
  <c r="J302" i="5"/>
  <c r="K302" i="5" s="1"/>
  <c r="M302" i="5" s="1"/>
  <c r="J95" i="5"/>
  <c r="K95" i="5" s="1"/>
  <c r="M95" i="5" s="1"/>
  <c r="J147" i="5"/>
  <c r="K147" i="5" s="1"/>
  <c r="M147" i="5" s="1"/>
  <c r="J218" i="5"/>
  <c r="K218" i="5" s="1"/>
  <c r="M218" i="5" s="1"/>
  <c r="J309" i="5"/>
  <c r="K309" i="5" s="1"/>
  <c r="M309" i="5" s="1"/>
  <c r="N309" i="6" s="1"/>
  <c r="O309" i="6" s="1"/>
  <c r="J247" i="5"/>
  <c r="K247" i="5" s="1"/>
  <c r="M247" i="5" s="1"/>
  <c r="J76" i="5"/>
  <c r="K76" i="5" s="1"/>
  <c r="M76" i="5" s="1"/>
  <c r="J197" i="5"/>
  <c r="K197" i="5" s="1"/>
  <c r="M197" i="5" s="1"/>
  <c r="N197" i="6" s="1"/>
  <c r="J107" i="5"/>
  <c r="K107" i="5" s="1"/>
  <c r="M107" i="5" s="1"/>
  <c r="J176" i="5"/>
  <c r="K176" i="5" s="1"/>
  <c r="M176" i="5" s="1"/>
  <c r="J150" i="5"/>
  <c r="K150" i="5" s="1"/>
  <c r="M150" i="5" s="1"/>
  <c r="J65" i="5"/>
  <c r="K65" i="5" s="1"/>
  <c r="M65" i="5" s="1"/>
  <c r="J283" i="5"/>
  <c r="K283" i="5" s="1"/>
  <c r="M283" i="5" s="1"/>
  <c r="J355" i="5"/>
  <c r="K355" i="5" s="1"/>
  <c r="M355" i="5" s="1"/>
  <c r="N355" i="6" s="1"/>
  <c r="O355" i="6" s="1"/>
  <c r="J188" i="5"/>
  <c r="K188" i="5" s="1"/>
  <c r="M188" i="5" s="1"/>
  <c r="J117" i="5"/>
  <c r="K117" i="5" s="1"/>
  <c r="M117" i="5" s="1"/>
  <c r="J73" i="5"/>
  <c r="K73" i="5" s="1"/>
  <c r="M73" i="5" s="1"/>
  <c r="J195" i="5"/>
  <c r="K195" i="5" s="1"/>
  <c r="M195" i="5" s="1"/>
  <c r="J201" i="5"/>
  <c r="K201" i="5" s="1"/>
  <c r="M201" i="5" s="1"/>
  <c r="J145" i="5"/>
  <c r="K145" i="5" s="1"/>
  <c r="M145" i="5" s="1"/>
  <c r="N145" i="6" s="1"/>
  <c r="O145" i="6" s="1"/>
  <c r="J282" i="5"/>
  <c r="K282" i="5" s="1"/>
  <c r="M282" i="5" s="1"/>
  <c r="N282" i="6" s="1"/>
  <c r="O282" i="6" s="1"/>
  <c r="J259" i="5"/>
  <c r="K259" i="5" s="1"/>
  <c r="M259" i="5" s="1"/>
  <c r="J41" i="5"/>
  <c r="K41" i="5" s="1"/>
  <c r="M41" i="5" s="1"/>
  <c r="J274" i="5"/>
  <c r="K274" i="5" s="1"/>
  <c r="M274" i="5" s="1"/>
  <c r="O274" i="5" s="1"/>
  <c r="J231" i="5"/>
  <c r="K231" i="5" s="1"/>
  <c r="M231" i="5" s="1"/>
  <c r="J142" i="5"/>
  <c r="K142" i="5" s="1"/>
  <c r="M142" i="5" s="1"/>
  <c r="J110" i="5"/>
  <c r="K110" i="5" s="1"/>
  <c r="M110" i="5" s="1"/>
  <c r="J177" i="5"/>
  <c r="K177" i="5" s="1"/>
  <c r="M177" i="5" s="1"/>
  <c r="J209" i="5"/>
  <c r="K209" i="5" s="1"/>
  <c r="M209" i="5" s="1"/>
  <c r="N209" i="6" s="1"/>
  <c r="O209" i="6" s="1"/>
  <c r="J108" i="5"/>
  <c r="K108" i="5" s="1"/>
  <c r="M108" i="5" s="1"/>
  <c r="N108" i="6" s="1"/>
  <c r="J360" i="5"/>
  <c r="K360" i="5" s="1"/>
  <c r="M360" i="5" s="1"/>
  <c r="J230" i="5"/>
  <c r="K230" i="5" s="1"/>
  <c r="M230" i="5" s="1"/>
  <c r="N230" i="6" s="1"/>
  <c r="J45" i="5"/>
  <c r="K45" i="5" s="1"/>
  <c r="M45" i="5" s="1"/>
  <c r="J286" i="5"/>
  <c r="K286" i="5" s="1"/>
  <c r="M286" i="5" s="1"/>
  <c r="J93" i="5"/>
  <c r="K93" i="5" s="1"/>
  <c r="M93" i="5" s="1"/>
  <c r="J96" i="5"/>
  <c r="K96" i="5" s="1"/>
  <c r="M96" i="5" s="1"/>
  <c r="N96" i="6" s="1"/>
  <c r="O96" i="6" s="1"/>
  <c r="J59" i="5"/>
  <c r="K59" i="5" s="1"/>
  <c r="M59" i="5" s="1"/>
  <c r="J244" i="5"/>
  <c r="K244" i="5" s="1"/>
  <c r="M244" i="5" s="1"/>
  <c r="N244" i="6" s="1"/>
  <c r="J184" i="5"/>
  <c r="K184" i="5" s="1"/>
  <c r="M184" i="5" s="1"/>
  <c r="J269" i="5"/>
  <c r="K269" i="5" s="1"/>
  <c r="M269" i="5" s="1"/>
  <c r="J203" i="5"/>
  <c r="K203" i="5" s="1"/>
  <c r="M203" i="5" s="1"/>
  <c r="J27" i="5"/>
  <c r="K27" i="5" s="1"/>
  <c r="M27" i="5" s="1"/>
  <c r="J168" i="5"/>
  <c r="K168" i="5" s="1"/>
  <c r="M168" i="5" s="1"/>
  <c r="J295" i="5"/>
  <c r="K295" i="5" s="1"/>
  <c r="M295" i="5" s="1"/>
  <c r="J235" i="5"/>
  <c r="K235" i="5" s="1"/>
  <c r="M235" i="5" s="1"/>
  <c r="N235" i="6" s="1"/>
  <c r="O235" i="6" s="1"/>
  <c r="J335" i="5"/>
  <c r="K335" i="5" s="1"/>
  <c r="M335" i="5" s="1"/>
  <c r="J160" i="5"/>
  <c r="K160" i="5" s="1"/>
  <c r="M160" i="5" s="1"/>
  <c r="J51" i="5"/>
  <c r="K51" i="5" s="1"/>
  <c r="M51" i="5" s="1"/>
  <c r="J347" i="5"/>
  <c r="K347" i="5" s="1"/>
  <c r="M347" i="5" s="1"/>
  <c r="J135" i="5"/>
  <c r="K135" i="5" s="1"/>
  <c r="M135" i="5" s="1"/>
  <c r="J276" i="5"/>
  <c r="K276" i="5" s="1"/>
  <c r="M276" i="5" s="1"/>
  <c r="J343" i="5"/>
  <c r="K343" i="5" s="1"/>
  <c r="M343" i="5" s="1"/>
  <c r="J199" i="5"/>
  <c r="K199" i="5" s="1"/>
  <c r="M199" i="5" s="1"/>
  <c r="J221" i="5"/>
  <c r="K221" i="5" s="1"/>
  <c r="M221" i="5" s="1"/>
  <c r="J56" i="5"/>
  <c r="K56" i="5" s="1"/>
  <c r="M56" i="5" s="1"/>
  <c r="J83" i="5"/>
  <c r="K83" i="5" s="1"/>
  <c r="M83" i="5" s="1"/>
  <c r="J236" i="5"/>
  <c r="K236" i="5" s="1"/>
  <c r="M236" i="5" s="1"/>
  <c r="J182" i="5"/>
  <c r="K182" i="5" s="1"/>
  <c r="M182" i="5" s="1"/>
  <c r="J113" i="5"/>
  <c r="K113" i="5" s="1"/>
  <c r="M113" i="5" s="1"/>
  <c r="J114" i="5"/>
  <c r="K114" i="5" s="1"/>
  <c r="M114" i="5" s="1"/>
  <c r="J57" i="5"/>
  <c r="K57" i="5" s="1"/>
  <c r="M57" i="5" s="1"/>
  <c r="J252" i="5"/>
  <c r="K252" i="5" s="1"/>
  <c r="M252" i="5" s="1"/>
  <c r="J116" i="5"/>
  <c r="K116" i="5" s="1"/>
  <c r="M116" i="5" s="1"/>
  <c r="J241" i="5"/>
  <c r="K241" i="5" s="1"/>
  <c r="M241" i="5" s="1"/>
  <c r="J226" i="5"/>
  <c r="K226" i="5" s="1"/>
  <c r="M226" i="5" s="1"/>
  <c r="J202" i="5"/>
  <c r="K202" i="5" s="1"/>
  <c r="M202" i="5" s="1"/>
  <c r="J171" i="5"/>
  <c r="K171" i="5" s="1"/>
  <c r="M171" i="5" s="1"/>
  <c r="J36" i="5"/>
  <c r="K36" i="5" s="1"/>
  <c r="M36" i="5" s="1"/>
  <c r="J327" i="5"/>
  <c r="K327" i="5" s="1"/>
  <c r="M327" i="5" s="1"/>
  <c r="J87" i="5"/>
  <c r="K87" i="5" s="1"/>
  <c r="M87" i="5" s="1"/>
  <c r="N87" i="6" s="1"/>
  <c r="O87" i="6" s="1"/>
  <c r="J178" i="5"/>
  <c r="K178" i="5" s="1"/>
  <c r="M178" i="5" s="1"/>
  <c r="J293" i="5"/>
  <c r="K293" i="5" s="1"/>
  <c r="M293" i="5" s="1"/>
  <c r="J331" i="5"/>
  <c r="K331" i="5" s="1"/>
  <c r="M331" i="5" s="1"/>
  <c r="J50" i="5"/>
  <c r="K50" i="5" s="1"/>
  <c r="M50" i="5" s="1"/>
  <c r="J12" i="5"/>
  <c r="K12" i="5" s="1"/>
  <c r="M12" i="5" s="1"/>
  <c r="J132" i="5"/>
  <c r="K132" i="5" s="1"/>
  <c r="M132" i="5" s="1"/>
  <c r="N132" i="6" s="1"/>
  <c r="J170" i="5"/>
  <c r="K170" i="5" s="1"/>
  <c r="M170" i="5" s="1"/>
  <c r="J60" i="5"/>
  <c r="K60" i="5" s="1"/>
  <c r="M60" i="5" s="1"/>
  <c r="J53" i="5"/>
  <c r="K53" i="5" s="1"/>
  <c r="M53" i="5" s="1"/>
  <c r="J353" i="5"/>
  <c r="K353" i="5" s="1"/>
  <c r="M353" i="5" s="1"/>
  <c r="J81" i="5"/>
  <c r="K81" i="5" s="1"/>
  <c r="M81" i="5" s="1"/>
  <c r="J101" i="5"/>
  <c r="K101" i="5" s="1"/>
  <c r="M101" i="5" s="1"/>
  <c r="J125" i="5"/>
  <c r="K125" i="5" s="1"/>
  <c r="M125" i="5" s="1"/>
  <c r="J237" i="5"/>
  <c r="K237" i="5" s="1"/>
  <c r="M237" i="5" s="1"/>
  <c r="J323" i="5"/>
  <c r="K323" i="5" s="1"/>
  <c r="M323" i="5" s="1"/>
  <c r="O323" i="5" s="1"/>
  <c r="J351" i="5"/>
  <c r="K351" i="5" s="1"/>
  <c r="M351" i="5" s="1"/>
  <c r="J192" i="5"/>
  <c r="K192" i="5" s="1"/>
  <c r="M192" i="5" s="1"/>
  <c r="J233" i="5"/>
  <c r="K233" i="5" s="1"/>
  <c r="M233" i="5" s="1"/>
  <c r="N233" i="6" s="1"/>
  <c r="O233" i="6" s="1"/>
  <c r="J71" i="5"/>
  <c r="K71" i="5" s="1"/>
  <c r="M71" i="5" s="1"/>
  <c r="J224" i="5"/>
  <c r="K224" i="5" s="1"/>
  <c r="M224" i="5" s="1"/>
  <c r="J294" i="5"/>
  <c r="K294" i="5" s="1"/>
  <c r="M294" i="5" s="1"/>
  <c r="J358" i="5"/>
  <c r="K358" i="5" s="1"/>
  <c r="M358" i="5" s="1"/>
  <c r="J332" i="5"/>
  <c r="K332" i="5" s="1"/>
  <c r="M332" i="5" s="1"/>
  <c r="J32" i="5"/>
  <c r="K32" i="5" s="1"/>
  <c r="M32" i="5" s="1"/>
  <c r="N32" i="6" s="1"/>
  <c r="O32" i="6" s="1"/>
  <c r="J111" i="5"/>
  <c r="K111" i="5" s="1"/>
  <c r="M111" i="5" s="1"/>
  <c r="J180" i="5"/>
  <c r="K180" i="5" s="1"/>
  <c r="M180" i="5" s="1"/>
  <c r="J248" i="5"/>
  <c r="K248" i="5" s="1"/>
  <c r="M248" i="5" s="1"/>
  <c r="J336" i="5"/>
  <c r="K336" i="5" s="1"/>
  <c r="M336" i="5" s="1"/>
  <c r="J127" i="5"/>
  <c r="K127" i="5" s="1"/>
  <c r="M127" i="5" s="1"/>
  <c r="J308" i="5"/>
  <c r="K308" i="5" s="1"/>
  <c r="M308" i="5" s="1"/>
  <c r="J67" i="5"/>
  <c r="K67" i="5" s="1"/>
  <c r="M67" i="5" s="1"/>
  <c r="J79" i="5"/>
  <c r="K79" i="5" s="1"/>
  <c r="M79" i="5" s="1"/>
  <c r="J58" i="5"/>
  <c r="K58" i="5" s="1"/>
  <c r="M58" i="5" s="1"/>
  <c r="J225" i="5"/>
  <c r="K225" i="5" s="1"/>
  <c r="M225" i="5" s="1"/>
  <c r="J118" i="5"/>
  <c r="K118" i="5" s="1"/>
  <c r="M118" i="5" s="1"/>
  <c r="J251" i="5"/>
  <c r="K251" i="5" s="1"/>
  <c r="M251" i="5" s="1"/>
  <c r="J149" i="5"/>
  <c r="K149" i="5" s="1"/>
  <c r="M149" i="5" s="1"/>
  <c r="J229" i="5"/>
  <c r="K229" i="5" s="1"/>
  <c r="M229" i="5" s="1"/>
  <c r="J306" i="5"/>
  <c r="K306" i="5" s="1"/>
  <c r="M306" i="5" s="1"/>
  <c r="J74" i="5"/>
  <c r="K74" i="5" s="1"/>
  <c r="M74" i="5" s="1"/>
  <c r="J213" i="5"/>
  <c r="K213" i="5" s="1"/>
  <c r="M213" i="5" s="1"/>
  <c r="J181" i="5"/>
  <c r="K181" i="5" s="1"/>
  <c r="M181" i="5" s="1"/>
  <c r="J48" i="5"/>
  <c r="K48" i="5" s="1"/>
  <c r="M48" i="5" s="1"/>
  <c r="J305" i="5"/>
  <c r="K305" i="5" s="1"/>
  <c r="M305" i="5" s="1"/>
  <c r="J155" i="5"/>
  <c r="K155" i="5" s="1"/>
  <c r="M155" i="5" s="1"/>
  <c r="J223" i="5"/>
  <c r="K223" i="5" s="1"/>
  <c r="M223" i="5" s="1"/>
  <c r="J189" i="5"/>
  <c r="K189" i="5" s="1"/>
  <c r="M189" i="5" s="1"/>
  <c r="J72" i="5"/>
  <c r="K72" i="5" s="1"/>
  <c r="M72" i="5" s="1"/>
  <c r="N72" i="6" s="1"/>
  <c r="O72" i="6" s="1"/>
  <c r="J138" i="5"/>
  <c r="K138" i="5" s="1"/>
  <c r="M138" i="5" s="1"/>
  <c r="O138" i="5" s="1"/>
  <c r="J144" i="5"/>
  <c r="K144" i="5" s="1"/>
  <c r="M144" i="5" s="1"/>
  <c r="N144" i="6" s="1"/>
  <c r="J161" i="5"/>
  <c r="K161" i="5" s="1"/>
  <c r="M161" i="5" s="1"/>
  <c r="O161" i="5" s="1"/>
  <c r="J100" i="5"/>
  <c r="K100" i="5" s="1"/>
  <c r="M100" i="5" s="1"/>
  <c r="J207" i="5"/>
  <c r="K207" i="5" s="1"/>
  <c r="M207" i="5" s="1"/>
  <c r="J291" i="5"/>
  <c r="K291" i="5" s="1"/>
  <c r="M291" i="5" s="1"/>
  <c r="J245" i="5"/>
  <c r="K245" i="5" s="1"/>
  <c r="M245" i="5" s="1"/>
  <c r="N245" i="6" s="1"/>
  <c r="J261" i="5"/>
  <c r="K261" i="5" s="1"/>
  <c r="M261" i="5" s="1"/>
  <c r="J326" i="5"/>
  <c r="K326" i="5" s="1"/>
  <c r="M326" i="5" s="1"/>
  <c r="N326" i="6" s="1"/>
  <c r="J338" i="5"/>
  <c r="K338" i="5" s="1"/>
  <c r="M338" i="5" s="1"/>
  <c r="N338" i="6" s="1"/>
  <c r="J220" i="5"/>
  <c r="K220" i="5" s="1"/>
  <c r="M220" i="5" s="1"/>
  <c r="J136" i="5"/>
  <c r="K136" i="5" s="1"/>
  <c r="M136" i="5" s="1"/>
  <c r="J91" i="5"/>
  <c r="K91" i="5" s="1"/>
  <c r="M91" i="5" s="1"/>
  <c r="J246" i="5"/>
  <c r="K246" i="5" s="1"/>
  <c r="M246" i="5" s="1"/>
  <c r="J11" i="5"/>
  <c r="K11" i="5" s="1"/>
  <c r="M11" i="5" s="1"/>
  <c r="J29" i="5"/>
  <c r="K29" i="5" s="1"/>
  <c r="M29" i="5" s="1"/>
  <c r="J92" i="5"/>
  <c r="K92" i="5" s="1"/>
  <c r="M92" i="5" s="1"/>
  <c r="N92" i="6" s="1"/>
  <c r="J173" i="5"/>
  <c r="K173" i="5" s="1"/>
  <c r="M173" i="5" s="1"/>
  <c r="N173" i="6" s="1"/>
  <c r="J322" i="5"/>
  <c r="K322" i="5" s="1"/>
  <c r="M322" i="5" s="1"/>
  <c r="N322" i="6" s="1"/>
  <c r="J61" i="5"/>
  <c r="K61" i="5" s="1"/>
  <c r="M61" i="5" s="1"/>
  <c r="J169" i="5"/>
  <c r="K169" i="5" s="1"/>
  <c r="M169" i="5" s="1"/>
  <c r="J146" i="5"/>
  <c r="K146" i="5" s="1"/>
  <c r="M146" i="5" s="1"/>
  <c r="J99" i="5"/>
  <c r="K99" i="5" s="1"/>
  <c r="M99" i="5" s="1"/>
  <c r="O99" i="5" s="1"/>
  <c r="J131" i="5"/>
  <c r="K131" i="5" s="1"/>
  <c r="M131" i="5" s="1"/>
  <c r="N131" i="6" s="1"/>
  <c r="O131" i="6" s="1"/>
  <c r="J141" i="5"/>
  <c r="K141" i="5" s="1"/>
  <c r="M141" i="5" s="1"/>
  <c r="N141" i="6" s="1"/>
  <c r="O141" i="6" s="1"/>
  <c r="J39" i="5"/>
  <c r="K39" i="5" s="1"/>
  <c r="M39" i="5" s="1"/>
  <c r="N39" i="6" s="1"/>
  <c r="J320" i="5"/>
  <c r="K320" i="5" s="1"/>
  <c r="M320" i="5" s="1"/>
  <c r="J115" i="5"/>
  <c r="K115" i="5" s="1"/>
  <c r="M115" i="5" s="1"/>
  <c r="J134" i="5"/>
  <c r="K134" i="5" s="1"/>
  <c r="M134" i="5" s="1"/>
  <c r="J210" i="5"/>
  <c r="K210" i="5" s="1"/>
  <c r="M210" i="5" s="1"/>
  <c r="N210" i="6" s="1"/>
  <c r="J103" i="5"/>
  <c r="K103" i="5" s="1"/>
  <c r="M103" i="5" s="1"/>
  <c r="J17" i="5"/>
  <c r="K17" i="5" s="1"/>
  <c r="M17" i="5" s="1"/>
  <c r="J85" i="5"/>
  <c r="K85" i="5" s="1"/>
  <c r="M85" i="5" s="1"/>
  <c r="N85" i="6" s="1"/>
  <c r="J120" i="5"/>
  <c r="K120" i="5" s="1"/>
  <c r="M120" i="5" s="1"/>
  <c r="N120" i="6" s="1"/>
  <c r="J349" i="5"/>
  <c r="K349" i="5" s="1"/>
  <c r="M349" i="5" s="1"/>
  <c r="N349" i="6" s="1"/>
  <c r="O349" i="6" s="1"/>
  <c r="J19" i="5"/>
  <c r="K19" i="5" s="1"/>
  <c r="M19" i="5" s="1"/>
  <c r="J28" i="5"/>
  <c r="K28" i="5" s="1"/>
  <c r="M28" i="5" s="1"/>
  <c r="J26" i="5"/>
  <c r="K26" i="5" s="1"/>
  <c r="M26" i="5" s="1"/>
  <c r="J143" i="5"/>
  <c r="K143" i="5" s="1"/>
  <c r="M143" i="5" s="1"/>
  <c r="J232" i="5"/>
  <c r="K232" i="5" s="1"/>
  <c r="M232" i="5" s="1"/>
  <c r="O232" i="5" s="1"/>
  <c r="J69" i="5"/>
  <c r="K69" i="5" s="1"/>
  <c r="M69" i="5" s="1"/>
  <c r="N69" i="6" s="1"/>
  <c r="J298" i="5"/>
  <c r="K298" i="5" s="1"/>
  <c r="M298" i="5" s="1"/>
  <c r="N298" i="6" s="1"/>
  <c r="J242" i="5"/>
  <c r="K242" i="5" s="1"/>
  <c r="M242" i="5" s="1"/>
  <c r="J316" i="5"/>
  <c r="K316" i="5" s="1"/>
  <c r="M316" i="5" s="1"/>
  <c r="J356" i="5"/>
  <c r="K356" i="5" s="1"/>
  <c r="M356" i="5" s="1"/>
  <c r="J196" i="5"/>
  <c r="K196" i="5" s="1"/>
  <c r="M196" i="5" s="1"/>
  <c r="O196" i="5" s="1"/>
  <c r="J35" i="5"/>
  <c r="K35" i="5" s="1"/>
  <c r="M35" i="5" s="1"/>
  <c r="N35" i="6" s="1"/>
  <c r="J334" i="5"/>
  <c r="K334" i="5" s="1"/>
  <c r="M334" i="5" s="1"/>
  <c r="J10" i="5"/>
  <c r="K10" i="5" s="1"/>
  <c r="M10" i="5" s="1"/>
  <c r="N10" i="6" s="1"/>
  <c r="J157" i="5"/>
  <c r="K157" i="5" s="1"/>
  <c r="M157" i="5" s="1"/>
  <c r="N157" i="6" s="1"/>
  <c r="J214" i="5"/>
  <c r="K214" i="5" s="1"/>
  <c r="M214" i="5" s="1"/>
  <c r="N214" i="6" s="1"/>
  <c r="O214" i="6" s="1"/>
  <c r="J119" i="5"/>
  <c r="K119" i="5" s="1"/>
  <c r="M119" i="5" s="1"/>
  <c r="J325" i="5"/>
  <c r="K325" i="5" s="1"/>
  <c r="M325" i="5" s="1"/>
  <c r="J297" i="5"/>
  <c r="K297" i="5" s="1"/>
  <c r="M297" i="5" s="1"/>
  <c r="J151" i="5"/>
  <c r="K151" i="5" s="1"/>
  <c r="M151" i="5" s="1"/>
  <c r="J265" i="5"/>
  <c r="K265" i="5" s="1"/>
  <c r="M265" i="5" s="1"/>
  <c r="O265" i="5" s="1"/>
  <c r="J288" i="5"/>
  <c r="K288" i="5" s="1"/>
  <c r="M288" i="5" s="1"/>
  <c r="N288" i="6" s="1"/>
  <c r="J253" i="5"/>
  <c r="K253" i="5" s="1"/>
  <c r="M253" i="5" s="1"/>
  <c r="N253" i="6" s="1"/>
  <c r="O253" i="6" s="1"/>
  <c r="J315" i="5"/>
  <c r="K315" i="5" s="1"/>
  <c r="M315" i="5" s="1"/>
  <c r="J238" i="5"/>
  <c r="K238" i="5" s="1"/>
  <c r="M238" i="5" s="1"/>
  <c r="J208" i="5"/>
  <c r="K208" i="5" s="1"/>
  <c r="M208" i="5" s="1"/>
  <c r="J66" i="5"/>
  <c r="K66" i="5" s="1"/>
  <c r="M66" i="5" s="1"/>
  <c r="O66" i="5" s="1"/>
  <c r="J255" i="5"/>
  <c r="K255" i="5" s="1"/>
  <c r="M255" i="5" s="1"/>
  <c r="N255" i="6" s="1"/>
  <c r="O255" i="6" s="1"/>
  <c r="J240" i="5"/>
  <c r="K240" i="5" s="1"/>
  <c r="M240" i="5" s="1"/>
  <c r="J227" i="5"/>
  <c r="K227" i="5" s="1"/>
  <c r="M227" i="5" s="1"/>
  <c r="N227" i="6" s="1"/>
  <c r="J105" i="5"/>
  <c r="K105" i="5" s="1"/>
  <c r="M105" i="5" s="1"/>
  <c r="N105" i="6" s="1"/>
  <c r="J185" i="5"/>
  <c r="K185" i="5" s="1"/>
  <c r="M185" i="5" s="1"/>
  <c r="N185" i="6" s="1"/>
  <c r="O185" i="6" s="1"/>
  <c r="J324" i="5"/>
  <c r="K324" i="5" s="1"/>
  <c r="M324" i="5" s="1"/>
  <c r="J217" i="5"/>
  <c r="K217" i="5" s="1"/>
  <c r="M217" i="5" s="1"/>
  <c r="J129" i="5"/>
  <c r="K129" i="5" s="1"/>
  <c r="M129" i="5" s="1"/>
  <c r="J354" i="5"/>
  <c r="K354" i="5" s="1"/>
  <c r="M354" i="5" s="1"/>
  <c r="J43" i="5"/>
  <c r="K43" i="5" s="1"/>
  <c r="M43" i="5" s="1"/>
  <c r="J33" i="5"/>
  <c r="K33" i="5" s="1"/>
  <c r="M33" i="5" s="1"/>
  <c r="N33" i="6" s="1"/>
  <c r="J216" i="5"/>
  <c r="K216" i="5" s="1"/>
  <c r="M216" i="5" s="1"/>
  <c r="N216" i="6" s="1"/>
  <c r="J262" i="5"/>
  <c r="K262" i="5" s="1"/>
  <c r="M262" i="5" s="1"/>
  <c r="J98" i="5"/>
  <c r="K98" i="5" s="1"/>
  <c r="M98" i="5" s="1"/>
  <c r="J16" i="5"/>
  <c r="K16" i="5" s="1"/>
  <c r="M16" i="5" s="1"/>
  <c r="J258" i="5"/>
  <c r="K258" i="5" s="1"/>
  <c r="M258" i="5" s="1"/>
  <c r="J328" i="5"/>
  <c r="K328" i="5" s="1"/>
  <c r="M328" i="5" s="1"/>
  <c r="O328" i="5" s="1"/>
  <c r="J363" i="5"/>
  <c r="K363" i="5" s="1"/>
  <c r="M363" i="5" s="1"/>
  <c r="J75" i="5"/>
  <c r="K75" i="5" s="1"/>
  <c r="M75" i="5" s="1"/>
  <c r="N75" i="6" s="1"/>
  <c r="O75" i="6" s="1"/>
  <c r="J84" i="5"/>
  <c r="K84" i="5" s="1"/>
  <c r="M84" i="5" s="1"/>
  <c r="N84" i="6" s="1"/>
  <c r="O84" i="6" s="1"/>
  <c r="J159" i="5"/>
  <c r="K159" i="5" s="1"/>
  <c r="M159" i="5" s="1"/>
  <c r="N8" i="5"/>
  <c r="M365" i="4"/>
  <c r="J155" i="3"/>
  <c r="K155" i="3" s="1"/>
  <c r="M155" i="3" s="1"/>
  <c r="N155" i="4" s="1"/>
  <c r="O155" i="4" s="1"/>
  <c r="J339" i="3"/>
  <c r="K339" i="3" s="1"/>
  <c r="M339" i="3" s="1"/>
  <c r="N339" i="4" s="1"/>
  <c r="O339" i="4" s="1"/>
  <c r="J330" i="3"/>
  <c r="K330" i="3" s="1"/>
  <c r="M330" i="3" s="1"/>
  <c r="N330" i="4" s="1"/>
  <c r="O330" i="4" s="1"/>
  <c r="J271" i="3"/>
  <c r="K271" i="3" s="1"/>
  <c r="M271" i="3" s="1"/>
  <c r="N271" i="4" s="1"/>
  <c r="O271" i="4" s="1"/>
  <c r="J123" i="3"/>
  <c r="K123" i="3" s="1"/>
  <c r="M123" i="3" s="1"/>
  <c r="N123" i="4" s="1"/>
  <c r="O123" i="4" s="1"/>
  <c r="J289" i="3"/>
  <c r="K289" i="3" s="1"/>
  <c r="M289" i="3" s="1"/>
  <c r="N289" i="4" s="1"/>
  <c r="O289" i="4" s="1"/>
  <c r="J212" i="3"/>
  <c r="K212" i="3" s="1"/>
  <c r="M212" i="3" s="1"/>
  <c r="N212" i="4" s="1"/>
  <c r="O212" i="4" s="1"/>
  <c r="J254" i="3"/>
  <c r="K254" i="3" s="1"/>
  <c r="M254" i="3" s="1"/>
  <c r="N254" i="4" s="1"/>
  <c r="O254" i="4" s="1"/>
  <c r="J261" i="3"/>
  <c r="K261" i="3" s="1"/>
  <c r="M261" i="3" s="1"/>
  <c r="N261" i="4" s="1"/>
  <c r="O261" i="4" s="1"/>
  <c r="J269" i="3"/>
  <c r="K269" i="3" s="1"/>
  <c r="M269" i="3" s="1"/>
  <c r="N269" i="4" s="1"/>
  <c r="O269" i="4" s="1"/>
  <c r="J132" i="3"/>
  <c r="K132" i="3" s="1"/>
  <c r="M132" i="3" s="1"/>
  <c r="N132" i="4" s="1"/>
  <c r="O132" i="4" s="1"/>
  <c r="J83" i="3"/>
  <c r="K83" i="3" s="1"/>
  <c r="M83" i="3" s="1"/>
  <c r="N83" i="4" s="1"/>
  <c r="O83" i="4" s="1"/>
  <c r="J326" i="3"/>
  <c r="K326" i="3" s="1"/>
  <c r="M326" i="3" s="1"/>
  <c r="N326" i="4" s="1"/>
  <c r="O326" i="4" s="1"/>
  <c r="J355" i="3"/>
  <c r="K355" i="3" s="1"/>
  <c r="M355" i="3" s="1"/>
  <c r="N355" i="4" s="1"/>
  <c r="O355" i="4" s="1"/>
  <c r="J43" i="3"/>
  <c r="K43" i="3" s="1"/>
  <c r="M43" i="3" s="1"/>
  <c r="N43" i="4" s="1"/>
  <c r="O43" i="4" s="1"/>
  <c r="J215" i="3"/>
  <c r="K215" i="3" s="1"/>
  <c r="M215" i="3" s="1"/>
  <c r="N215" i="4" s="1"/>
  <c r="O215" i="4" s="1"/>
  <c r="J359" i="3"/>
  <c r="K359" i="3" s="1"/>
  <c r="M359" i="3" s="1"/>
  <c r="N359" i="4" s="1"/>
  <c r="O359" i="4" s="1"/>
  <c r="J240" i="3"/>
  <c r="K240" i="3" s="1"/>
  <c r="M240" i="3" s="1"/>
  <c r="N240" i="4" s="1"/>
  <c r="O240" i="4" s="1"/>
  <c r="J323" i="3"/>
  <c r="K323" i="3" s="1"/>
  <c r="M323" i="3" s="1"/>
  <c r="N323" i="4" s="1"/>
  <c r="O323" i="4" s="1"/>
  <c r="J356" i="3"/>
  <c r="K356" i="3" s="1"/>
  <c r="M356" i="3" s="1"/>
  <c r="N356" i="4" s="1"/>
  <c r="O356" i="4" s="1"/>
  <c r="J223" i="3"/>
  <c r="K223" i="3" s="1"/>
  <c r="M223" i="3" s="1"/>
  <c r="N223" i="4" s="1"/>
  <c r="O223" i="4" s="1"/>
  <c r="J71" i="3"/>
  <c r="K71" i="3" s="1"/>
  <c r="M71" i="3" s="1"/>
  <c r="N71" i="4" s="1"/>
  <c r="O71" i="4" s="1"/>
  <c r="J127" i="3"/>
  <c r="K127" i="3" s="1"/>
  <c r="M127" i="3" s="1"/>
  <c r="N127" i="4" s="1"/>
  <c r="O127" i="4" s="1"/>
  <c r="J128" i="3"/>
  <c r="K128" i="3" s="1"/>
  <c r="M128" i="3" s="1"/>
  <c r="N128" i="4" s="1"/>
  <c r="O128" i="4" s="1"/>
  <c r="J130" i="3"/>
  <c r="K130" i="3" s="1"/>
  <c r="M130" i="3" s="1"/>
  <c r="N130" i="4" s="1"/>
  <c r="O130" i="4" s="1"/>
  <c r="J363" i="3"/>
  <c r="K363" i="3" s="1"/>
  <c r="N363" i="4" s="1"/>
  <c r="O363" i="4" s="1"/>
  <c r="J257" i="3"/>
  <c r="K257" i="3" s="1"/>
  <c r="M257" i="3" s="1"/>
  <c r="N257" i="4" s="1"/>
  <c r="O257" i="4" s="1"/>
  <c r="J21" i="3"/>
  <c r="K21" i="3" s="1"/>
  <c r="M21" i="3" s="1"/>
  <c r="N21" i="4" s="1"/>
  <c r="O21" i="4" s="1"/>
  <c r="J329" i="3"/>
  <c r="K329" i="3" s="1"/>
  <c r="M329" i="3" s="1"/>
  <c r="N329" i="4" s="1"/>
  <c r="O329" i="4" s="1"/>
  <c r="J85" i="3"/>
  <c r="K85" i="3" s="1"/>
  <c r="M85" i="3" s="1"/>
  <c r="N85" i="4" s="1"/>
  <c r="O85" i="4" s="1"/>
  <c r="J214" i="3"/>
  <c r="K214" i="3" s="1"/>
  <c r="M214" i="3" s="1"/>
  <c r="N214" i="4" s="1"/>
  <c r="O214" i="4" s="1"/>
  <c r="J42" i="3"/>
  <c r="K42" i="3" s="1"/>
  <c r="M42" i="3" s="1"/>
  <c r="N42" i="4" s="1"/>
  <c r="O42" i="4" s="1"/>
  <c r="J298" i="3"/>
  <c r="K298" i="3" s="1"/>
  <c r="M298" i="3" s="1"/>
  <c r="N298" i="4" s="1"/>
  <c r="O298" i="4" s="1"/>
  <c r="J8" i="3"/>
  <c r="K8" i="3" s="1"/>
  <c r="M8" i="3" s="1"/>
  <c r="J162" i="3"/>
  <c r="K162" i="3" s="1"/>
  <c r="M162" i="3" s="1"/>
  <c r="N162" i="4" s="1"/>
  <c r="O162" i="4" s="1"/>
  <c r="J182" i="3"/>
  <c r="K182" i="3" s="1"/>
  <c r="M182" i="3" s="1"/>
  <c r="N182" i="4" s="1"/>
  <c r="O182" i="4" s="1"/>
  <c r="J229" i="3"/>
  <c r="K229" i="3" s="1"/>
  <c r="M229" i="3" s="1"/>
  <c r="N229" i="4" s="1"/>
  <c r="O229" i="4" s="1"/>
  <c r="J153" i="3"/>
  <c r="K153" i="3" s="1"/>
  <c r="M153" i="3" s="1"/>
  <c r="N153" i="4" s="1"/>
  <c r="O153" i="4" s="1"/>
  <c r="J335" i="3"/>
  <c r="K335" i="3" s="1"/>
  <c r="M335" i="3" s="1"/>
  <c r="N335" i="4" s="1"/>
  <c r="O335" i="4" s="1"/>
  <c r="J189" i="3"/>
  <c r="K189" i="3" s="1"/>
  <c r="M189" i="3" s="1"/>
  <c r="N189" i="4" s="1"/>
  <c r="O189" i="4" s="1"/>
  <c r="J297" i="3"/>
  <c r="K297" i="3" s="1"/>
  <c r="M297" i="3" s="1"/>
  <c r="N297" i="4" s="1"/>
  <c r="O297" i="4" s="1"/>
  <c r="J40" i="3"/>
  <c r="K40" i="3" s="1"/>
  <c r="M40" i="3" s="1"/>
  <c r="N40" i="4" s="1"/>
  <c r="O40" i="4" s="1"/>
  <c r="J304" i="3"/>
  <c r="K304" i="3" s="1"/>
  <c r="M304" i="3" s="1"/>
  <c r="N304" i="4" s="1"/>
  <c r="O304" i="4" s="1"/>
  <c r="J115" i="3"/>
  <c r="K115" i="3" s="1"/>
  <c r="M115" i="3" s="1"/>
  <c r="N115" i="4" s="1"/>
  <c r="O115" i="4" s="1"/>
  <c r="J225" i="3"/>
  <c r="K225" i="3" s="1"/>
  <c r="M225" i="3" s="1"/>
  <c r="N225" i="4" s="1"/>
  <c r="O225" i="4" s="1"/>
  <c r="J347" i="3"/>
  <c r="K347" i="3" s="1"/>
  <c r="M347" i="3" s="1"/>
  <c r="N347" i="4" s="1"/>
  <c r="O347" i="4" s="1"/>
  <c r="J312" i="3"/>
  <c r="K312" i="3" s="1"/>
  <c r="M312" i="3" s="1"/>
  <c r="N312" i="4" s="1"/>
  <c r="O312" i="4" s="1"/>
  <c r="J20" i="3"/>
  <c r="K20" i="3" s="1"/>
  <c r="M20" i="3" s="1"/>
  <c r="N20" i="4" s="1"/>
  <c r="O20" i="4" s="1"/>
  <c r="J350" i="3"/>
  <c r="K350" i="3" s="1"/>
  <c r="M350" i="3" s="1"/>
  <c r="N350" i="4" s="1"/>
  <c r="O350" i="4" s="1"/>
  <c r="J325" i="3"/>
  <c r="K325" i="3" s="1"/>
  <c r="M325" i="3" s="1"/>
  <c r="N325" i="4" s="1"/>
  <c r="O325" i="4" s="1"/>
  <c r="J303" i="3"/>
  <c r="K303" i="3" s="1"/>
  <c r="M303" i="3" s="1"/>
  <c r="N303" i="4" s="1"/>
  <c r="O303" i="4" s="1"/>
  <c r="J190" i="3"/>
  <c r="K190" i="3" s="1"/>
  <c r="M190" i="3" s="1"/>
  <c r="N190" i="4" s="1"/>
  <c r="O190" i="4" s="1"/>
  <c r="J277" i="3"/>
  <c r="K277" i="3" s="1"/>
  <c r="M277" i="3" s="1"/>
  <c r="N277" i="4" s="1"/>
  <c r="O277" i="4" s="1"/>
  <c r="J47" i="3"/>
  <c r="K47" i="3" s="1"/>
  <c r="M47" i="3" s="1"/>
  <c r="N47" i="4" s="1"/>
  <c r="O47" i="4" s="1"/>
  <c r="J348" i="3"/>
  <c r="K348" i="3" s="1"/>
  <c r="M348" i="3" s="1"/>
  <c r="N348" i="4" s="1"/>
  <c r="O348" i="4" s="1"/>
  <c r="J9" i="3"/>
  <c r="K9" i="3" s="1"/>
  <c r="M9" i="3" s="1"/>
  <c r="N9" i="4" s="1"/>
  <c r="O9" i="4" s="1"/>
  <c r="J230" i="3"/>
  <c r="K230" i="3" s="1"/>
  <c r="M230" i="3" s="1"/>
  <c r="N230" i="4" s="1"/>
  <c r="O230" i="4" s="1"/>
  <c r="J279" i="3"/>
  <c r="K279" i="3" s="1"/>
  <c r="M279" i="3" s="1"/>
  <c r="N279" i="4" s="1"/>
  <c r="O279" i="4" s="1"/>
  <c r="J187" i="3"/>
  <c r="K187" i="3" s="1"/>
  <c r="M187" i="3" s="1"/>
  <c r="N187" i="4" s="1"/>
  <c r="O187" i="4" s="1"/>
  <c r="J262" i="3"/>
  <c r="K262" i="3" s="1"/>
  <c r="M262" i="3" s="1"/>
  <c r="N262" i="4" s="1"/>
  <c r="O262" i="4" s="1"/>
  <c r="J138" i="3"/>
  <c r="K138" i="3" s="1"/>
  <c r="M138" i="3" s="1"/>
  <c r="N138" i="4" s="1"/>
  <c r="O138" i="4" s="1"/>
  <c r="J180" i="3"/>
  <c r="K180" i="3" s="1"/>
  <c r="M180" i="3" s="1"/>
  <c r="N180" i="4" s="1"/>
  <c r="O180" i="4" s="1"/>
  <c r="J302" i="3"/>
  <c r="K302" i="3" s="1"/>
  <c r="M302" i="3" s="1"/>
  <c r="N302" i="4" s="1"/>
  <c r="O302" i="4" s="1"/>
  <c r="J175" i="3"/>
  <c r="K175" i="3" s="1"/>
  <c r="M175" i="3" s="1"/>
  <c r="N175" i="4" s="1"/>
  <c r="O175" i="4" s="1"/>
  <c r="J285" i="3"/>
  <c r="K285" i="3" s="1"/>
  <c r="M285" i="3" s="1"/>
  <c r="N285" i="4" s="1"/>
  <c r="O285" i="4" s="1"/>
  <c r="J152" i="3"/>
  <c r="K152" i="3" s="1"/>
  <c r="M152" i="3" s="1"/>
  <c r="N152" i="4" s="1"/>
  <c r="O152" i="4" s="1"/>
  <c r="J52" i="3"/>
  <c r="K52" i="3" s="1"/>
  <c r="M52" i="3" s="1"/>
  <c r="N52" i="4" s="1"/>
  <c r="O52" i="4" s="1"/>
  <c r="J336" i="3"/>
  <c r="K336" i="3" s="1"/>
  <c r="M336" i="3" s="1"/>
  <c r="N336" i="4" s="1"/>
  <c r="O336" i="4" s="1"/>
  <c r="J260" i="3"/>
  <c r="K260" i="3" s="1"/>
  <c r="M260" i="3" s="1"/>
  <c r="N260" i="4" s="1"/>
  <c r="O260" i="4" s="1"/>
  <c r="J32" i="3"/>
  <c r="K32" i="3" s="1"/>
  <c r="M32" i="3" s="1"/>
  <c r="N32" i="4" s="1"/>
  <c r="O32" i="4" s="1"/>
  <c r="J99" i="3"/>
  <c r="K99" i="3" s="1"/>
  <c r="M99" i="3" s="1"/>
  <c r="N99" i="4" s="1"/>
  <c r="O99" i="4" s="1"/>
  <c r="J166" i="3"/>
  <c r="K166" i="3" s="1"/>
  <c r="M166" i="3" s="1"/>
  <c r="N166" i="4" s="1"/>
  <c r="O166" i="4" s="1"/>
  <c r="J255" i="3"/>
  <c r="K255" i="3" s="1"/>
  <c r="M255" i="3" s="1"/>
  <c r="N255" i="4" s="1"/>
  <c r="O255" i="4" s="1"/>
  <c r="J231" i="3"/>
  <c r="K231" i="3" s="1"/>
  <c r="M231" i="3" s="1"/>
  <c r="N231" i="4" s="1"/>
  <c r="O231" i="4" s="1"/>
  <c r="J80" i="3"/>
  <c r="K80" i="3" s="1"/>
  <c r="M80" i="3" s="1"/>
  <c r="N80" i="4" s="1"/>
  <c r="O80" i="4" s="1"/>
  <c r="J105" i="3"/>
  <c r="K105" i="3" s="1"/>
  <c r="M105" i="3" s="1"/>
  <c r="N105" i="4" s="1"/>
  <c r="O105" i="4" s="1"/>
  <c r="J96" i="3"/>
  <c r="K96" i="3" s="1"/>
  <c r="M96" i="3" s="1"/>
  <c r="N96" i="4" s="1"/>
  <c r="O96" i="4" s="1"/>
  <c r="J33" i="3"/>
  <c r="K33" i="3" s="1"/>
  <c r="M33" i="3" s="1"/>
  <c r="N33" i="4" s="1"/>
  <c r="O33" i="4" s="1"/>
  <c r="J332" i="3"/>
  <c r="K332" i="3" s="1"/>
  <c r="M332" i="3" s="1"/>
  <c r="N332" i="4" s="1"/>
  <c r="O332" i="4" s="1"/>
  <c r="J362" i="3"/>
  <c r="K362" i="3" s="1"/>
  <c r="M362" i="3" s="1"/>
  <c r="N362" i="4" s="1"/>
  <c r="O362" i="4" s="1"/>
  <c r="J136" i="3"/>
  <c r="K136" i="3" s="1"/>
  <c r="M136" i="3" s="1"/>
  <c r="N136" i="4" s="1"/>
  <c r="O136" i="4" s="1"/>
  <c r="J328" i="3"/>
  <c r="K328" i="3" s="1"/>
  <c r="M328" i="3" s="1"/>
  <c r="N328" i="4" s="1"/>
  <c r="O328" i="4" s="1"/>
  <c r="J158" i="3"/>
  <c r="K158" i="3" s="1"/>
  <c r="M158" i="3" s="1"/>
  <c r="N158" i="4" s="1"/>
  <c r="O158" i="4" s="1"/>
  <c r="J265" i="3"/>
  <c r="K265" i="3" s="1"/>
  <c r="M265" i="3" s="1"/>
  <c r="N265" i="4" s="1"/>
  <c r="O265" i="4" s="1"/>
  <c r="J151" i="3"/>
  <c r="K151" i="3" s="1"/>
  <c r="M151" i="3" s="1"/>
  <c r="N151" i="4" s="1"/>
  <c r="O151" i="4" s="1"/>
  <c r="J209" i="3"/>
  <c r="K209" i="3" s="1"/>
  <c r="M209" i="3" s="1"/>
  <c r="N209" i="4" s="1"/>
  <c r="O209" i="4" s="1"/>
  <c r="J125" i="3"/>
  <c r="K125" i="3" s="1"/>
  <c r="M125" i="3" s="1"/>
  <c r="N125" i="4" s="1"/>
  <c r="O125" i="4" s="1"/>
  <c r="J345" i="3"/>
  <c r="K345" i="3" s="1"/>
  <c r="M345" i="3" s="1"/>
  <c r="N345" i="4" s="1"/>
  <c r="O345" i="4" s="1"/>
  <c r="J117" i="3"/>
  <c r="K117" i="3" s="1"/>
  <c r="M117" i="3" s="1"/>
  <c r="N117" i="4" s="1"/>
  <c r="O117" i="4" s="1"/>
  <c r="J150" i="3"/>
  <c r="K150" i="3" s="1"/>
  <c r="M150" i="3" s="1"/>
  <c r="N150" i="4" s="1"/>
  <c r="O150" i="4" s="1"/>
  <c r="J77" i="3"/>
  <c r="K77" i="3" s="1"/>
  <c r="M77" i="3" s="1"/>
  <c r="N77" i="4" s="1"/>
  <c r="O77" i="4" s="1"/>
  <c r="J311" i="3"/>
  <c r="K311" i="3" s="1"/>
  <c r="M311" i="3" s="1"/>
  <c r="N311" i="4" s="1"/>
  <c r="O311" i="4" s="1"/>
  <c r="J256" i="3"/>
  <c r="K256" i="3" s="1"/>
  <c r="M256" i="3" s="1"/>
  <c r="N256" i="4" s="1"/>
  <c r="O256" i="4" s="1"/>
  <c r="J333" i="3"/>
  <c r="K333" i="3" s="1"/>
  <c r="M333" i="3" s="1"/>
  <c r="N333" i="4" s="1"/>
  <c r="O333" i="4" s="1"/>
  <c r="J13" i="3"/>
  <c r="K13" i="3" s="1"/>
  <c r="M13" i="3" s="1"/>
  <c r="N13" i="4" s="1"/>
  <c r="O13" i="4" s="1"/>
  <c r="J140" i="3"/>
  <c r="K140" i="3" s="1"/>
  <c r="M140" i="3" s="1"/>
  <c r="N140" i="4" s="1"/>
  <c r="O140" i="4" s="1"/>
  <c r="J268" i="3"/>
  <c r="K268" i="3" s="1"/>
  <c r="M268" i="3" s="1"/>
  <c r="N268" i="4" s="1"/>
  <c r="O268" i="4" s="1"/>
  <c r="J267" i="3"/>
  <c r="K267" i="3" s="1"/>
  <c r="M267" i="3" s="1"/>
  <c r="N267" i="4" s="1"/>
  <c r="O267" i="4" s="1"/>
  <c r="J331" i="3"/>
  <c r="K331" i="3" s="1"/>
  <c r="M331" i="3" s="1"/>
  <c r="N331" i="4" s="1"/>
  <c r="O331" i="4" s="1"/>
  <c r="J351" i="3"/>
  <c r="K351" i="3" s="1"/>
  <c r="M351" i="3" s="1"/>
  <c r="N351" i="4" s="1"/>
  <c r="O351" i="4" s="1"/>
  <c r="J295" i="3"/>
  <c r="K295" i="3" s="1"/>
  <c r="M295" i="3" s="1"/>
  <c r="N295" i="4" s="1"/>
  <c r="O295" i="4" s="1"/>
  <c r="J227" i="3"/>
  <c r="K227" i="3" s="1"/>
  <c r="M227" i="3" s="1"/>
  <c r="N227" i="4" s="1"/>
  <c r="O227" i="4" s="1"/>
  <c r="J14" i="3"/>
  <c r="K14" i="3" s="1"/>
  <c r="M14" i="3" s="1"/>
  <c r="N14" i="4" s="1"/>
  <c r="O14" i="4" s="1"/>
  <c r="J111" i="3"/>
  <c r="K111" i="3" s="1"/>
  <c r="M111" i="3" s="1"/>
  <c r="N111" i="4" s="1"/>
  <c r="O111" i="4" s="1"/>
  <c r="J194" i="3"/>
  <c r="K194" i="3" s="1"/>
  <c r="M194" i="3" s="1"/>
  <c r="N194" i="4" s="1"/>
  <c r="O194" i="4" s="1"/>
  <c r="J94" i="3"/>
  <c r="K94" i="3" s="1"/>
  <c r="M94" i="3" s="1"/>
  <c r="N94" i="4" s="1"/>
  <c r="O94" i="4" s="1"/>
  <c r="J242" i="3"/>
  <c r="K242" i="3" s="1"/>
  <c r="M242" i="3" s="1"/>
  <c r="N242" i="4" s="1"/>
  <c r="O242" i="4" s="1"/>
  <c r="J79" i="3"/>
  <c r="K79" i="3" s="1"/>
  <c r="M79" i="3" s="1"/>
  <c r="N79" i="4" s="1"/>
  <c r="O79" i="4" s="1"/>
  <c r="J148" i="3"/>
  <c r="K148" i="3" s="1"/>
  <c r="M148" i="3" s="1"/>
  <c r="N148" i="4" s="1"/>
  <c r="O148" i="4" s="1"/>
  <c r="J72" i="3"/>
  <c r="K72" i="3" s="1"/>
  <c r="M72" i="3" s="1"/>
  <c r="N72" i="4" s="1"/>
  <c r="O72" i="4" s="1"/>
  <c r="J213" i="3"/>
  <c r="K213" i="3" s="1"/>
  <c r="M213" i="3" s="1"/>
  <c r="N213" i="4" s="1"/>
  <c r="O213" i="4" s="1"/>
  <c r="J197" i="3"/>
  <c r="K197" i="3" s="1"/>
  <c r="M197" i="3" s="1"/>
  <c r="N197" i="4" s="1"/>
  <c r="O197" i="4" s="1"/>
  <c r="J108" i="3"/>
  <c r="K108" i="3" s="1"/>
  <c r="M108" i="3" s="1"/>
  <c r="N108" i="4" s="1"/>
  <c r="O108" i="4" s="1"/>
  <c r="J119" i="3"/>
  <c r="K119" i="3" s="1"/>
  <c r="M119" i="3" s="1"/>
  <c r="N119" i="4" s="1"/>
  <c r="O119" i="4" s="1"/>
  <c r="J50" i="3"/>
  <c r="K50" i="3" s="1"/>
  <c r="M50" i="3" s="1"/>
  <c r="N50" i="4" s="1"/>
  <c r="O50" i="4" s="1"/>
  <c r="J110" i="3"/>
  <c r="K110" i="3" s="1"/>
  <c r="M110" i="3" s="1"/>
  <c r="N110" i="4" s="1"/>
  <c r="O110" i="4" s="1"/>
  <c r="J315" i="3"/>
  <c r="K315" i="3" s="1"/>
  <c r="M315" i="3" s="1"/>
  <c r="N315" i="4" s="1"/>
  <c r="O315" i="4" s="1"/>
  <c r="J173" i="3"/>
  <c r="K173" i="3" s="1"/>
  <c r="M173" i="3" s="1"/>
  <c r="N173" i="4" s="1"/>
  <c r="O173" i="4" s="1"/>
  <c r="J78" i="3"/>
  <c r="K78" i="3" s="1"/>
  <c r="M78" i="3" s="1"/>
  <c r="N78" i="4" s="1"/>
  <c r="O78" i="4" s="1"/>
  <c r="J167" i="3"/>
  <c r="K167" i="3" s="1"/>
  <c r="M167" i="3" s="1"/>
  <c r="N167" i="4" s="1"/>
  <c r="O167" i="4" s="1"/>
  <c r="J249" i="3"/>
  <c r="K249" i="3" s="1"/>
  <c r="M249" i="3" s="1"/>
  <c r="N249" i="4" s="1"/>
  <c r="O249" i="4" s="1"/>
  <c r="J322" i="3"/>
  <c r="K322" i="3" s="1"/>
  <c r="M322" i="3" s="1"/>
  <c r="N322" i="4" s="1"/>
  <c r="O322" i="4" s="1"/>
  <c r="J247" i="3"/>
  <c r="K247" i="3" s="1"/>
  <c r="M247" i="3" s="1"/>
  <c r="N247" i="4" s="1"/>
  <c r="O247" i="4" s="1"/>
  <c r="J16" i="3"/>
  <c r="K16" i="3" s="1"/>
  <c r="M16" i="3" s="1"/>
  <c r="N16" i="4" s="1"/>
  <c r="O16" i="4" s="1"/>
  <c r="J10" i="3"/>
  <c r="K10" i="3" s="1"/>
  <c r="M10" i="3" s="1"/>
  <c r="N10" i="4" s="1"/>
  <c r="O10" i="4" s="1"/>
  <c r="J200" i="3"/>
  <c r="K200" i="3" s="1"/>
  <c r="M200" i="3" s="1"/>
  <c r="N200" i="4" s="1"/>
  <c r="O200" i="4" s="1"/>
  <c r="J246" i="3"/>
  <c r="K246" i="3" s="1"/>
  <c r="M246" i="3" s="1"/>
  <c r="N246" i="4" s="1"/>
  <c r="O246" i="4" s="1"/>
  <c r="J25" i="3"/>
  <c r="K25" i="3" s="1"/>
  <c r="M25" i="3" s="1"/>
  <c r="N25" i="4" s="1"/>
  <c r="O25" i="4" s="1"/>
  <c r="J284" i="3"/>
  <c r="K284" i="3" s="1"/>
  <c r="M284" i="3" s="1"/>
  <c r="N284" i="4" s="1"/>
  <c r="O284" i="4" s="1"/>
  <c r="J109" i="3"/>
  <c r="K109" i="3" s="1"/>
  <c r="M109" i="3" s="1"/>
  <c r="N109" i="4" s="1"/>
  <c r="O109" i="4" s="1"/>
  <c r="J353" i="3"/>
  <c r="K353" i="3" s="1"/>
  <c r="M353" i="3" s="1"/>
  <c r="N353" i="4" s="1"/>
  <c r="O353" i="4" s="1"/>
  <c r="J178" i="3"/>
  <c r="K178" i="3" s="1"/>
  <c r="M178" i="3" s="1"/>
  <c r="N178" i="4" s="1"/>
  <c r="O178" i="4" s="1"/>
  <c r="J258" i="3"/>
  <c r="K258" i="3" s="1"/>
  <c r="M258" i="3" s="1"/>
  <c r="N258" i="4" s="1"/>
  <c r="O258" i="4" s="1"/>
  <c r="J95" i="3"/>
  <c r="K95" i="3" s="1"/>
  <c r="M95" i="3" s="1"/>
  <c r="N95" i="4" s="1"/>
  <c r="O95" i="4" s="1"/>
  <c r="J235" i="3"/>
  <c r="K235" i="3" s="1"/>
  <c r="M235" i="3" s="1"/>
  <c r="N235" i="4" s="1"/>
  <c r="O235" i="4" s="1"/>
  <c r="J286" i="3"/>
  <c r="K286" i="3" s="1"/>
  <c r="M286" i="3" s="1"/>
  <c r="N286" i="4" s="1"/>
  <c r="O286" i="4" s="1"/>
  <c r="J188" i="3"/>
  <c r="K188" i="3" s="1"/>
  <c r="M188" i="3" s="1"/>
  <c r="N188" i="4" s="1"/>
  <c r="O188" i="4" s="1"/>
  <c r="J39" i="3"/>
  <c r="K39" i="3" s="1"/>
  <c r="M39" i="3" s="1"/>
  <c r="N39" i="4" s="1"/>
  <c r="O39" i="4" s="1"/>
  <c r="J90" i="3"/>
  <c r="K90" i="3" s="1"/>
  <c r="M90" i="3" s="1"/>
  <c r="N90" i="4" s="1"/>
  <c r="O90" i="4" s="1"/>
  <c r="J202" i="3"/>
  <c r="K202" i="3" s="1"/>
  <c r="M202" i="3" s="1"/>
  <c r="N202" i="4" s="1"/>
  <c r="O202" i="4" s="1"/>
  <c r="J133" i="3"/>
  <c r="K133" i="3" s="1"/>
  <c r="M133" i="3" s="1"/>
  <c r="N133" i="4" s="1"/>
  <c r="O133" i="4" s="1"/>
  <c r="J343" i="3"/>
  <c r="K343" i="3" s="1"/>
  <c r="M343" i="3" s="1"/>
  <c r="N343" i="4" s="1"/>
  <c r="O343" i="4" s="1"/>
  <c r="J176" i="3"/>
  <c r="K176" i="3" s="1"/>
  <c r="M176" i="3" s="1"/>
  <c r="N176" i="4" s="1"/>
  <c r="O176" i="4" s="1"/>
  <c r="J221" i="3"/>
  <c r="K221" i="3" s="1"/>
  <c r="M221" i="3" s="1"/>
  <c r="N221" i="4" s="1"/>
  <c r="O221" i="4" s="1"/>
  <c r="J299" i="3"/>
  <c r="K299" i="3" s="1"/>
  <c r="M299" i="3" s="1"/>
  <c r="N299" i="4" s="1"/>
  <c r="O299" i="4" s="1"/>
  <c r="J157" i="3"/>
  <c r="K157" i="3" s="1"/>
  <c r="M157" i="3" s="1"/>
  <c r="N157" i="4" s="1"/>
  <c r="O157" i="4" s="1"/>
  <c r="J106" i="3"/>
  <c r="K106" i="3" s="1"/>
  <c r="M106" i="3" s="1"/>
  <c r="N106" i="4" s="1"/>
  <c r="O106" i="4" s="1"/>
  <c r="J338" i="3"/>
  <c r="K338" i="3" s="1"/>
  <c r="M338" i="3" s="1"/>
  <c r="N338" i="4" s="1"/>
  <c r="O338" i="4" s="1"/>
  <c r="J46" i="3"/>
  <c r="K46" i="3" s="1"/>
  <c r="M46" i="3" s="1"/>
  <c r="N46" i="4" s="1"/>
  <c r="O46" i="4" s="1"/>
  <c r="J217" i="3"/>
  <c r="K217" i="3" s="1"/>
  <c r="M217" i="3" s="1"/>
  <c r="N217" i="4" s="1"/>
  <c r="O217" i="4" s="1"/>
  <c r="J207" i="3"/>
  <c r="K207" i="3" s="1"/>
  <c r="M207" i="3" s="1"/>
  <c r="N207" i="4" s="1"/>
  <c r="O207" i="4" s="1"/>
  <c r="J48" i="3"/>
  <c r="K48" i="3" s="1"/>
  <c r="M48" i="3" s="1"/>
  <c r="N48" i="4" s="1"/>
  <c r="O48" i="4" s="1"/>
  <c r="J156" i="3"/>
  <c r="K156" i="3" s="1"/>
  <c r="M156" i="3" s="1"/>
  <c r="N156" i="4" s="1"/>
  <c r="O156" i="4" s="1"/>
  <c r="J327" i="3"/>
  <c r="K327" i="3" s="1"/>
  <c r="M327" i="3" s="1"/>
  <c r="N327" i="4" s="1"/>
  <c r="O327" i="4" s="1"/>
  <c r="J218" i="3"/>
  <c r="K218" i="3" s="1"/>
  <c r="M218" i="3" s="1"/>
  <c r="N218" i="4" s="1"/>
  <c r="O218" i="4" s="1"/>
  <c r="J134" i="3"/>
  <c r="K134" i="3" s="1"/>
  <c r="M134" i="3" s="1"/>
  <c r="N134" i="4" s="1"/>
  <c r="O134" i="4" s="1"/>
  <c r="J203" i="3"/>
  <c r="K203" i="3" s="1"/>
  <c r="M203" i="3" s="1"/>
  <c r="N203" i="4" s="1"/>
  <c r="O203" i="4" s="1"/>
  <c r="J68" i="3"/>
  <c r="K68" i="3" s="1"/>
  <c r="M68" i="3" s="1"/>
  <c r="N68" i="4" s="1"/>
  <c r="O68" i="4" s="1"/>
  <c r="J346" i="3"/>
  <c r="K346" i="3" s="1"/>
  <c r="M346" i="3" s="1"/>
  <c r="N346" i="4" s="1"/>
  <c r="O346" i="4" s="1"/>
  <c r="J245" i="3"/>
  <c r="K245" i="3" s="1"/>
  <c r="M245" i="3" s="1"/>
  <c r="N245" i="4" s="1"/>
  <c r="O245" i="4" s="1"/>
  <c r="J129" i="3"/>
  <c r="K129" i="3" s="1"/>
  <c r="M129" i="3" s="1"/>
  <c r="N129" i="4" s="1"/>
  <c r="O129" i="4" s="1"/>
  <c r="J170" i="3"/>
  <c r="K170" i="3" s="1"/>
  <c r="M170" i="3" s="1"/>
  <c r="N170" i="4" s="1"/>
  <c r="O170" i="4" s="1"/>
  <c r="J193" i="3"/>
  <c r="K193" i="3" s="1"/>
  <c r="M193" i="3" s="1"/>
  <c r="N193" i="4" s="1"/>
  <c r="O193" i="4" s="1"/>
  <c r="J113" i="3"/>
  <c r="K113" i="3" s="1"/>
  <c r="M113" i="3" s="1"/>
  <c r="N113" i="4" s="1"/>
  <c r="O113" i="4" s="1"/>
  <c r="J93" i="3"/>
  <c r="K93" i="3" s="1"/>
  <c r="M93" i="3" s="1"/>
  <c r="N93" i="4" s="1"/>
  <c r="O93" i="4" s="1"/>
  <c r="J107" i="3"/>
  <c r="K107" i="3" s="1"/>
  <c r="M107" i="3" s="1"/>
  <c r="N107" i="4" s="1"/>
  <c r="O107" i="4" s="1"/>
  <c r="J244" i="3"/>
  <c r="K244" i="3" s="1"/>
  <c r="M244" i="3" s="1"/>
  <c r="N244" i="4" s="1"/>
  <c r="O244" i="4" s="1"/>
  <c r="J17" i="3"/>
  <c r="K17" i="3" s="1"/>
  <c r="M17" i="3" s="1"/>
  <c r="N17" i="4" s="1"/>
  <c r="O17" i="4" s="1"/>
  <c r="J294" i="3"/>
  <c r="K294" i="3" s="1"/>
  <c r="M294" i="3" s="1"/>
  <c r="N294" i="4" s="1"/>
  <c r="O294" i="4" s="1"/>
  <c r="J18" i="3"/>
  <c r="K18" i="3" s="1"/>
  <c r="M18" i="3" s="1"/>
  <c r="N18" i="4" s="1"/>
  <c r="O18" i="4" s="1"/>
  <c r="J192" i="3"/>
  <c r="K192" i="3" s="1"/>
  <c r="M192" i="3" s="1"/>
  <c r="N192" i="4" s="1"/>
  <c r="O192" i="4" s="1"/>
  <c r="J64" i="3"/>
  <c r="K64" i="3" s="1"/>
  <c r="M64" i="3" s="1"/>
  <c r="N64" i="4" s="1"/>
  <c r="O64" i="4" s="1"/>
  <c r="J344" i="3"/>
  <c r="K344" i="3" s="1"/>
  <c r="M344" i="3" s="1"/>
  <c r="N344" i="4" s="1"/>
  <c r="O344" i="4" s="1"/>
  <c r="J272" i="3"/>
  <c r="K272" i="3" s="1"/>
  <c r="M272" i="3" s="1"/>
  <c r="N272" i="4" s="1"/>
  <c r="O272" i="4" s="1"/>
  <c r="J241" i="3"/>
  <c r="K241" i="3" s="1"/>
  <c r="M241" i="3" s="1"/>
  <c r="N241" i="4" s="1"/>
  <c r="O241" i="4" s="1"/>
  <c r="J179" i="3"/>
  <c r="K179" i="3" s="1"/>
  <c r="M179" i="3" s="1"/>
  <c r="N179" i="4" s="1"/>
  <c r="O179" i="4" s="1"/>
  <c r="J186" i="3"/>
  <c r="K186" i="3" s="1"/>
  <c r="M186" i="3" s="1"/>
  <c r="N186" i="4" s="1"/>
  <c r="O186" i="4" s="1"/>
  <c r="J56" i="3"/>
  <c r="K56" i="3" s="1"/>
  <c r="M56" i="3" s="1"/>
  <c r="N56" i="4" s="1"/>
  <c r="O56" i="4" s="1"/>
  <c r="J159" i="3"/>
  <c r="K159" i="3" s="1"/>
  <c r="M159" i="3" s="1"/>
  <c r="N159" i="4" s="1"/>
  <c r="O159" i="4" s="1"/>
  <c r="J118" i="3"/>
  <c r="K118" i="3" s="1"/>
  <c r="M118" i="3" s="1"/>
  <c r="N118" i="4" s="1"/>
  <c r="O118" i="4" s="1"/>
  <c r="J38" i="3"/>
  <c r="K38" i="3" s="1"/>
  <c r="M38" i="3" s="1"/>
  <c r="N38" i="4" s="1"/>
  <c r="O38" i="4" s="1"/>
  <c r="J145" i="3"/>
  <c r="K145" i="3" s="1"/>
  <c r="M145" i="3" s="1"/>
  <c r="N145" i="4" s="1"/>
  <c r="O145" i="4" s="1"/>
  <c r="J100" i="3"/>
  <c r="K100" i="3" s="1"/>
  <c r="M100" i="3" s="1"/>
  <c r="N100" i="4" s="1"/>
  <c r="O100" i="4" s="1"/>
  <c r="J135" i="3"/>
  <c r="K135" i="3" s="1"/>
  <c r="M135" i="3" s="1"/>
  <c r="N135" i="4" s="1"/>
  <c r="O135" i="4" s="1"/>
  <c r="J65" i="3"/>
  <c r="K65" i="3" s="1"/>
  <c r="M65" i="3" s="1"/>
  <c r="N65" i="4" s="1"/>
  <c r="O65" i="4" s="1"/>
  <c r="J283" i="3"/>
  <c r="K283" i="3" s="1"/>
  <c r="M283" i="3" s="1"/>
  <c r="N283" i="4" s="1"/>
  <c r="O283" i="4" s="1"/>
  <c r="J60" i="3"/>
  <c r="K60" i="3" s="1"/>
  <c r="M60" i="3" s="1"/>
  <c r="N60" i="4" s="1"/>
  <c r="O60" i="4" s="1"/>
  <c r="J51" i="3"/>
  <c r="K51" i="3" s="1"/>
  <c r="M51" i="3" s="1"/>
  <c r="N51" i="4" s="1"/>
  <c r="O51" i="4" s="1"/>
  <c r="J361" i="3"/>
  <c r="K361" i="3" s="1"/>
  <c r="M361" i="3" s="1"/>
  <c r="N361" i="4" s="1"/>
  <c r="O361" i="4" s="1"/>
  <c r="J352" i="3"/>
  <c r="K352" i="3" s="1"/>
  <c r="M352" i="3" s="1"/>
  <c r="N352" i="4" s="1"/>
  <c r="O352" i="4" s="1"/>
  <c r="J126" i="3"/>
  <c r="K126" i="3" s="1"/>
  <c r="M126" i="3" s="1"/>
  <c r="N126" i="4" s="1"/>
  <c r="O126" i="4" s="1"/>
  <c r="J171" i="3"/>
  <c r="K171" i="3" s="1"/>
  <c r="M171" i="3" s="1"/>
  <c r="N171" i="4" s="1"/>
  <c r="O171" i="4" s="1"/>
  <c r="J143" i="3"/>
  <c r="K143" i="3" s="1"/>
  <c r="M143" i="3" s="1"/>
  <c r="N143" i="4" s="1"/>
  <c r="O143" i="4" s="1"/>
  <c r="J224" i="3"/>
  <c r="K224" i="3" s="1"/>
  <c r="M224" i="3" s="1"/>
  <c r="N224" i="4" s="1"/>
  <c r="O224" i="4" s="1"/>
  <c r="J121" i="3"/>
  <c r="K121" i="3" s="1"/>
  <c r="M121" i="3" s="1"/>
  <c r="N121" i="4" s="1"/>
  <c r="O121" i="4" s="1"/>
  <c r="J307" i="3"/>
  <c r="K307" i="3" s="1"/>
  <c r="M307" i="3" s="1"/>
  <c r="N307" i="4" s="1"/>
  <c r="O307" i="4" s="1"/>
  <c r="J49" i="3"/>
  <c r="K49" i="3" s="1"/>
  <c r="M49" i="3" s="1"/>
  <c r="N49" i="4" s="1"/>
  <c r="O49" i="4" s="1"/>
  <c r="J208" i="3"/>
  <c r="K208" i="3" s="1"/>
  <c r="M208" i="3" s="1"/>
  <c r="N208" i="4" s="1"/>
  <c r="O208" i="4" s="1"/>
  <c r="J199" i="3"/>
  <c r="K199" i="3" s="1"/>
  <c r="M199" i="3" s="1"/>
  <c r="N199" i="4" s="1"/>
  <c r="O199" i="4" s="1"/>
  <c r="J357" i="3"/>
  <c r="K357" i="3" s="1"/>
  <c r="M357" i="3" s="1"/>
  <c r="N357" i="4" s="1"/>
  <c r="O357" i="4" s="1"/>
  <c r="J120" i="3"/>
  <c r="K120" i="3" s="1"/>
  <c r="M120" i="3" s="1"/>
  <c r="N120" i="4" s="1"/>
  <c r="O120" i="4" s="1"/>
  <c r="J149" i="3"/>
  <c r="K149" i="3" s="1"/>
  <c r="M149" i="3" s="1"/>
  <c r="N149" i="4" s="1"/>
  <c r="O149" i="4" s="1"/>
  <c r="J334" i="3"/>
  <c r="K334" i="3" s="1"/>
  <c r="M334" i="3" s="1"/>
  <c r="N334" i="4" s="1"/>
  <c r="O334" i="4" s="1"/>
  <c r="J29" i="3"/>
  <c r="K29" i="3" s="1"/>
  <c r="M29" i="3" s="1"/>
  <c r="N29" i="4" s="1"/>
  <c r="O29" i="4" s="1"/>
  <c r="J264" i="3"/>
  <c r="K264" i="3" s="1"/>
  <c r="M264" i="3" s="1"/>
  <c r="N264" i="4" s="1"/>
  <c r="O264" i="4" s="1"/>
  <c r="J198" i="3"/>
  <c r="K198" i="3" s="1"/>
  <c r="M198" i="3" s="1"/>
  <c r="N198" i="4" s="1"/>
  <c r="O198" i="4" s="1"/>
  <c r="J278" i="3"/>
  <c r="K278" i="3" s="1"/>
  <c r="M278" i="3" s="1"/>
  <c r="N278" i="4" s="1"/>
  <c r="O278" i="4" s="1"/>
  <c r="J291" i="3"/>
  <c r="K291" i="3" s="1"/>
  <c r="M291" i="3" s="1"/>
  <c r="N291" i="4" s="1"/>
  <c r="O291" i="4" s="1"/>
  <c r="J73" i="3"/>
  <c r="K73" i="3" s="1"/>
  <c r="M73" i="3" s="1"/>
  <c r="N73" i="4" s="1"/>
  <c r="O73" i="4" s="1"/>
  <c r="J233" i="3"/>
  <c r="K233" i="3" s="1"/>
  <c r="M233" i="3" s="1"/>
  <c r="N233" i="4" s="1"/>
  <c r="O233" i="4" s="1"/>
  <c r="J306" i="3"/>
  <c r="K306" i="3" s="1"/>
  <c r="M306" i="3" s="1"/>
  <c r="N306" i="4" s="1"/>
  <c r="O306" i="4" s="1"/>
  <c r="J41" i="3"/>
  <c r="K41" i="3" s="1"/>
  <c r="M41" i="3" s="1"/>
  <c r="N41" i="4" s="1"/>
  <c r="O41" i="4" s="1"/>
  <c r="J275" i="3"/>
  <c r="K275" i="3" s="1"/>
  <c r="M275" i="3" s="1"/>
  <c r="N275" i="4" s="1"/>
  <c r="O275" i="4" s="1"/>
  <c r="J22" i="3"/>
  <c r="K22" i="3" s="1"/>
  <c r="M22" i="3" s="1"/>
  <c r="N22" i="4" s="1"/>
  <c r="O22" i="4" s="1"/>
  <c r="J58" i="3"/>
  <c r="K58" i="3" s="1"/>
  <c r="M58" i="3" s="1"/>
  <c r="N58" i="4" s="1"/>
  <c r="O58" i="4" s="1"/>
  <c r="J88" i="3"/>
  <c r="K88" i="3" s="1"/>
  <c r="M88" i="3" s="1"/>
  <c r="N88" i="4" s="1"/>
  <c r="O88" i="4" s="1"/>
  <c r="J86" i="3"/>
  <c r="K86" i="3" s="1"/>
  <c r="M86" i="3" s="1"/>
  <c r="N86" i="4" s="1"/>
  <c r="O86" i="4" s="1"/>
  <c r="J114" i="3"/>
  <c r="K114" i="3" s="1"/>
  <c r="M114" i="3" s="1"/>
  <c r="N114" i="4" s="1"/>
  <c r="O114" i="4" s="1"/>
  <c r="J248" i="3"/>
  <c r="K248" i="3" s="1"/>
  <c r="M248" i="3" s="1"/>
  <c r="N248" i="4" s="1"/>
  <c r="O248" i="4" s="1"/>
  <c r="J318" i="3"/>
  <c r="K318" i="3" s="1"/>
  <c r="M318" i="3" s="1"/>
  <c r="N318" i="4" s="1"/>
  <c r="O318" i="4" s="1"/>
  <c r="J70" i="3"/>
  <c r="K70" i="3" s="1"/>
  <c r="M70" i="3" s="1"/>
  <c r="N70" i="4" s="1"/>
  <c r="O70" i="4" s="1"/>
  <c r="J309" i="3"/>
  <c r="K309" i="3" s="1"/>
  <c r="M309" i="3" s="1"/>
  <c r="N309" i="4" s="1"/>
  <c r="O309" i="4" s="1"/>
  <c r="J340" i="3"/>
  <c r="K340" i="3" s="1"/>
  <c r="M340" i="3" s="1"/>
  <c r="N340" i="4" s="1"/>
  <c r="O340" i="4" s="1"/>
  <c r="J313" i="3"/>
  <c r="K313" i="3" s="1"/>
  <c r="M313" i="3" s="1"/>
  <c r="N313" i="4" s="1"/>
  <c r="O313" i="4" s="1"/>
  <c r="J75" i="3"/>
  <c r="K75" i="3" s="1"/>
  <c r="M75" i="3" s="1"/>
  <c r="N75" i="4" s="1"/>
  <c r="O75" i="4" s="1"/>
  <c r="J28" i="3"/>
  <c r="K28" i="3" s="1"/>
  <c r="M28" i="3" s="1"/>
  <c r="N28" i="4" s="1"/>
  <c r="O28" i="4" s="1"/>
  <c r="J205" i="3"/>
  <c r="K205" i="3" s="1"/>
  <c r="M205" i="3" s="1"/>
  <c r="N205" i="4" s="1"/>
  <c r="O205" i="4" s="1"/>
  <c r="J281" i="3"/>
  <c r="K281" i="3" s="1"/>
  <c r="M281" i="3" s="1"/>
  <c r="N281" i="4" s="1"/>
  <c r="O281" i="4" s="1"/>
  <c r="J23" i="3"/>
  <c r="K23" i="3" s="1"/>
  <c r="M23" i="3" s="1"/>
  <c r="N23" i="4" s="1"/>
  <c r="O23" i="4" s="1"/>
  <c r="J82" i="3"/>
  <c r="K82" i="3" s="1"/>
  <c r="M82" i="3" s="1"/>
  <c r="N82" i="4" s="1"/>
  <c r="O82" i="4" s="1"/>
  <c r="J185" i="3"/>
  <c r="K185" i="3" s="1"/>
  <c r="M185" i="3" s="1"/>
  <c r="N185" i="4" s="1"/>
  <c r="O185" i="4" s="1"/>
  <c r="J147" i="3"/>
  <c r="K147" i="3" s="1"/>
  <c r="M147" i="3" s="1"/>
  <c r="N147" i="4" s="1"/>
  <c r="O147" i="4" s="1"/>
  <c r="J53" i="3"/>
  <c r="K53" i="3" s="1"/>
  <c r="M53" i="3" s="1"/>
  <c r="N53" i="4" s="1"/>
  <c r="O53" i="4" s="1"/>
  <c r="J122" i="3"/>
  <c r="K122" i="3" s="1"/>
  <c r="M122" i="3" s="1"/>
  <c r="N122" i="4" s="1"/>
  <c r="O122" i="4" s="1"/>
  <c r="J296" i="3"/>
  <c r="K296" i="3" s="1"/>
  <c r="M296" i="3" s="1"/>
  <c r="N296" i="4" s="1"/>
  <c r="O296" i="4" s="1"/>
  <c r="J237" i="3"/>
  <c r="K237" i="3" s="1"/>
  <c r="M237" i="3" s="1"/>
  <c r="N237" i="4" s="1"/>
  <c r="O237" i="4" s="1"/>
  <c r="J358" i="3"/>
  <c r="K358" i="3" s="1"/>
  <c r="M358" i="3" s="1"/>
  <c r="N358" i="4" s="1"/>
  <c r="O358" i="4" s="1"/>
  <c r="J290" i="3"/>
  <c r="K290" i="3" s="1"/>
  <c r="M290" i="3" s="1"/>
  <c r="N290" i="4" s="1"/>
  <c r="O290" i="4" s="1"/>
  <c r="J310" i="3"/>
  <c r="K310" i="3" s="1"/>
  <c r="M310" i="3" s="1"/>
  <c r="N310" i="4" s="1"/>
  <c r="O310" i="4" s="1"/>
  <c r="J273" i="3"/>
  <c r="K273" i="3" s="1"/>
  <c r="M273" i="3" s="1"/>
  <c r="N273" i="4" s="1"/>
  <c r="O273" i="4" s="1"/>
  <c r="J276" i="3"/>
  <c r="K276" i="3" s="1"/>
  <c r="M276" i="3" s="1"/>
  <c r="N276" i="4" s="1"/>
  <c r="O276" i="4" s="1"/>
  <c r="J69" i="3"/>
  <c r="K69" i="3" s="1"/>
  <c r="M69" i="3" s="1"/>
  <c r="N69" i="4" s="1"/>
  <c r="O69" i="4" s="1"/>
  <c r="J210" i="3"/>
  <c r="K210" i="3" s="1"/>
  <c r="M210" i="3" s="1"/>
  <c r="N210" i="4" s="1"/>
  <c r="O210" i="4" s="1"/>
  <c r="J102" i="3"/>
  <c r="K102" i="3" s="1"/>
  <c r="M102" i="3" s="1"/>
  <c r="N102" i="4" s="1"/>
  <c r="O102" i="4" s="1"/>
  <c r="J342" i="3"/>
  <c r="K342" i="3" s="1"/>
  <c r="M342" i="3" s="1"/>
  <c r="N342" i="4" s="1"/>
  <c r="O342" i="4" s="1"/>
  <c r="J84" i="3"/>
  <c r="K84" i="3" s="1"/>
  <c r="M84" i="3" s="1"/>
  <c r="N84" i="4" s="1"/>
  <c r="O84" i="4" s="1"/>
  <c r="J317" i="3"/>
  <c r="K317" i="3" s="1"/>
  <c r="M317" i="3" s="1"/>
  <c r="N317" i="4" s="1"/>
  <c r="O317" i="4" s="1"/>
  <c r="J228" i="3"/>
  <c r="K228" i="3" s="1"/>
  <c r="M228" i="3" s="1"/>
  <c r="N228" i="4" s="1"/>
  <c r="O228" i="4" s="1"/>
  <c r="J308" i="3"/>
  <c r="K308" i="3" s="1"/>
  <c r="M308" i="3" s="1"/>
  <c r="N308" i="4" s="1"/>
  <c r="O308" i="4" s="1"/>
  <c r="J219" i="3"/>
  <c r="K219" i="3" s="1"/>
  <c r="M219" i="3" s="1"/>
  <c r="N219" i="4" s="1"/>
  <c r="O219" i="4" s="1"/>
  <c r="J61" i="3"/>
  <c r="K61" i="3" s="1"/>
  <c r="M61" i="3" s="1"/>
  <c r="N61" i="4" s="1"/>
  <c r="O61" i="4" s="1"/>
  <c r="J226" i="3"/>
  <c r="K226" i="3" s="1"/>
  <c r="M226" i="3" s="1"/>
  <c r="N226" i="4" s="1"/>
  <c r="O226" i="4" s="1"/>
  <c r="J92" i="3"/>
  <c r="K92" i="3" s="1"/>
  <c r="M92" i="3" s="1"/>
  <c r="N92" i="4" s="1"/>
  <c r="O92" i="4" s="1"/>
  <c r="J44" i="3"/>
  <c r="K44" i="3" s="1"/>
  <c r="M44" i="3" s="1"/>
  <c r="N44" i="4" s="1"/>
  <c r="O44" i="4" s="1"/>
  <c r="J98" i="3"/>
  <c r="K98" i="3" s="1"/>
  <c r="M98" i="3" s="1"/>
  <c r="N98" i="4" s="1"/>
  <c r="O98" i="4" s="1"/>
  <c r="J34" i="3"/>
  <c r="K34" i="3" s="1"/>
  <c r="M34" i="3" s="1"/>
  <c r="N34" i="4" s="1"/>
  <c r="O34" i="4" s="1"/>
  <c r="J168" i="3"/>
  <c r="K168" i="3" s="1"/>
  <c r="M168" i="3" s="1"/>
  <c r="N168" i="4" s="1"/>
  <c r="O168" i="4" s="1"/>
  <c r="J54" i="3"/>
  <c r="K54" i="3" s="1"/>
  <c r="M54" i="3" s="1"/>
  <c r="N54" i="4" s="1"/>
  <c r="O54" i="4" s="1"/>
  <c r="J89" i="3"/>
  <c r="K89" i="3" s="1"/>
  <c r="M89" i="3" s="1"/>
  <c r="N89" i="4" s="1"/>
  <c r="O89" i="4" s="1"/>
  <c r="J37" i="3"/>
  <c r="K37" i="3" s="1"/>
  <c r="M37" i="3" s="1"/>
  <c r="N37" i="4" s="1"/>
  <c r="O37" i="4" s="1"/>
  <c r="J24" i="3"/>
  <c r="K24" i="3" s="1"/>
  <c r="M24" i="3" s="1"/>
  <c r="N24" i="4" s="1"/>
  <c r="O24" i="4" s="1"/>
  <c r="J62" i="3"/>
  <c r="K62" i="3" s="1"/>
  <c r="M62" i="3" s="1"/>
  <c r="N62" i="4" s="1"/>
  <c r="O62" i="4" s="1"/>
  <c r="J195" i="3"/>
  <c r="K195" i="3" s="1"/>
  <c r="M195" i="3" s="1"/>
  <c r="N195" i="4" s="1"/>
  <c r="O195" i="4" s="1"/>
  <c r="J320" i="3"/>
  <c r="K320" i="3" s="1"/>
  <c r="M320" i="3" s="1"/>
  <c r="N320" i="4" s="1"/>
  <c r="O320" i="4" s="1"/>
  <c r="J337" i="3"/>
  <c r="K337" i="3" s="1"/>
  <c r="M337" i="3" s="1"/>
  <c r="N337" i="4" s="1"/>
  <c r="O337" i="4" s="1"/>
  <c r="J57" i="3"/>
  <c r="K57" i="3" s="1"/>
  <c r="M57" i="3" s="1"/>
  <c r="N57" i="4" s="1"/>
  <c r="O57" i="4" s="1"/>
  <c r="J287" i="3"/>
  <c r="K287" i="3" s="1"/>
  <c r="M287" i="3" s="1"/>
  <c r="N287" i="4" s="1"/>
  <c r="O287" i="4" s="1"/>
  <c r="J349" i="3"/>
  <c r="K349" i="3" s="1"/>
  <c r="M349" i="3" s="1"/>
  <c r="N349" i="4" s="1"/>
  <c r="O349" i="4" s="1"/>
  <c r="J253" i="3"/>
  <c r="K253" i="3" s="1"/>
  <c r="M253" i="3" s="1"/>
  <c r="N253" i="4" s="1"/>
  <c r="O253" i="4" s="1"/>
  <c r="J354" i="3"/>
  <c r="K354" i="3" s="1"/>
  <c r="M354" i="3" s="1"/>
  <c r="N354" i="4" s="1"/>
  <c r="O354" i="4" s="1"/>
  <c r="J211" i="3"/>
  <c r="K211" i="3" s="1"/>
  <c r="M211" i="3" s="1"/>
  <c r="N211" i="4" s="1"/>
  <c r="O211" i="4" s="1"/>
  <c r="J27" i="3"/>
  <c r="K27" i="3" s="1"/>
  <c r="M27" i="3" s="1"/>
  <c r="N27" i="4" s="1"/>
  <c r="O27" i="4" s="1"/>
  <c r="J184" i="3"/>
  <c r="K184" i="3" s="1"/>
  <c r="M184" i="3" s="1"/>
  <c r="N184" i="4" s="1"/>
  <c r="O184" i="4" s="1"/>
  <c r="J91" i="3"/>
  <c r="K91" i="3" s="1"/>
  <c r="M91" i="3" s="1"/>
  <c r="N91" i="4" s="1"/>
  <c r="O91" i="4" s="1"/>
  <c r="J341" i="3"/>
  <c r="K341" i="3" s="1"/>
  <c r="M341" i="3" s="1"/>
  <c r="N341" i="4" s="1"/>
  <c r="O341" i="4" s="1"/>
  <c r="J11" i="3"/>
  <c r="K11" i="3" s="1"/>
  <c r="M11" i="3" s="1"/>
  <c r="N11" i="4" s="1"/>
  <c r="O11" i="4" s="1"/>
  <c r="J321" i="3"/>
  <c r="K321" i="3" s="1"/>
  <c r="M321" i="3" s="1"/>
  <c r="N321" i="4" s="1"/>
  <c r="O321" i="4" s="1"/>
  <c r="J154" i="3"/>
  <c r="K154" i="3" s="1"/>
  <c r="M154" i="3" s="1"/>
  <c r="N154" i="4" s="1"/>
  <c r="O154" i="4" s="1"/>
  <c r="J288" i="3"/>
  <c r="K288" i="3" s="1"/>
  <c r="M288" i="3" s="1"/>
  <c r="N288" i="4" s="1"/>
  <c r="O288" i="4" s="1"/>
  <c r="J31" i="3"/>
  <c r="K31" i="3" s="1"/>
  <c r="M31" i="3" s="1"/>
  <c r="N31" i="4" s="1"/>
  <c r="O31" i="4" s="1"/>
  <c r="J177" i="3"/>
  <c r="K177" i="3" s="1"/>
  <c r="M177" i="3" s="1"/>
  <c r="N177" i="4" s="1"/>
  <c r="O177" i="4" s="1"/>
  <c r="J206" i="3"/>
  <c r="K206" i="3" s="1"/>
  <c r="M206" i="3" s="1"/>
  <c r="N206" i="4" s="1"/>
  <c r="O206" i="4" s="1"/>
  <c r="J15" i="3"/>
  <c r="K15" i="3" s="1"/>
  <c r="M15" i="3" s="1"/>
  <c r="N15" i="4" s="1"/>
  <c r="O15" i="4" s="1"/>
  <c r="J76" i="3"/>
  <c r="K76" i="3" s="1"/>
  <c r="M76" i="3" s="1"/>
  <c r="N76" i="4" s="1"/>
  <c r="O76" i="4" s="1"/>
  <c r="J280" i="3"/>
  <c r="K280" i="3" s="1"/>
  <c r="M280" i="3" s="1"/>
  <c r="N280" i="4" s="1"/>
  <c r="O280" i="4" s="1"/>
  <c r="J55" i="3"/>
  <c r="K55" i="3" s="1"/>
  <c r="M55" i="3" s="1"/>
  <c r="N55" i="4" s="1"/>
  <c r="O55" i="4" s="1"/>
  <c r="J174" i="3"/>
  <c r="K174" i="3" s="1"/>
  <c r="M174" i="3" s="1"/>
  <c r="N174" i="4" s="1"/>
  <c r="O174" i="4" s="1"/>
  <c r="J19" i="3"/>
  <c r="K19" i="3" s="1"/>
  <c r="M19" i="3" s="1"/>
  <c r="N19" i="4" s="1"/>
  <c r="O19" i="4" s="1"/>
  <c r="J239" i="3"/>
  <c r="K239" i="3" s="1"/>
  <c r="M239" i="3" s="1"/>
  <c r="N239" i="4" s="1"/>
  <c r="O239" i="4" s="1"/>
  <c r="J67" i="3"/>
  <c r="K67" i="3" s="1"/>
  <c r="M67" i="3" s="1"/>
  <c r="N67" i="4" s="1"/>
  <c r="O67" i="4" s="1"/>
  <c r="J204" i="3"/>
  <c r="K204" i="3" s="1"/>
  <c r="M204" i="3" s="1"/>
  <c r="N204" i="4" s="1"/>
  <c r="O204" i="4" s="1"/>
  <c r="J238" i="3"/>
  <c r="K238" i="3" s="1"/>
  <c r="M238" i="3" s="1"/>
  <c r="N238" i="4" s="1"/>
  <c r="O238" i="4" s="1"/>
  <c r="J139" i="3"/>
  <c r="K139" i="3" s="1"/>
  <c r="M139" i="3" s="1"/>
  <c r="N139" i="4" s="1"/>
  <c r="O139" i="4" s="1"/>
  <c r="J35" i="3"/>
  <c r="K35" i="3" s="1"/>
  <c r="M35" i="3" s="1"/>
  <c r="N35" i="4" s="1"/>
  <c r="O35" i="4" s="1"/>
  <c r="J137" i="3"/>
  <c r="K137" i="3" s="1"/>
  <c r="M137" i="3" s="1"/>
  <c r="N137" i="4" s="1"/>
  <c r="O137" i="4" s="1"/>
  <c r="J196" i="3"/>
  <c r="K196" i="3" s="1"/>
  <c r="M196" i="3" s="1"/>
  <c r="N196" i="4" s="1"/>
  <c r="O196" i="4" s="1"/>
  <c r="J63" i="3"/>
  <c r="K63" i="3" s="1"/>
  <c r="M63" i="3" s="1"/>
  <c r="N63" i="4" s="1"/>
  <c r="O63" i="4" s="1"/>
  <c r="J282" i="3"/>
  <c r="K282" i="3" s="1"/>
  <c r="M282" i="3" s="1"/>
  <c r="N282" i="4" s="1"/>
  <c r="O282" i="4" s="1"/>
  <c r="J201" i="3"/>
  <c r="K201" i="3" s="1"/>
  <c r="M201" i="3" s="1"/>
  <c r="N201" i="4" s="1"/>
  <c r="O201" i="4" s="1"/>
  <c r="J324" i="3"/>
  <c r="K324" i="3" s="1"/>
  <c r="M324" i="3" s="1"/>
  <c r="N324" i="4" s="1"/>
  <c r="O324" i="4" s="1"/>
  <c r="J305" i="3"/>
  <c r="K305" i="3" s="1"/>
  <c r="M305" i="3" s="1"/>
  <c r="N305" i="4" s="1"/>
  <c r="O305" i="4" s="1"/>
  <c r="J165" i="3"/>
  <c r="K165" i="3" s="1"/>
  <c r="M165" i="3" s="1"/>
  <c r="N165" i="4" s="1"/>
  <c r="O165" i="4" s="1"/>
  <c r="J163" i="3"/>
  <c r="K163" i="3" s="1"/>
  <c r="M163" i="3" s="1"/>
  <c r="N163" i="4" s="1"/>
  <c r="O163" i="4" s="1"/>
  <c r="J124" i="3"/>
  <c r="K124" i="3" s="1"/>
  <c r="M124" i="3" s="1"/>
  <c r="N124" i="4" s="1"/>
  <c r="O124" i="4" s="1"/>
  <c r="J160" i="3"/>
  <c r="K160" i="3" s="1"/>
  <c r="M160" i="3" s="1"/>
  <c r="N160" i="4" s="1"/>
  <c r="O160" i="4" s="1"/>
  <c r="J59" i="3"/>
  <c r="K59" i="3" s="1"/>
  <c r="M59" i="3" s="1"/>
  <c r="N59" i="4" s="1"/>
  <c r="O59" i="4" s="1"/>
  <c r="J161" i="3"/>
  <c r="K161" i="3" s="1"/>
  <c r="M161" i="3" s="1"/>
  <c r="N161" i="4" s="1"/>
  <c r="O161" i="4" s="1"/>
  <c r="J12" i="3"/>
  <c r="K12" i="3" s="1"/>
  <c r="M12" i="3" s="1"/>
  <c r="N12" i="4" s="1"/>
  <c r="O12" i="4" s="1"/>
  <c r="J87" i="3"/>
  <c r="K87" i="3" s="1"/>
  <c r="M87" i="3" s="1"/>
  <c r="N87" i="4" s="1"/>
  <c r="O87" i="4" s="1"/>
  <c r="J101" i="3"/>
  <c r="K101" i="3" s="1"/>
  <c r="M101" i="3" s="1"/>
  <c r="N101" i="4" s="1"/>
  <c r="O101" i="4" s="1"/>
  <c r="J131" i="3"/>
  <c r="K131" i="3" s="1"/>
  <c r="M131" i="3" s="1"/>
  <c r="N131" i="4" s="1"/>
  <c r="O131" i="4" s="1"/>
  <c r="J222" i="3"/>
  <c r="K222" i="3" s="1"/>
  <c r="M222" i="3" s="1"/>
  <c r="N222" i="4" s="1"/>
  <c r="O222" i="4" s="1"/>
  <c r="J266" i="3"/>
  <c r="K266" i="3" s="1"/>
  <c r="M266" i="3" s="1"/>
  <c r="N266" i="4" s="1"/>
  <c r="O266" i="4" s="1"/>
  <c r="J36" i="3"/>
  <c r="K36" i="3" s="1"/>
  <c r="M36" i="3" s="1"/>
  <c r="N36" i="4" s="1"/>
  <c r="O36" i="4" s="1"/>
  <c r="J319" i="3"/>
  <c r="K319" i="3" s="1"/>
  <c r="M319" i="3" s="1"/>
  <c r="N319" i="4" s="1"/>
  <c r="O319" i="4" s="1"/>
  <c r="J234" i="3"/>
  <c r="K234" i="3" s="1"/>
  <c r="M234" i="3" s="1"/>
  <c r="N234" i="4" s="1"/>
  <c r="O234" i="4" s="1"/>
  <c r="J251" i="3"/>
  <c r="K251" i="3" s="1"/>
  <c r="M251" i="3" s="1"/>
  <c r="N251" i="4" s="1"/>
  <c r="O251" i="4" s="1"/>
  <c r="J252" i="3"/>
  <c r="K252" i="3" s="1"/>
  <c r="M252" i="3" s="1"/>
  <c r="N252" i="4" s="1"/>
  <c r="O252" i="4" s="1"/>
  <c r="J300" i="3"/>
  <c r="K300" i="3" s="1"/>
  <c r="M300" i="3" s="1"/>
  <c r="N300" i="4" s="1"/>
  <c r="O300" i="4" s="1"/>
  <c r="J169" i="3"/>
  <c r="K169" i="3" s="1"/>
  <c r="M169" i="3" s="1"/>
  <c r="N169" i="4" s="1"/>
  <c r="O169" i="4" s="1"/>
  <c r="J236" i="3"/>
  <c r="K236" i="3" s="1"/>
  <c r="M236" i="3" s="1"/>
  <c r="N236" i="4" s="1"/>
  <c r="O236" i="4" s="1"/>
  <c r="J142" i="3"/>
  <c r="K142" i="3" s="1"/>
  <c r="M142" i="3" s="1"/>
  <c r="N142" i="4" s="1"/>
  <c r="O142" i="4" s="1"/>
  <c r="J26" i="3"/>
  <c r="K26" i="3" s="1"/>
  <c r="M26" i="3" s="1"/>
  <c r="N26" i="4" s="1"/>
  <c r="O26" i="4" s="1"/>
  <c r="J292" i="3"/>
  <c r="K292" i="3" s="1"/>
  <c r="M292" i="3" s="1"/>
  <c r="N292" i="4" s="1"/>
  <c r="O292" i="4" s="1"/>
  <c r="J191" i="3"/>
  <c r="K191" i="3" s="1"/>
  <c r="M191" i="3" s="1"/>
  <c r="N191" i="4" s="1"/>
  <c r="O191" i="4" s="1"/>
  <c r="J301" i="3"/>
  <c r="K301" i="3" s="1"/>
  <c r="M301" i="3" s="1"/>
  <c r="N301" i="4" s="1"/>
  <c r="O301" i="4" s="1"/>
  <c r="J81" i="3"/>
  <c r="K81" i="3" s="1"/>
  <c r="M81" i="3" s="1"/>
  <c r="N81" i="4" s="1"/>
  <c r="O81" i="4" s="1"/>
  <c r="J243" i="3"/>
  <c r="K243" i="3" s="1"/>
  <c r="M243" i="3" s="1"/>
  <c r="N243" i="4" s="1"/>
  <c r="O243" i="4" s="1"/>
  <c r="J97" i="3"/>
  <c r="K97" i="3" s="1"/>
  <c r="M97" i="3" s="1"/>
  <c r="N97" i="4" s="1"/>
  <c r="O97" i="4" s="1"/>
  <c r="J270" i="3"/>
  <c r="K270" i="3" s="1"/>
  <c r="M270" i="3" s="1"/>
  <c r="N270" i="4" s="1"/>
  <c r="O270" i="4" s="1"/>
  <c r="J263" i="3"/>
  <c r="K263" i="3" s="1"/>
  <c r="M263" i="3" s="1"/>
  <c r="N263" i="4" s="1"/>
  <c r="O263" i="4" s="1"/>
  <c r="J316" i="3"/>
  <c r="K316" i="3" s="1"/>
  <c r="M316" i="3" s="1"/>
  <c r="N316" i="4" s="1"/>
  <c r="O316" i="4" s="1"/>
  <c r="J30" i="3"/>
  <c r="K30" i="3" s="1"/>
  <c r="M30" i="3" s="1"/>
  <c r="N30" i="4" s="1"/>
  <c r="O30" i="4" s="1"/>
  <c r="J274" i="3"/>
  <c r="K274" i="3" s="1"/>
  <c r="M274" i="3" s="1"/>
  <c r="N274" i="4" s="1"/>
  <c r="O274" i="4" s="1"/>
  <c r="J183" i="3"/>
  <c r="K183" i="3" s="1"/>
  <c r="M183" i="3" s="1"/>
  <c r="N183" i="4" s="1"/>
  <c r="O183" i="4" s="1"/>
  <c r="J216" i="3"/>
  <c r="K216" i="3" s="1"/>
  <c r="M216" i="3" s="1"/>
  <c r="N216" i="4" s="1"/>
  <c r="O216" i="4" s="1"/>
  <c r="J103" i="3"/>
  <c r="K103" i="3" s="1"/>
  <c r="M103" i="3" s="1"/>
  <c r="N103" i="4" s="1"/>
  <c r="O103" i="4" s="1"/>
  <c r="J116" i="3"/>
  <c r="K116" i="3" s="1"/>
  <c r="M116" i="3" s="1"/>
  <c r="N116" i="4" s="1"/>
  <c r="O116" i="4" s="1"/>
  <c r="J146" i="3"/>
  <c r="K146" i="3" s="1"/>
  <c r="M146" i="3" s="1"/>
  <c r="N146" i="4" s="1"/>
  <c r="O146" i="4" s="1"/>
  <c r="J220" i="3"/>
  <c r="K220" i="3" s="1"/>
  <c r="M220" i="3" s="1"/>
  <c r="N220" i="4" s="1"/>
  <c r="O220" i="4" s="1"/>
  <c r="J74" i="3"/>
  <c r="K74" i="3" s="1"/>
  <c r="M74" i="3" s="1"/>
  <c r="N74" i="4" s="1"/>
  <c r="O74" i="4" s="1"/>
  <c r="J293" i="3"/>
  <c r="K293" i="3" s="1"/>
  <c r="M293" i="3" s="1"/>
  <c r="N293" i="4" s="1"/>
  <c r="O293" i="4" s="1"/>
  <c r="J360" i="3"/>
  <c r="K360" i="3" s="1"/>
  <c r="M360" i="3" s="1"/>
  <c r="N360" i="4" s="1"/>
  <c r="O360" i="4" s="1"/>
  <c r="J314" i="3"/>
  <c r="K314" i="3" s="1"/>
  <c r="M314" i="3" s="1"/>
  <c r="N314" i="4" s="1"/>
  <c r="O314" i="4" s="1"/>
  <c r="J112" i="3"/>
  <c r="K112" i="3" s="1"/>
  <c r="M112" i="3" s="1"/>
  <c r="N112" i="4" s="1"/>
  <c r="O112" i="4" s="1"/>
  <c r="J141" i="3"/>
  <c r="K141" i="3" s="1"/>
  <c r="M141" i="3" s="1"/>
  <c r="N141" i="4" s="1"/>
  <c r="O141" i="4" s="1"/>
  <c r="J250" i="3"/>
  <c r="K250" i="3" s="1"/>
  <c r="M250" i="3" s="1"/>
  <c r="N250" i="4" s="1"/>
  <c r="O250" i="4" s="1"/>
  <c r="J104" i="3"/>
  <c r="K104" i="3" s="1"/>
  <c r="M104" i="3" s="1"/>
  <c r="N104" i="4" s="1"/>
  <c r="O104" i="4" s="1"/>
  <c r="J66" i="3"/>
  <c r="K66" i="3" s="1"/>
  <c r="M66" i="3" s="1"/>
  <c r="N66" i="4" s="1"/>
  <c r="O66" i="4" s="1"/>
  <c r="J172" i="3"/>
  <c r="K172" i="3" s="1"/>
  <c r="M172" i="3" s="1"/>
  <c r="N172" i="4" s="1"/>
  <c r="O172" i="4" s="1"/>
  <c r="J144" i="3"/>
  <c r="K144" i="3" s="1"/>
  <c r="M144" i="3" s="1"/>
  <c r="N144" i="4" s="1"/>
  <c r="O144" i="4" s="1"/>
  <c r="J164" i="3"/>
  <c r="K164" i="3" s="1"/>
  <c r="M164" i="3" s="1"/>
  <c r="N164" i="4" s="1"/>
  <c r="O164" i="4" s="1"/>
  <c r="J181" i="3"/>
  <c r="K181" i="3" s="1"/>
  <c r="M181" i="3" s="1"/>
  <c r="N181" i="4" s="1"/>
  <c r="O181" i="4" s="1"/>
  <c r="J232" i="3"/>
  <c r="K232" i="3" s="1"/>
  <c r="M232" i="3" s="1"/>
  <c r="N232" i="4" s="1"/>
  <c r="O232" i="4" s="1"/>
  <c r="J259" i="3"/>
  <c r="K259" i="3" s="1"/>
  <c r="M259" i="3" s="1"/>
  <c r="N259" i="4" s="1"/>
  <c r="O259" i="4" s="1"/>
  <c r="J45" i="3"/>
  <c r="K45" i="3" s="1"/>
  <c r="M45" i="3" s="1"/>
  <c r="N45" i="4" s="1"/>
  <c r="O45" i="4" s="1"/>
  <c r="L365" i="2"/>
  <c r="D367" i="2" s="1"/>
  <c r="J359" i="1"/>
  <c r="K359" i="1" s="1"/>
  <c r="M359" i="1" s="1"/>
  <c r="N359" i="2" s="1"/>
  <c r="J320" i="1"/>
  <c r="K320" i="1" s="1"/>
  <c r="M320" i="1" s="1"/>
  <c r="N320" i="2" s="1"/>
  <c r="J131" i="1"/>
  <c r="K131" i="1" s="1"/>
  <c r="M131" i="1" s="1"/>
  <c r="N131" i="2" s="1"/>
  <c r="J306" i="1"/>
  <c r="K306" i="1" s="1"/>
  <c r="M306" i="1" s="1"/>
  <c r="N306" i="2" s="1"/>
  <c r="J324" i="1"/>
  <c r="K324" i="1" s="1"/>
  <c r="M324" i="1" s="1"/>
  <c r="N324" i="2" s="1"/>
  <c r="J112" i="1"/>
  <c r="K112" i="1" s="1"/>
  <c r="M112" i="1" s="1"/>
  <c r="N112" i="2" s="1"/>
  <c r="J84" i="1"/>
  <c r="K84" i="1" s="1"/>
  <c r="M84" i="1" s="1"/>
  <c r="N84" i="2" s="1"/>
  <c r="J213" i="1"/>
  <c r="K213" i="1" s="1"/>
  <c r="M213" i="1" s="1"/>
  <c r="N213" i="2" s="1"/>
  <c r="J61" i="1"/>
  <c r="K61" i="1" s="1"/>
  <c r="M61" i="1" s="1"/>
  <c r="N61" i="2" s="1"/>
  <c r="J54" i="1"/>
  <c r="K54" i="1" s="1"/>
  <c r="M54" i="1" s="1"/>
  <c r="N54" i="2" s="1"/>
  <c r="J120" i="1"/>
  <c r="K120" i="1" s="1"/>
  <c r="M120" i="1" s="1"/>
  <c r="N120" i="2" s="1"/>
  <c r="J200" i="1"/>
  <c r="K200" i="1" s="1"/>
  <c r="M200" i="1" s="1"/>
  <c r="N200" i="2" s="1"/>
  <c r="J338" i="1"/>
  <c r="K338" i="1" s="1"/>
  <c r="M338" i="1" s="1"/>
  <c r="N338" i="2" s="1"/>
  <c r="J128" i="1"/>
  <c r="K128" i="1" s="1"/>
  <c r="M128" i="1" s="1"/>
  <c r="N128" i="2" s="1"/>
  <c r="J197" i="1"/>
  <c r="K197" i="1" s="1"/>
  <c r="M197" i="1" s="1"/>
  <c r="N197" i="2" s="1"/>
  <c r="J68" i="1"/>
  <c r="K68" i="1" s="1"/>
  <c r="M68" i="1" s="1"/>
  <c r="N68" i="2" s="1"/>
  <c r="J211" i="1"/>
  <c r="K211" i="1" s="1"/>
  <c r="M211" i="1" s="1"/>
  <c r="N211" i="2" s="1"/>
  <c r="J325" i="1"/>
  <c r="K325" i="1" s="1"/>
  <c r="M325" i="1" s="1"/>
  <c r="N325" i="2" s="1"/>
  <c r="J198" i="1"/>
  <c r="K198" i="1" s="1"/>
  <c r="M198" i="1" s="1"/>
  <c r="N198" i="2" s="1"/>
  <c r="J10" i="1"/>
  <c r="K10" i="1" s="1"/>
  <c r="M10" i="1" s="1"/>
  <c r="N10" i="2" s="1"/>
  <c r="J45" i="1"/>
  <c r="K45" i="1" s="1"/>
  <c r="M45" i="1" s="1"/>
  <c r="N45" i="2" s="1"/>
  <c r="J342" i="1"/>
  <c r="K342" i="1" s="1"/>
  <c r="M342" i="1" s="1"/>
  <c r="N342" i="2" s="1"/>
  <c r="J201" i="1"/>
  <c r="K201" i="1" s="1"/>
  <c r="M201" i="1" s="1"/>
  <c r="N201" i="2" s="1"/>
  <c r="J290" i="1"/>
  <c r="K290" i="1" s="1"/>
  <c r="M290" i="1" s="1"/>
  <c r="N290" i="2" s="1"/>
  <c r="J257" i="1"/>
  <c r="K257" i="1" s="1"/>
  <c r="M257" i="1" s="1"/>
  <c r="N257" i="2" s="1"/>
  <c r="J208" i="1"/>
  <c r="K208" i="1" s="1"/>
  <c r="M208" i="1" s="1"/>
  <c r="N208" i="2" s="1"/>
  <c r="J63" i="1"/>
  <c r="K63" i="1" s="1"/>
  <c r="M63" i="1" s="1"/>
  <c r="N63" i="2" s="1"/>
  <c r="J285" i="1"/>
  <c r="K285" i="1" s="1"/>
  <c r="M285" i="1" s="1"/>
  <c r="N285" i="2" s="1"/>
  <c r="J109" i="1"/>
  <c r="K109" i="1" s="1"/>
  <c r="M109" i="1" s="1"/>
  <c r="N109" i="2" s="1"/>
  <c r="J104" i="1"/>
  <c r="K104" i="1" s="1"/>
  <c r="M104" i="1" s="1"/>
  <c r="N104" i="2" s="1"/>
  <c r="J38" i="1"/>
  <c r="K38" i="1" s="1"/>
  <c r="M38" i="1" s="1"/>
  <c r="N38" i="2" s="1"/>
  <c r="J20" i="1"/>
  <c r="K20" i="1" s="1"/>
  <c r="M20" i="1" s="1"/>
  <c r="N20" i="2" s="1"/>
  <c r="J339" i="1"/>
  <c r="K339" i="1" s="1"/>
  <c r="M339" i="1" s="1"/>
  <c r="N339" i="2" s="1"/>
  <c r="J332" i="1"/>
  <c r="K332" i="1" s="1"/>
  <c r="M332" i="1" s="1"/>
  <c r="N332" i="2" s="1"/>
  <c r="J75" i="1"/>
  <c r="K75" i="1" s="1"/>
  <c r="M75" i="1" s="1"/>
  <c r="N75" i="2" s="1"/>
  <c r="J295" i="1"/>
  <c r="K295" i="1" s="1"/>
  <c r="M295" i="1" s="1"/>
  <c r="N295" i="2" s="1"/>
  <c r="J279" i="1"/>
  <c r="K279" i="1" s="1"/>
  <c r="M279" i="1" s="1"/>
  <c r="N279" i="2" s="1"/>
  <c r="J80" i="1"/>
  <c r="K80" i="1" s="1"/>
  <c r="M80" i="1" s="1"/>
  <c r="N80" i="2" s="1"/>
  <c r="J58" i="1"/>
  <c r="K58" i="1" s="1"/>
  <c r="M58" i="1" s="1"/>
  <c r="N58" i="2" s="1"/>
  <c r="J169" i="1"/>
  <c r="K169" i="1" s="1"/>
  <c r="M169" i="1" s="1"/>
  <c r="N169" i="2" s="1"/>
  <c r="J29" i="1"/>
  <c r="K29" i="1" s="1"/>
  <c r="M29" i="1" s="1"/>
  <c r="N29" i="2" s="1"/>
  <c r="J14" i="1"/>
  <c r="K14" i="1" s="1"/>
  <c r="M14" i="1" s="1"/>
  <c r="N14" i="2" s="1"/>
  <c r="J52" i="1"/>
  <c r="K52" i="1" s="1"/>
  <c r="M52" i="1" s="1"/>
  <c r="N52" i="2" s="1"/>
  <c r="J307" i="1"/>
  <c r="K307" i="1" s="1"/>
  <c r="M307" i="1" s="1"/>
  <c r="N307" i="2" s="1"/>
  <c r="J330" i="1"/>
  <c r="K330" i="1" s="1"/>
  <c r="M330" i="1" s="1"/>
  <c r="N330" i="2" s="1"/>
  <c r="J85" i="1"/>
  <c r="K85" i="1" s="1"/>
  <c r="M85" i="1" s="1"/>
  <c r="N85" i="2" s="1"/>
  <c r="J174" i="1"/>
  <c r="K174" i="1" s="1"/>
  <c r="M174" i="1" s="1"/>
  <c r="N174" i="2" s="1"/>
  <c r="J13" i="1"/>
  <c r="K13" i="1" s="1"/>
  <c r="M13" i="1" s="1"/>
  <c r="N13" i="2" s="1"/>
  <c r="J175" i="1"/>
  <c r="K175" i="1" s="1"/>
  <c r="M175" i="1" s="1"/>
  <c r="N175" i="2" s="1"/>
  <c r="J303" i="1"/>
  <c r="K303" i="1" s="1"/>
  <c r="M303" i="1" s="1"/>
  <c r="N303" i="2" s="1"/>
  <c r="J277" i="1"/>
  <c r="K277" i="1" s="1"/>
  <c r="M277" i="1" s="1"/>
  <c r="N277" i="2" s="1"/>
  <c r="J231" i="1"/>
  <c r="K231" i="1" s="1"/>
  <c r="M231" i="1" s="1"/>
  <c r="N231" i="2" s="1"/>
  <c r="J24" i="1"/>
  <c r="K24" i="1" s="1"/>
  <c r="M24" i="1" s="1"/>
  <c r="N24" i="2" s="1"/>
  <c r="J337" i="1"/>
  <c r="K337" i="1" s="1"/>
  <c r="M337" i="1" s="1"/>
  <c r="N337" i="2" s="1"/>
  <c r="J167" i="1"/>
  <c r="K167" i="1" s="1"/>
  <c r="M167" i="1" s="1"/>
  <c r="N167" i="2" s="1"/>
  <c r="J229" i="1"/>
  <c r="K229" i="1" s="1"/>
  <c r="M229" i="1" s="1"/>
  <c r="N229" i="2" s="1"/>
  <c r="J165" i="1"/>
  <c r="K165" i="1" s="1"/>
  <c r="M165" i="1" s="1"/>
  <c r="N165" i="2" s="1"/>
  <c r="J318" i="1"/>
  <c r="K318" i="1" s="1"/>
  <c r="M318" i="1" s="1"/>
  <c r="N318" i="2" s="1"/>
  <c r="J31" i="1"/>
  <c r="K31" i="1" s="1"/>
  <c r="M31" i="1" s="1"/>
  <c r="N31" i="2" s="1"/>
  <c r="J282" i="1"/>
  <c r="K282" i="1" s="1"/>
  <c r="M282" i="1" s="1"/>
  <c r="N282" i="2" s="1"/>
  <c r="J53" i="1"/>
  <c r="K53" i="1" s="1"/>
  <c r="M53" i="1" s="1"/>
  <c r="N53" i="2" s="1"/>
  <c r="J77" i="1"/>
  <c r="K77" i="1" s="1"/>
  <c r="M77" i="1" s="1"/>
  <c r="N77" i="2" s="1"/>
  <c r="J81" i="1"/>
  <c r="K81" i="1" s="1"/>
  <c r="M81" i="1" s="1"/>
  <c r="N81" i="2" s="1"/>
  <c r="J44" i="1"/>
  <c r="K44" i="1" s="1"/>
  <c r="M44" i="1" s="1"/>
  <c r="N44" i="2" s="1"/>
  <c r="J78" i="1"/>
  <c r="K78" i="1" s="1"/>
  <c r="M78" i="1" s="1"/>
  <c r="N78" i="2" s="1"/>
  <c r="J219" i="1"/>
  <c r="K219" i="1" s="1"/>
  <c r="M219" i="1" s="1"/>
  <c r="N219" i="2" s="1"/>
  <c r="J358" i="1"/>
  <c r="K358" i="1" s="1"/>
  <c r="M358" i="1" s="1"/>
  <c r="N358" i="2" s="1"/>
  <c r="J51" i="1"/>
  <c r="K51" i="1" s="1"/>
  <c r="M51" i="1" s="1"/>
  <c r="N51" i="2" s="1"/>
  <c r="J283" i="1"/>
  <c r="K283" i="1" s="1"/>
  <c r="M283" i="1" s="1"/>
  <c r="N283" i="2" s="1"/>
  <c r="J246" i="1"/>
  <c r="K246" i="1" s="1"/>
  <c r="M246" i="1" s="1"/>
  <c r="N246" i="2" s="1"/>
  <c r="J305" i="1"/>
  <c r="K305" i="1" s="1"/>
  <c r="M305" i="1" s="1"/>
  <c r="N305" i="2" s="1"/>
  <c r="J48" i="1"/>
  <c r="K48" i="1" s="1"/>
  <c r="M48" i="1" s="1"/>
  <c r="N48" i="2" s="1"/>
  <c r="J158" i="1"/>
  <c r="K158" i="1" s="1"/>
  <c r="M158" i="1" s="1"/>
  <c r="N158" i="2" s="1"/>
  <c r="J267" i="1"/>
  <c r="K267" i="1" s="1"/>
  <c r="M267" i="1" s="1"/>
  <c r="N267" i="2" s="1"/>
  <c r="J125" i="1"/>
  <c r="K125" i="1" s="1"/>
  <c r="M125" i="1" s="1"/>
  <c r="N125" i="2" s="1"/>
  <c r="J41" i="1"/>
  <c r="K41" i="1" s="1"/>
  <c r="M41" i="1" s="1"/>
  <c r="N41" i="2" s="1"/>
  <c r="J265" i="1"/>
  <c r="K265" i="1" s="1"/>
  <c r="M265" i="1" s="1"/>
  <c r="N265" i="2" s="1"/>
  <c r="J253" i="1"/>
  <c r="K253" i="1" s="1"/>
  <c r="M253" i="1" s="1"/>
  <c r="N253" i="2" s="1"/>
  <c r="J162" i="1"/>
  <c r="K162" i="1" s="1"/>
  <c r="M162" i="1" s="1"/>
  <c r="N162" i="2" s="1"/>
  <c r="J118" i="1"/>
  <c r="K118" i="1" s="1"/>
  <c r="M118" i="1" s="1"/>
  <c r="N118" i="2" s="1"/>
  <c r="J304" i="1"/>
  <c r="K304" i="1" s="1"/>
  <c r="M304" i="1" s="1"/>
  <c r="N304" i="2" s="1"/>
  <c r="J143" i="1"/>
  <c r="K143" i="1" s="1"/>
  <c r="M143" i="1" s="1"/>
  <c r="N143" i="2" s="1"/>
  <c r="J241" i="1"/>
  <c r="K241" i="1" s="1"/>
  <c r="M241" i="1" s="1"/>
  <c r="N241" i="2" s="1"/>
  <c r="J178" i="1"/>
  <c r="K178" i="1" s="1"/>
  <c r="M178" i="1" s="1"/>
  <c r="N178" i="2" s="1"/>
  <c r="J221" i="1"/>
  <c r="K221" i="1" s="1"/>
  <c r="M221" i="1" s="1"/>
  <c r="N221" i="2" s="1"/>
  <c r="J160" i="1"/>
  <c r="K160" i="1" s="1"/>
  <c r="M160" i="1" s="1"/>
  <c r="N160" i="2" s="1"/>
  <c r="J248" i="1"/>
  <c r="K248" i="1" s="1"/>
  <c r="M248" i="1" s="1"/>
  <c r="N248" i="2" s="1"/>
  <c r="J135" i="1"/>
  <c r="K135" i="1" s="1"/>
  <c r="M135" i="1" s="1"/>
  <c r="N135" i="2" s="1"/>
  <c r="J177" i="1"/>
  <c r="K177" i="1" s="1"/>
  <c r="M177" i="1" s="1"/>
  <c r="N177" i="2" s="1"/>
  <c r="J106" i="1"/>
  <c r="K106" i="1" s="1"/>
  <c r="M106" i="1" s="1"/>
  <c r="N106" i="2" s="1"/>
  <c r="J275" i="1"/>
  <c r="K275" i="1" s="1"/>
  <c r="M275" i="1" s="1"/>
  <c r="N275" i="2" s="1"/>
  <c r="J350" i="1"/>
  <c r="K350" i="1" s="1"/>
  <c r="M350" i="1" s="1"/>
  <c r="N350" i="2" s="1"/>
  <c r="J234" i="1"/>
  <c r="K234" i="1" s="1"/>
  <c r="M234" i="1" s="1"/>
  <c r="N234" i="2" s="1"/>
  <c r="J21" i="1"/>
  <c r="K21" i="1" s="1"/>
  <c r="M21" i="1" s="1"/>
  <c r="N21" i="2" s="1"/>
  <c r="J56" i="1"/>
  <c r="K56" i="1" s="1"/>
  <c r="M56" i="1" s="1"/>
  <c r="N56" i="2" s="1"/>
  <c r="J274" i="1"/>
  <c r="K274" i="1" s="1"/>
  <c r="M274" i="1" s="1"/>
  <c r="N274" i="2" s="1"/>
  <c r="J176" i="1"/>
  <c r="K176" i="1" s="1"/>
  <c r="M176" i="1" s="1"/>
  <c r="N176" i="2" s="1"/>
  <c r="J266" i="1"/>
  <c r="K266" i="1" s="1"/>
  <c r="M266" i="1" s="1"/>
  <c r="N266" i="2" s="1"/>
  <c r="J212" i="1"/>
  <c r="K212" i="1" s="1"/>
  <c r="M212" i="1" s="1"/>
  <c r="N212" i="2" s="1"/>
  <c r="J328" i="1"/>
  <c r="K328" i="1" s="1"/>
  <c r="M328" i="1" s="1"/>
  <c r="N328" i="2" s="1"/>
  <c r="J294" i="1"/>
  <c r="K294" i="1" s="1"/>
  <c r="M294" i="1" s="1"/>
  <c r="N294" i="2" s="1"/>
  <c r="J203" i="1"/>
  <c r="K203" i="1" s="1"/>
  <c r="M203" i="1" s="1"/>
  <c r="N203" i="2" s="1"/>
  <c r="J207" i="1"/>
  <c r="K207" i="1" s="1"/>
  <c r="M207" i="1" s="1"/>
  <c r="N207" i="2" s="1"/>
  <c r="J37" i="1"/>
  <c r="K37" i="1" s="1"/>
  <c r="M37" i="1" s="1"/>
  <c r="N37" i="2" s="1"/>
  <c r="J133" i="1"/>
  <c r="K133" i="1" s="1"/>
  <c r="M133" i="1" s="1"/>
  <c r="N133" i="2" s="1"/>
  <c r="J170" i="1"/>
  <c r="K170" i="1" s="1"/>
  <c r="M170" i="1" s="1"/>
  <c r="N170" i="2" s="1"/>
  <c r="J86" i="1"/>
  <c r="K86" i="1" s="1"/>
  <c r="M86" i="1" s="1"/>
  <c r="N86" i="2" s="1"/>
  <c r="J327" i="1"/>
  <c r="K327" i="1" s="1"/>
  <c r="M327" i="1" s="1"/>
  <c r="N327" i="2" s="1"/>
  <c r="J183" i="1"/>
  <c r="K183" i="1" s="1"/>
  <c r="M183" i="1" s="1"/>
  <c r="N183" i="2" s="1"/>
  <c r="J333" i="1"/>
  <c r="K333" i="1" s="1"/>
  <c r="M333" i="1" s="1"/>
  <c r="N333" i="2" s="1"/>
  <c r="J94" i="1"/>
  <c r="K94" i="1" s="1"/>
  <c r="M94" i="1" s="1"/>
  <c r="N94" i="2" s="1"/>
  <c r="J105" i="1"/>
  <c r="K105" i="1" s="1"/>
  <c r="M105" i="1" s="1"/>
  <c r="N105" i="2" s="1"/>
  <c r="J8" i="1"/>
  <c r="K8" i="1" s="1"/>
  <c r="M8" i="1" s="1"/>
  <c r="N8" i="2" s="1"/>
  <c r="J111" i="1"/>
  <c r="K111" i="1" s="1"/>
  <c r="M111" i="1" s="1"/>
  <c r="N111" i="2" s="1"/>
  <c r="J188" i="1"/>
  <c r="K188" i="1" s="1"/>
  <c r="M188" i="1" s="1"/>
  <c r="N188" i="2" s="1"/>
  <c r="J117" i="1"/>
  <c r="K117" i="1" s="1"/>
  <c r="M117" i="1" s="1"/>
  <c r="N117" i="2" s="1"/>
  <c r="J185" i="1"/>
  <c r="K185" i="1" s="1"/>
  <c r="M185" i="1" s="1"/>
  <c r="N185" i="2" s="1"/>
  <c r="J136" i="1"/>
  <c r="K136" i="1" s="1"/>
  <c r="M136" i="1" s="1"/>
  <c r="N136" i="2" s="1"/>
  <c r="J216" i="1"/>
  <c r="K216" i="1" s="1"/>
  <c r="M216" i="1" s="1"/>
  <c r="N216" i="2" s="1"/>
  <c r="J103" i="1"/>
  <c r="K103" i="1" s="1"/>
  <c r="M103" i="1" s="1"/>
  <c r="N103" i="2" s="1"/>
  <c r="J134" i="1"/>
  <c r="K134" i="1" s="1"/>
  <c r="M134" i="1" s="1"/>
  <c r="N134" i="2" s="1"/>
  <c r="J237" i="1"/>
  <c r="K237" i="1" s="1"/>
  <c r="M237" i="1" s="1"/>
  <c r="N237" i="2" s="1"/>
  <c r="J233" i="1"/>
  <c r="K233" i="1" s="1"/>
  <c r="M233" i="1" s="1"/>
  <c r="N233" i="2" s="1"/>
  <c r="J360" i="1"/>
  <c r="K360" i="1" s="1"/>
  <c r="M360" i="1" s="1"/>
  <c r="N360" i="2" s="1"/>
  <c r="J345" i="1"/>
  <c r="K345" i="1" s="1"/>
  <c r="M345" i="1" s="1"/>
  <c r="N345" i="2" s="1"/>
  <c r="J310" i="1"/>
  <c r="K310" i="1" s="1"/>
  <c r="M310" i="1" s="1"/>
  <c r="N310" i="2" s="1"/>
  <c r="J34" i="1"/>
  <c r="K34" i="1" s="1"/>
  <c r="M34" i="1" s="1"/>
  <c r="N34" i="2" s="1"/>
  <c r="J149" i="1"/>
  <c r="K149" i="1" s="1"/>
  <c r="M149" i="1" s="1"/>
  <c r="N149" i="2" s="1"/>
  <c r="J70" i="1"/>
  <c r="K70" i="1" s="1"/>
  <c r="M70" i="1" s="1"/>
  <c r="N70" i="2" s="1"/>
  <c r="J191" i="1"/>
  <c r="K191" i="1" s="1"/>
  <c r="M191" i="1" s="1"/>
  <c r="N191" i="2" s="1"/>
  <c r="J356" i="1"/>
  <c r="K356" i="1" s="1"/>
  <c r="M356" i="1" s="1"/>
  <c r="N356" i="2" s="1"/>
  <c r="J315" i="1"/>
  <c r="K315" i="1" s="1"/>
  <c r="M315" i="1" s="1"/>
  <c r="N315" i="2" s="1"/>
  <c r="J289" i="1"/>
  <c r="K289" i="1" s="1"/>
  <c r="M289" i="1" s="1"/>
  <c r="N289" i="2" s="1"/>
  <c r="J180" i="1"/>
  <c r="K180" i="1" s="1"/>
  <c r="M180" i="1" s="1"/>
  <c r="N180" i="2" s="1"/>
  <c r="J173" i="1"/>
  <c r="K173" i="1" s="1"/>
  <c r="M173" i="1" s="1"/>
  <c r="N173" i="2" s="1"/>
  <c r="J26" i="1"/>
  <c r="K26" i="1" s="1"/>
  <c r="M26" i="1" s="1"/>
  <c r="N26" i="2" s="1"/>
  <c r="J126" i="1"/>
  <c r="K126" i="1" s="1"/>
  <c r="M126" i="1" s="1"/>
  <c r="N126" i="2" s="1"/>
  <c r="J152" i="1"/>
  <c r="K152" i="1" s="1"/>
  <c r="M152" i="1" s="1"/>
  <c r="N152" i="2" s="1"/>
  <c r="J60" i="1"/>
  <c r="K60" i="1" s="1"/>
  <c r="M60" i="1" s="1"/>
  <c r="N60" i="2" s="1"/>
  <c r="J326" i="1"/>
  <c r="K326" i="1" s="1"/>
  <c r="M326" i="1" s="1"/>
  <c r="N326" i="2" s="1"/>
  <c r="J151" i="1"/>
  <c r="K151" i="1" s="1"/>
  <c r="M151" i="1" s="1"/>
  <c r="N151" i="2" s="1"/>
  <c r="J273" i="1"/>
  <c r="K273" i="1" s="1"/>
  <c r="M273" i="1" s="1"/>
  <c r="N273" i="2" s="1"/>
  <c r="J269" i="1"/>
  <c r="K269" i="1" s="1"/>
  <c r="M269" i="1" s="1"/>
  <c r="N269" i="2" s="1"/>
  <c r="J93" i="1"/>
  <c r="K93" i="1" s="1"/>
  <c r="M93" i="1" s="1"/>
  <c r="N93" i="2" s="1"/>
  <c r="J300" i="1"/>
  <c r="K300" i="1" s="1"/>
  <c r="M300" i="1" s="1"/>
  <c r="N300" i="2" s="1"/>
  <c r="J79" i="1"/>
  <c r="K79" i="1" s="1"/>
  <c r="M79" i="1" s="1"/>
  <c r="N79" i="2" s="1"/>
  <c r="J145" i="1"/>
  <c r="K145" i="1" s="1"/>
  <c r="M145" i="1" s="1"/>
  <c r="N145" i="2" s="1"/>
  <c r="J74" i="1"/>
  <c r="K74" i="1" s="1"/>
  <c r="M74" i="1" s="1"/>
  <c r="N74" i="2" s="1"/>
  <c r="J148" i="1"/>
  <c r="K148" i="1" s="1"/>
  <c r="M148" i="1" s="1"/>
  <c r="N148" i="2" s="1"/>
  <c r="J17" i="1"/>
  <c r="K17" i="1" s="1"/>
  <c r="M17" i="1" s="1"/>
  <c r="N17" i="2" s="1"/>
  <c r="J341" i="1"/>
  <c r="K341" i="1" s="1"/>
  <c r="M341" i="1" s="1"/>
  <c r="N341" i="2" s="1"/>
  <c r="J71" i="1"/>
  <c r="K71" i="1" s="1"/>
  <c r="M71" i="1" s="1"/>
  <c r="N71" i="2" s="1"/>
  <c r="J298" i="1"/>
  <c r="K298" i="1" s="1"/>
  <c r="M298" i="1" s="1"/>
  <c r="N298" i="2" s="1"/>
  <c r="J124" i="1"/>
  <c r="K124" i="1" s="1"/>
  <c r="M124" i="1" s="1"/>
  <c r="N124" i="2" s="1"/>
  <c r="J230" i="1"/>
  <c r="K230" i="1" s="1"/>
  <c r="M230" i="1" s="1"/>
  <c r="N230" i="2" s="1"/>
  <c r="J209" i="1"/>
  <c r="K209" i="1" s="1"/>
  <c r="M209" i="1" s="1"/>
  <c r="N209" i="2" s="1"/>
  <c r="J28" i="1"/>
  <c r="K28" i="1" s="1"/>
  <c r="M28" i="1" s="1"/>
  <c r="N28" i="2" s="1"/>
  <c r="J57" i="1"/>
  <c r="K57" i="1" s="1"/>
  <c r="M57" i="1" s="1"/>
  <c r="N57" i="2" s="1"/>
  <c r="J259" i="1"/>
  <c r="K259" i="1" s="1"/>
  <c r="M259" i="1" s="1"/>
  <c r="N259" i="2" s="1"/>
  <c r="J193" i="1"/>
  <c r="K193" i="1" s="1"/>
  <c r="M193" i="1" s="1"/>
  <c r="N193" i="2" s="1"/>
  <c r="J205" i="1"/>
  <c r="K205" i="1" s="1"/>
  <c r="M205" i="1" s="1"/>
  <c r="N205" i="2" s="1"/>
  <c r="J153" i="1"/>
  <c r="K153" i="1" s="1"/>
  <c r="M153" i="1" s="1"/>
  <c r="N153" i="2" s="1"/>
  <c r="J137" i="1"/>
  <c r="K137" i="1" s="1"/>
  <c r="M137" i="1" s="1"/>
  <c r="N137" i="2" s="1"/>
  <c r="J287" i="1"/>
  <c r="K287" i="1" s="1"/>
  <c r="M287" i="1" s="1"/>
  <c r="N287" i="2" s="1"/>
  <c r="J102" i="1"/>
  <c r="K102" i="1" s="1"/>
  <c r="M102" i="1" s="1"/>
  <c r="N102" i="2" s="1"/>
  <c r="J110" i="1"/>
  <c r="K110" i="1" s="1"/>
  <c r="M110" i="1" s="1"/>
  <c r="N110" i="2" s="1"/>
  <c r="J46" i="1"/>
  <c r="K46" i="1" s="1"/>
  <c r="M46" i="1" s="1"/>
  <c r="N46" i="2" s="1"/>
  <c r="J292" i="1"/>
  <c r="K292" i="1" s="1"/>
  <c r="M292" i="1" s="1"/>
  <c r="N292" i="2" s="1"/>
  <c r="J119" i="1"/>
  <c r="K119" i="1" s="1"/>
  <c r="M119" i="1" s="1"/>
  <c r="N119" i="2" s="1"/>
  <c r="J245" i="1"/>
  <c r="K245" i="1" s="1"/>
  <c r="M245" i="1" s="1"/>
  <c r="N245" i="2" s="1"/>
  <c r="J49" i="1"/>
  <c r="K49" i="1" s="1"/>
  <c r="M49" i="1" s="1"/>
  <c r="N49" i="2" s="1"/>
  <c r="J36" i="1"/>
  <c r="K36" i="1" s="1"/>
  <c r="M36" i="1" s="1"/>
  <c r="N36" i="2" s="1"/>
  <c r="J224" i="1"/>
  <c r="K224" i="1" s="1"/>
  <c r="M224" i="1" s="1"/>
  <c r="N224" i="2" s="1"/>
  <c r="J47" i="1"/>
  <c r="K47" i="1" s="1"/>
  <c r="M47" i="1" s="1"/>
  <c r="N47" i="2" s="1"/>
  <c r="J311" i="1"/>
  <c r="K311" i="1" s="1"/>
  <c r="M311" i="1" s="1"/>
  <c r="N311" i="2" s="1"/>
  <c r="J144" i="1"/>
  <c r="K144" i="1" s="1"/>
  <c r="M144" i="1" s="1"/>
  <c r="N144" i="2" s="1"/>
  <c r="J116" i="1"/>
  <c r="K116" i="1" s="1"/>
  <c r="M116" i="1" s="1"/>
  <c r="N116" i="2" s="1"/>
  <c r="J76" i="1"/>
  <c r="K76" i="1" s="1"/>
  <c r="M76" i="1" s="1"/>
  <c r="N76" i="2" s="1"/>
  <c r="J286" i="1"/>
  <c r="K286" i="1" s="1"/>
  <c r="M286" i="1" s="1"/>
  <c r="N286" i="2" s="1"/>
  <c r="J39" i="1"/>
  <c r="K39" i="1" s="1"/>
  <c r="M39" i="1" s="1"/>
  <c r="N39" i="2" s="1"/>
  <c r="J334" i="1"/>
  <c r="K334" i="1" s="1"/>
  <c r="M334" i="1" s="1"/>
  <c r="N334" i="2" s="1"/>
  <c r="J64" i="1"/>
  <c r="K64" i="1" s="1"/>
  <c r="M64" i="1" s="1"/>
  <c r="N64" i="2" s="1"/>
  <c r="J159" i="1"/>
  <c r="K159" i="1" s="1"/>
  <c r="M159" i="1" s="1"/>
  <c r="N159" i="2" s="1"/>
  <c r="J214" i="1"/>
  <c r="K214" i="1" s="1"/>
  <c r="M214" i="1" s="1"/>
  <c r="N214" i="2" s="1"/>
  <c r="J141" i="1"/>
  <c r="K141" i="1" s="1"/>
  <c r="M141" i="1" s="1"/>
  <c r="N141" i="2" s="1"/>
  <c r="J210" i="1"/>
  <c r="K210" i="1" s="1"/>
  <c r="M210" i="1" s="1"/>
  <c r="N210" i="2" s="1"/>
  <c r="J146" i="1"/>
  <c r="K146" i="1" s="1"/>
  <c r="M146" i="1" s="1"/>
  <c r="N146" i="2" s="1"/>
  <c r="J113" i="1"/>
  <c r="K113" i="1" s="1"/>
  <c r="M113" i="1" s="1"/>
  <c r="N113" i="2" s="1"/>
  <c r="J262" i="1"/>
  <c r="K262" i="1" s="1"/>
  <c r="M262" i="1" s="1"/>
  <c r="N262" i="2" s="1"/>
  <c r="J181" i="1"/>
  <c r="K181" i="1" s="1"/>
  <c r="M181" i="1" s="1"/>
  <c r="N181" i="2" s="1"/>
  <c r="J238" i="1"/>
  <c r="K238" i="1" s="1"/>
  <c r="M238" i="1" s="1"/>
  <c r="N238" i="2" s="1"/>
  <c r="J161" i="1"/>
  <c r="K161" i="1" s="1"/>
  <c r="M161" i="1" s="1"/>
  <c r="N161" i="2" s="1"/>
  <c r="J192" i="1"/>
  <c r="K192" i="1" s="1"/>
  <c r="M192" i="1" s="1"/>
  <c r="N192" i="2" s="1"/>
  <c r="J138" i="1"/>
  <c r="K138" i="1" s="1"/>
  <c r="M138" i="1" s="1"/>
  <c r="N138" i="2" s="1"/>
  <c r="J121" i="1"/>
  <c r="K121" i="1" s="1"/>
  <c r="M121" i="1" s="1"/>
  <c r="N121" i="2" s="1"/>
  <c r="J247" i="1"/>
  <c r="K247" i="1" s="1"/>
  <c r="M247" i="1" s="1"/>
  <c r="N247" i="2" s="1"/>
  <c r="J89" i="1"/>
  <c r="K89" i="1" s="1"/>
  <c r="M89" i="1" s="1"/>
  <c r="N89" i="2" s="1"/>
  <c r="J88" i="1"/>
  <c r="K88" i="1" s="1"/>
  <c r="M88" i="1" s="1"/>
  <c r="N88" i="2" s="1"/>
  <c r="J317" i="1"/>
  <c r="K317" i="1" s="1"/>
  <c r="M317" i="1" s="1"/>
  <c r="N317" i="2" s="1"/>
  <c r="J260" i="1"/>
  <c r="K260" i="1" s="1"/>
  <c r="M260" i="1" s="1"/>
  <c r="N260" i="2" s="1"/>
  <c r="J87" i="1"/>
  <c r="K87" i="1" s="1"/>
  <c r="M87" i="1" s="1"/>
  <c r="N87" i="2" s="1"/>
  <c r="J215" i="1"/>
  <c r="K215" i="1" s="1"/>
  <c r="M215" i="1" s="1"/>
  <c r="N215" i="2" s="1"/>
  <c r="J184" i="1"/>
  <c r="K184" i="1" s="1"/>
  <c r="M184" i="1" s="1"/>
  <c r="N184" i="2" s="1"/>
  <c r="J25" i="1"/>
  <c r="K25" i="1" s="1"/>
  <c r="M25" i="1" s="1"/>
  <c r="N25" i="2" s="1"/>
  <c r="J297" i="1"/>
  <c r="K297" i="1" s="1"/>
  <c r="M297" i="1" s="1"/>
  <c r="N297" i="2" s="1"/>
  <c r="J15" i="1"/>
  <c r="K15" i="1" s="1"/>
  <c r="M15" i="1" s="1"/>
  <c r="N15" i="2" s="1"/>
  <c r="J261" i="1"/>
  <c r="K261" i="1" s="1"/>
  <c r="M261" i="1" s="1"/>
  <c r="N261" i="2" s="1"/>
  <c r="J82" i="1"/>
  <c r="K82" i="1" s="1"/>
  <c r="M82" i="1" s="1"/>
  <c r="N82" i="2" s="1"/>
  <c r="J92" i="1"/>
  <c r="K92" i="1" s="1"/>
  <c r="M92" i="1" s="1"/>
  <c r="N92" i="2" s="1"/>
  <c r="J194" i="1"/>
  <c r="K194" i="1" s="1"/>
  <c r="M194" i="1" s="1"/>
  <c r="N194" i="2" s="1"/>
  <c r="J243" i="1"/>
  <c r="K243" i="1" s="1"/>
  <c r="M243" i="1" s="1"/>
  <c r="N243" i="2" s="1"/>
  <c r="J362" i="1"/>
  <c r="K362" i="1" s="1"/>
  <c r="M362" i="1" s="1"/>
  <c r="N362" i="2" s="1"/>
  <c r="J250" i="1"/>
  <c r="K250" i="1" s="1"/>
  <c r="M250" i="1" s="1"/>
  <c r="N250" i="2" s="1"/>
  <c r="J335" i="1"/>
  <c r="K335" i="1" s="1"/>
  <c r="M335" i="1" s="1"/>
  <c r="N335" i="2" s="1"/>
  <c r="J127" i="1"/>
  <c r="K127" i="1" s="1"/>
  <c r="M127" i="1" s="1"/>
  <c r="N127" i="2" s="1"/>
  <c r="J166" i="1"/>
  <c r="K166" i="1" s="1"/>
  <c r="M166" i="1" s="1"/>
  <c r="N166" i="2" s="1"/>
  <c r="J96" i="1"/>
  <c r="K96" i="1" s="1"/>
  <c r="M96" i="1" s="1"/>
  <c r="N96" i="2" s="1"/>
  <c r="J164" i="1"/>
  <c r="K164" i="1" s="1"/>
  <c r="M164" i="1" s="1"/>
  <c r="N164" i="2" s="1"/>
  <c r="J73" i="1"/>
  <c r="K73" i="1" s="1"/>
  <c r="M73" i="1" s="1"/>
  <c r="N73" i="2" s="1"/>
  <c r="J12" i="1"/>
  <c r="K12" i="1" s="1"/>
  <c r="M12" i="1" s="1"/>
  <c r="N12" i="2" s="1"/>
  <c r="J62" i="1"/>
  <c r="K62" i="1" s="1"/>
  <c r="M62" i="1" s="1"/>
  <c r="N62" i="2" s="1"/>
  <c r="J355" i="1"/>
  <c r="K355" i="1" s="1"/>
  <c r="M355" i="1" s="1"/>
  <c r="N355" i="2" s="1"/>
  <c r="J147" i="1"/>
  <c r="K147" i="1" s="1"/>
  <c r="M147" i="1" s="1"/>
  <c r="N147" i="2" s="1"/>
  <c r="J321" i="1"/>
  <c r="K321" i="1" s="1"/>
  <c r="M321" i="1" s="1"/>
  <c r="N321" i="2" s="1"/>
  <c r="J349" i="1"/>
  <c r="K349" i="1" s="1"/>
  <c r="M349" i="1" s="1"/>
  <c r="N349" i="2" s="1"/>
  <c r="J122" i="1"/>
  <c r="K122" i="1" s="1"/>
  <c r="M122" i="1" s="1"/>
  <c r="N122" i="2" s="1"/>
  <c r="J97" i="1"/>
  <c r="K97" i="1" s="1"/>
  <c r="M97" i="1" s="1"/>
  <c r="N97" i="2" s="1"/>
  <c r="J225" i="1"/>
  <c r="K225" i="1" s="1"/>
  <c r="M225" i="1" s="1"/>
  <c r="N225" i="2" s="1"/>
  <c r="J72" i="1"/>
  <c r="K72" i="1" s="1"/>
  <c r="M72" i="1" s="1"/>
  <c r="N72" i="2" s="1"/>
  <c r="J65" i="1"/>
  <c r="K65" i="1" s="1"/>
  <c r="M65" i="1" s="1"/>
  <c r="N65" i="2" s="1"/>
  <c r="J186" i="1"/>
  <c r="K186" i="1" s="1"/>
  <c r="M186" i="1" s="1"/>
  <c r="N186" i="2" s="1"/>
  <c r="J232" i="1"/>
  <c r="K232" i="1" s="1"/>
  <c r="M232" i="1" s="1"/>
  <c r="N232" i="2" s="1"/>
  <c r="J23" i="1"/>
  <c r="K23" i="1" s="1"/>
  <c r="M23" i="1" s="1"/>
  <c r="N23" i="2" s="1"/>
  <c r="J196" i="1"/>
  <c r="K196" i="1" s="1"/>
  <c r="M196" i="1" s="1"/>
  <c r="N196" i="2" s="1"/>
  <c r="J22" i="1"/>
  <c r="K22" i="1" s="1"/>
  <c r="M22" i="1" s="1"/>
  <c r="N22" i="2" s="1"/>
  <c r="J18" i="1"/>
  <c r="K18" i="1" s="1"/>
  <c r="M18" i="1" s="1"/>
  <c r="N18" i="2" s="1"/>
  <c r="J254" i="1"/>
  <c r="K254" i="1" s="1"/>
  <c r="M254" i="1" s="1"/>
  <c r="N254" i="2" s="1"/>
  <c r="J301" i="1"/>
  <c r="K301" i="1" s="1"/>
  <c r="M301" i="1" s="1"/>
  <c r="N301" i="2" s="1"/>
  <c r="J32" i="1"/>
  <c r="K32" i="1" s="1"/>
  <c r="M32" i="1" s="1"/>
  <c r="N32" i="2" s="1"/>
  <c r="J66" i="1"/>
  <c r="K66" i="1" s="1"/>
  <c r="M66" i="1" s="1"/>
  <c r="N66" i="2" s="1"/>
  <c r="J33" i="1"/>
  <c r="K33" i="1" s="1"/>
  <c r="M33" i="1" s="1"/>
  <c r="N33" i="2" s="1"/>
  <c r="J314" i="1"/>
  <c r="K314" i="1" s="1"/>
  <c r="M314" i="1" s="1"/>
  <c r="N314" i="2" s="1"/>
  <c r="J190" i="1"/>
  <c r="K190" i="1" s="1"/>
  <c r="M190" i="1" s="1"/>
  <c r="N190" i="2" s="1"/>
  <c r="J240" i="1"/>
  <c r="K240" i="1" s="1"/>
  <c r="M240" i="1" s="1"/>
  <c r="N240" i="2" s="1"/>
  <c r="J95" i="1"/>
  <c r="K95" i="1" s="1"/>
  <c r="M95" i="1" s="1"/>
  <c r="N95" i="2" s="1"/>
  <c r="J357" i="1"/>
  <c r="K357" i="1" s="1"/>
  <c r="M357" i="1" s="1"/>
  <c r="N357" i="2" s="1"/>
  <c r="J130" i="1"/>
  <c r="K130" i="1" s="1"/>
  <c r="M130" i="1" s="1"/>
  <c r="N130" i="2" s="1"/>
  <c r="J132" i="1"/>
  <c r="K132" i="1" s="1"/>
  <c r="M132" i="1" s="1"/>
  <c r="N132" i="2" s="1"/>
  <c r="J108" i="1"/>
  <c r="K108" i="1" s="1"/>
  <c r="M108" i="1" s="1"/>
  <c r="N108" i="2" s="1"/>
  <c r="J100" i="1"/>
  <c r="K100" i="1" s="1"/>
  <c r="M100" i="1" s="1"/>
  <c r="N100" i="2" s="1"/>
  <c r="J140" i="1"/>
  <c r="K140" i="1" s="1"/>
  <c r="M140" i="1" s="1"/>
  <c r="N140" i="2" s="1"/>
  <c r="J150" i="1"/>
  <c r="K150" i="1" s="1"/>
  <c r="M150" i="1" s="1"/>
  <c r="N150" i="2" s="1"/>
  <c r="J139" i="1"/>
  <c r="K139" i="1" s="1"/>
  <c r="M139" i="1" s="1"/>
  <c r="N139" i="2" s="1"/>
  <c r="J220" i="1"/>
  <c r="K220" i="1" s="1"/>
  <c r="M220" i="1" s="1"/>
  <c r="N220" i="2" s="1"/>
  <c r="J347" i="1"/>
  <c r="K347" i="1" s="1"/>
  <c r="M347" i="1" s="1"/>
  <c r="N347" i="2" s="1"/>
  <c r="J99" i="1"/>
  <c r="K99" i="1" s="1"/>
  <c r="M99" i="1" s="1"/>
  <c r="N99" i="2" s="1"/>
  <c r="J264" i="1"/>
  <c r="K264" i="1" s="1"/>
  <c r="M264" i="1" s="1"/>
  <c r="N264" i="2" s="1"/>
  <c r="J346" i="1"/>
  <c r="K346" i="1" s="1"/>
  <c r="M346" i="1" s="1"/>
  <c r="N346" i="2" s="1"/>
  <c r="J50" i="1"/>
  <c r="K50" i="1" s="1"/>
  <c r="M50" i="1" s="1"/>
  <c r="N50" i="2" s="1"/>
  <c r="J351" i="1"/>
  <c r="K351" i="1" s="1"/>
  <c r="M351" i="1" s="1"/>
  <c r="N351" i="2" s="1"/>
  <c r="J309" i="1"/>
  <c r="K309" i="1" s="1"/>
  <c r="M309" i="1" s="1"/>
  <c r="N309" i="2" s="1"/>
  <c r="J361" i="1"/>
  <c r="K361" i="1" s="1"/>
  <c r="M361" i="1" s="1"/>
  <c r="N361" i="2" s="1"/>
  <c r="J156" i="1"/>
  <c r="K156" i="1" s="1"/>
  <c r="M156" i="1" s="1"/>
  <c r="N156" i="2" s="1"/>
  <c r="J278" i="1"/>
  <c r="K278" i="1" s="1"/>
  <c r="M278" i="1" s="1"/>
  <c r="N278" i="2" s="1"/>
  <c r="J293" i="1"/>
  <c r="K293" i="1" s="1"/>
  <c r="M293" i="1" s="1"/>
  <c r="N293" i="2" s="1"/>
  <c r="J249" i="1"/>
  <c r="K249" i="1" s="1"/>
  <c r="M249" i="1" s="1"/>
  <c r="N249" i="2" s="1"/>
  <c r="J331" i="1"/>
  <c r="K331" i="1" s="1"/>
  <c r="M331" i="1" s="1"/>
  <c r="N331" i="2" s="1"/>
  <c r="J226" i="1"/>
  <c r="K226" i="1" s="1"/>
  <c r="M226" i="1" s="1"/>
  <c r="N226" i="2" s="1"/>
  <c r="J187" i="1"/>
  <c r="K187" i="1" s="1"/>
  <c r="M187" i="1" s="1"/>
  <c r="N187" i="2" s="1"/>
  <c r="J244" i="1"/>
  <c r="K244" i="1" s="1"/>
  <c r="M244" i="1" s="1"/>
  <c r="N244" i="2" s="1"/>
  <c r="J271" i="1"/>
  <c r="K271" i="1" s="1"/>
  <c r="M271" i="1" s="1"/>
  <c r="N271" i="2" s="1"/>
  <c r="J30" i="1"/>
  <c r="K30" i="1" s="1"/>
  <c r="M30" i="1" s="1"/>
  <c r="N30" i="2" s="1"/>
  <c r="J236" i="1"/>
  <c r="K236" i="1" s="1"/>
  <c r="M236" i="1" s="1"/>
  <c r="N236" i="2" s="1"/>
  <c r="J251" i="1"/>
  <c r="K251" i="1" s="1"/>
  <c r="M251" i="1" s="1"/>
  <c r="N251" i="2" s="1"/>
  <c r="J189" i="1"/>
  <c r="K189" i="1" s="1"/>
  <c r="M189" i="1" s="1"/>
  <c r="N189" i="2" s="1"/>
  <c r="J322" i="1"/>
  <c r="K322" i="1" s="1"/>
  <c r="M322" i="1" s="1"/>
  <c r="N322" i="2" s="1"/>
  <c r="J35" i="1"/>
  <c r="K35" i="1" s="1"/>
  <c r="M35" i="1" s="1"/>
  <c r="N35" i="2" s="1"/>
  <c r="J43" i="1"/>
  <c r="K43" i="1" s="1"/>
  <c r="M43" i="1" s="1"/>
  <c r="N43" i="2" s="1"/>
  <c r="J204" i="1"/>
  <c r="K204" i="1" s="1"/>
  <c r="M204" i="1" s="1"/>
  <c r="N204" i="2" s="1"/>
  <c r="J353" i="1"/>
  <c r="K353" i="1" s="1"/>
  <c r="M353" i="1" s="1"/>
  <c r="N353" i="2" s="1"/>
  <c r="J352" i="1"/>
  <c r="K352" i="1" s="1"/>
  <c r="M352" i="1" s="1"/>
  <c r="N352" i="2" s="1"/>
  <c r="J302" i="1"/>
  <c r="K302" i="1" s="1"/>
  <c r="M302" i="1" s="1"/>
  <c r="N302" i="2" s="1"/>
  <c r="J217" i="1"/>
  <c r="K217" i="1" s="1"/>
  <c r="M217" i="1" s="1"/>
  <c r="N217" i="2" s="1"/>
  <c r="J242" i="1"/>
  <c r="K242" i="1" s="1"/>
  <c r="M242" i="1" s="1"/>
  <c r="N242" i="2" s="1"/>
  <c r="J272" i="1"/>
  <c r="K272" i="1" s="1"/>
  <c r="M272" i="1" s="1"/>
  <c r="N272" i="2" s="1"/>
  <c r="J344" i="1"/>
  <c r="K344" i="1" s="1"/>
  <c r="M344" i="1" s="1"/>
  <c r="N344" i="2" s="1"/>
  <c r="J172" i="1"/>
  <c r="K172" i="1" s="1"/>
  <c r="M172" i="1" s="1"/>
  <c r="N172" i="2" s="1"/>
  <c r="J40" i="1"/>
  <c r="K40" i="1" s="1"/>
  <c r="M40" i="1" s="1"/>
  <c r="N40" i="2" s="1"/>
  <c r="J98" i="1"/>
  <c r="K98" i="1" s="1"/>
  <c r="M98" i="1" s="1"/>
  <c r="N98" i="2" s="1"/>
  <c r="J107" i="1"/>
  <c r="K107" i="1" s="1"/>
  <c r="M107" i="1" s="1"/>
  <c r="N107" i="2" s="1"/>
  <c r="J123" i="1"/>
  <c r="K123" i="1" s="1"/>
  <c r="M123" i="1" s="1"/>
  <c r="N123" i="2" s="1"/>
  <c r="J296" i="1"/>
  <c r="K296" i="1" s="1"/>
  <c r="M296" i="1" s="1"/>
  <c r="N296" i="2" s="1"/>
  <c r="J202" i="1"/>
  <c r="K202" i="1" s="1"/>
  <c r="M202" i="1" s="1"/>
  <c r="N202" i="2" s="1"/>
  <c r="J91" i="1"/>
  <c r="K91" i="1" s="1"/>
  <c r="M91" i="1" s="1"/>
  <c r="N91" i="2" s="1"/>
  <c r="J252" i="1"/>
  <c r="K252" i="1" s="1"/>
  <c r="M252" i="1" s="1"/>
  <c r="N252" i="2" s="1"/>
  <c r="J163" i="1"/>
  <c r="K163" i="1" s="1"/>
  <c r="M163" i="1" s="1"/>
  <c r="N163" i="2" s="1"/>
  <c r="J168" i="1"/>
  <c r="K168" i="1" s="1"/>
  <c r="M168" i="1" s="1"/>
  <c r="N168" i="2" s="1"/>
  <c r="J55" i="1"/>
  <c r="K55" i="1" s="1"/>
  <c r="M55" i="1" s="1"/>
  <c r="N55" i="2" s="1"/>
  <c r="J270" i="1"/>
  <c r="K270" i="1" s="1"/>
  <c r="M270" i="1" s="1"/>
  <c r="N270" i="2" s="1"/>
  <c r="J258" i="1"/>
  <c r="K258" i="1" s="1"/>
  <c r="M258" i="1" s="1"/>
  <c r="N258" i="2" s="1"/>
  <c r="J142" i="1"/>
  <c r="K142" i="1" s="1"/>
  <c r="M142" i="1" s="1"/>
  <c r="N142" i="2" s="1"/>
  <c r="J9" i="1"/>
  <c r="K9" i="1" s="1"/>
  <c r="M9" i="1" s="1"/>
  <c r="N9" i="2" s="1"/>
  <c r="J195" i="1"/>
  <c r="K195" i="1" s="1"/>
  <c r="M195" i="1" s="1"/>
  <c r="N195" i="2" s="1"/>
  <c r="J227" i="1"/>
  <c r="K227" i="1" s="1"/>
  <c r="M227" i="1" s="1"/>
  <c r="N227" i="2" s="1"/>
  <c r="J323" i="1"/>
  <c r="K323" i="1" s="1"/>
  <c r="M323" i="1" s="1"/>
  <c r="N323" i="2" s="1"/>
  <c r="J340" i="1"/>
  <c r="K340" i="1" s="1"/>
  <c r="M340" i="1" s="1"/>
  <c r="N340" i="2" s="1"/>
  <c r="J179" i="1"/>
  <c r="K179" i="1" s="1"/>
  <c r="M179" i="1" s="1"/>
  <c r="N179" i="2" s="1"/>
  <c r="J308" i="1"/>
  <c r="K308" i="1" s="1"/>
  <c r="M308" i="1" s="1"/>
  <c r="N308" i="2" s="1"/>
  <c r="J115" i="1"/>
  <c r="K115" i="1" s="1"/>
  <c r="M115" i="1" s="1"/>
  <c r="N115" i="2" s="1"/>
  <c r="J101" i="1"/>
  <c r="K101" i="1" s="1"/>
  <c r="M101" i="1" s="1"/>
  <c r="N101" i="2" s="1"/>
  <c r="J199" i="1"/>
  <c r="K199" i="1" s="1"/>
  <c r="M199" i="1" s="1"/>
  <c r="N199" i="2" s="1"/>
  <c r="J206" i="1"/>
  <c r="K206" i="1" s="1"/>
  <c r="M206" i="1" s="1"/>
  <c r="N206" i="2" s="1"/>
  <c r="J223" i="1"/>
  <c r="K223" i="1" s="1"/>
  <c r="M223" i="1" s="1"/>
  <c r="N223" i="2" s="1"/>
  <c r="J157" i="1"/>
  <c r="K157" i="1" s="1"/>
  <c r="M157" i="1" s="1"/>
  <c r="N157" i="2" s="1"/>
  <c r="J363" i="1"/>
  <c r="K363" i="1" s="1"/>
  <c r="M363" i="1" s="1"/>
  <c r="N363" i="2" s="1"/>
  <c r="J313" i="1"/>
  <c r="K313" i="1" s="1"/>
  <c r="M313" i="1" s="1"/>
  <c r="N313" i="2" s="1"/>
  <c r="J329" i="1"/>
  <c r="K329" i="1" s="1"/>
  <c r="M329" i="1" s="1"/>
  <c r="N329" i="2" s="1"/>
  <c r="J182" i="1"/>
  <c r="K182" i="1" s="1"/>
  <c r="M182" i="1" s="1"/>
  <c r="N182" i="2" s="1"/>
  <c r="J83" i="1"/>
  <c r="K83" i="1" s="1"/>
  <c r="M83" i="1" s="1"/>
  <c r="N83" i="2" s="1"/>
  <c r="J291" i="1"/>
  <c r="K291" i="1" s="1"/>
  <c r="M291" i="1" s="1"/>
  <c r="N291" i="2" s="1"/>
  <c r="J129" i="1"/>
  <c r="K129" i="1" s="1"/>
  <c r="M129" i="1" s="1"/>
  <c r="N129" i="2" s="1"/>
  <c r="J19" i="1"/>
  <c r="K19" i="1" s="1"/>
  <c r="M19" i="1" s="1"/>
  <c r="N19" i="2" s="1"/>
  <c r="J69" i="1"/>
  <c r="K69" i="1" s="1"/>
  <c r="M69" i="1" s="1"/>
  <c r="N69" i="2" s="1"/>
  <c r="J42" i="1"/>
  <c r="K42" i="1" s="1"/>
  <c r="M42" i="1" s="1"/>
  <c r="N42" i="2" s="1"/>
  <c r="J155" i="1"/>
  <c r="K155" i="1" s="1"/>
  <c r="M155" i="1" s="1"/>
  <c r="N155" i="2" s="1"/>
  <c r="J299" i="1"/>
  <c r="K299" i="1" s="1"/>
  <c r="M299" i="1" s="1"/>
  <c r="N299" i="2" s="1"/>
  <c r="J218" i="1"/>
  <c r="K218" i="1" s="1"/>
  <c r="M218" i="1" s="1"/>
  <c r="N218" i="2" s="1"/>
  <c r="J354" i="1"/>
  <c r="K354" i="1" s="1"/>
  <c r="M354" i="1" s="1"/>
  <c r="N354" i="2" s="1"/>
  <c r="J284" i="1"/>
  <c r="K284" i="1" s="1"/>
  <c r="M284" i="1" s="1"/>
  <c r="N284" i="2" s="1"/>
  <c r="J316" i="1"/>
  <c r="K316" i="1" s="1"/>
  <c r="M316" i="1" s="1"/>
  <c r="N316" i="2" s="1"/>
  <c r="J336" i="1"/>
  <c r="K336" i="1" s="1"/>
  <c r="M336" i="1" s="1"/>
  <c r="N336" i="2" s="1"/>
  <c r="J171" i="1"/>
  <c r="K171" i="1" s="1"/>
  <c r="M171" i="1" s="1"/>
  <c r="N171" i="2" s="1"/>
  <c r="J228" i="1"/>
  <c r="K228" i="1" s="1"/>
  <c r="M228" i="1" s="1"/>
  <c r="N228" i="2" s="1"/>
  <c r="J239" i="1"/>
  <c r="K239" i="1" s="1"/>
  <c r="M239" i="1" s="1"/>
  <c r="N239" i="2" s="1"/>
  <c r="J312" i="1"/>
  <c r="K312" i="1" s="1"/>
  <c r="M312" i="1" s="1"/>
  <c r="N312" i="2" s="1"/>
  <c r="J319" i="1"/>
  <c r="K319" i="1" s="1"/>
  <c r="M319" i="1" s="1"/>
  <c r="N319" i="2" s="1"/>
  <c r="J16" i="1"/>
  <c r="K16" i="1" s="1"/>
  <c r="M16" i="1" s="1"/>
  <c r="N16" i="2" s="1"/>
  <c r="J280" i="1"/>
  <c r="K280" i="1" s="1"/>
  <c r="M280" i="1" s="1"/>
  <c r="N280" i="2" s="1"/>
  <c r="J67" i="1"/>
  <c r="K67" i="1" s="1"/>
  <c r="M67" i="1" s="1"/>
  <c r="N67" i="2" s="1"/>
  <c r="J90" i="1"/>
  <c r="K90" i="1" s="1"/>
  <c r="M90" i="1" s="1"/>
  <c r="N90" i="2" s="1"/>
  <c r="J268" i="1"/>
  <c r="K268" i="1" s="1"/>
  <c r="M268" i="1" s="1"/>
  <c r="N268" i="2" s="1"/>
  <c r="J235" i="1"/>
  <c r="K235" i="1" s="1"/>
  <c r="M235" i="1" s="1"/>
  <c r="N235" i="2" s="1"/>
  <c r="J256" i="1"/>
  <c r="K256" i="1" s="1"/>
  <c r="M256" i="1" s="1"/>
  <c r="N256" i="2" s="1"/>
  <c r="J255" i="1"/>
  <c r="K255" i="1" s="1"/>
  <c r="M255" i="1" s="1"/>
  <c r="N255" i="2" s="1"/>
  <c r="J288" i="1"/>
  <c r="K288" i="1" s="1"/>
  <c r="M288" i="1" s="1"/>
  <c r="N288" i="2" s="1"/>
  <c r="J59" i="1"/>
  <c r="K59" i="1" s="1"/>
  <c r="M59" i="1" s="1"/>
  <c r="N59" i="2" s="1"/>
  <c r="J281" i="1"/>
  <c r="K281" i="1" s="1"/>
  <c r="M281" i="1" s="1"/>
  <c r="N281" i="2" s="1"/>
  <c r="J276" i="1"/>
  <c r="K276" i="1" s="1"/>
  <c r="M276" i="1" s="1"/>
  <c r="N276" i="2" s="1"/>
  <c r="J27" i="1"/>
  <c r="K27" i="1" s="1"/>
  <c r="M27" i="1" s="1"/>
  <c r="N27" i="2" s="1"/>
  <c r="J343" i="1"/>
  <c r="K343" i="1" s="1"/>
  <c r="M343" i="1" s="1"/>
  <c r="N343" i="2" s="1"/>
  <c r="J263" i="1"/>
  <c r="K263" i="1" s="1"/>
  <c r="M263" i="1" s="1"/>
  <c r="N263" i="2" s="1"/>
  <c r="J114" i="1"/>
  <c r="K114" i="1" s="1"/>
  <c r="M114" i="1" s="1"/>
  <c r="N114" i="2" s="1"/>
  <c r="J348" i="1"/>
  <c r="K348" i="1" s="1"/>
  <c r="M348" i="1" s="1"/>
  <c r="N348" i="2" s="1"/>
  <c r="J11" i="1"/>
  <c r="K11" i="1" s="1"/>
  <c r="M11" i="1" s="1"/>
  <c r="N11" i="2" s="1"/>
  <c r="J154" i="1"/>
  <c r="K154" i="1" s="1"/>
  <c r="M154" i="1" s="1"/>
  <c r="N154" i="2" s="1"/>
  <c r="J222" i="1"/>
  <c r="K222" i="1" s="1"/>
  <c r="M222" i="1" s="1"/>
  <c r="N222" i="2" s="1"/>
  <c r="O8" i="5"/>
  <c r="O355" i="5"/>
  <c r="O68" i="5"/>
  <c r="N68" i="6"/>
  <c r="O68" i="6" s="1"/>
  <c r="N329" i="6"/>
  <c r="O329" i="6" s="1"/>
  <c r="O329" i="5"/>
  <c r="N268" i="6"/>
  <c r="O268" i="6" s="1"/>
  <c r="O268" i="5"/>
  <c r="N73" i="6"/>
  <c r="O73" i="6" s="1"/>
  <c r="O73" i="5"/>
  <c r="N22" i="6"/>
  <c r="O22" i="5"/>
  <c r="N314" i="6"/>
  <c r="O314" i="6" s="1"/>
  <c r="O314" i="5"/>
  <c r="N267" i="6"/>
  <c r="O267" i="6" s="1"/>
  <c r="O267" i="5"/>
  <c r="O145" i="5"/>
  <c r="O148" i="5"/>
  <c r="N148" i="6"/>
  <c r="O148" i="6" s="1"/>
  <c r="N279" i="6"/>
  <c r="O279" i="5"/>
  <c r="O299" i="5"/>
  <c r="N299" i="6"/>
  <c r="N41" i="6"/>
  <c r="O41" i="6" s="1"/>
  <c r="O41" i="5"/>
  <c r="O280" i="5"/>
  <c r="N280" i="6"/>
  <c r="N49" i="6"/>
  <c r="O49" i="6" s="1"/>
  <c r="O49" i="5"/>
  <c r="N70" i="6"/>
  <c r="O70" i="5"/>
  <c r="N142" i="6"/>
  <c r="O142" i="6" s="1"/>
  <c r="O142" i="5"/>
  <c r="N123" i="6"/>
  <c r="O123" i="6" s="1"/>
  <c r="O123" i="5"/>
  <c r="N165" i="6"/>
  <c r="O165" i="5"/>
  <c r="N15" i="6"/>
  <c r="O15" i="5"/>
  <c r="O209" i="5"/>
  <c r="N52" i="6"/>
  <c r="O52" i="5"/>
  <c r="N303" i="6"/>
  <c r="O303" i="6" s="1"/>
  <c r="O303" i="5"/>
  <c r="N166" i="6"/>
  <c r="O166" i="6" s="1"/>
  <c r="O166" i="5"/>
  <c r="O230" i="5"/>
  <c r="N172" i="6"/>
  <c r="O172" i="5"/>
  <c r="N21" i="6"/>
  <c r="O21" i="5"/>
  <c r="N133" i="6"/>
  <c r="O133" i="5"/>
  <c r="N93" i="6"/>
  <c r="O93" i="5"/>
  <c r="N212" i="6"/>
  <c r="O212" i="5"/>
  <c r="N249" i="6"/>
  <c r="O249" i="6" s="1"/>
  <c r="O249" i="5"/>
  <c r="N275" i="6"/>
  <c r="O275" i="5"/>
  <c r="O244" i="5"/>
  <c r="N193" i="6"/>
  <c r="O193" i="5"/>
  <c r="N153" i="6"/>
  <c r="O153" i="6" s="1"/>
  <c r="O153" i="5"/>
  <c r="N122" i="6"/>
  <c r="O122" i="6" s="1"/>
  <c r="O122" i="5"/>
  <c r="N203" i="6"/>
  <c r="O203" i="6" s="1"/>
  <c r="O203" i="5"/>
  <c r="N89" i="6"/>
  <c r="O89" i="6" s="1"/>
  <c r="O89" i="5"/>
  <c r="N78" i="6"/>
  <c r="O78" i="5"/>
  <c r="N204" i="6"/>
  <c r="O204" i="5"/>
  <c r="N295" i="6"/>
  <c r="O295" i="6" s="1"/>
  <c r="O295" i="5"/>
  <c r="N9" i="6"/>
  <c r="O9" i="6" s="1"/>
  <c r="O9" i="5"/>
  <c r="N239" i="6"/>
  <c r="O239" i="6" s="1"/>
  <c r="O239" i="5"/>
  <c r="N313" i="6"/>
  <c r="O313" i="5"/>
  <c r="N51" i="6"/>
  <c r="O51" i="6" s="1"/>
  <c r="O51" i="5"/>
  <c r="N101" i="6"/>
  <c r="O101" i="6" s="1"/>
  <c r="O101" i="5"/>
  <c r="O156" i="5"/>
  <c r="N156" i="6"/>
  <c r="N276" i="6"/>
  <c r="O276" i="6" s="1"/>
  <c r="O276" i="5"/>
  <c r="N323" i="6"/>
  <c r="O323" i="6" s="1"/>
  <c r="N102" i="6"/>
  <c r="O102" i="5"/>
  <c r="N221" i="6"/>
  <c r="O221" i="6" s="1"/>
  <c r="O221" i="5"/>
  <c r="O158" i="5"/>
  <c r="N158" i="6"/>
  <c r="O233" i="5"/>
  <c r="N330" i="6"/>
  <c r="O330" i="6" s="1"/>
  <c r="O330" i="5"/>
  <c r="N236" i="6"/>
  <c r="O236" i="6" s="1"/>
  <c r="O236" i="5"/>
  <c r="N294" i="6"/>
  <c r="O294" i="5"/>
  <c r="N219" i="6"/>
  <c r="O219" i="5"/>
  <c r="O114" i="5"/>
  <c r="N114" i="6"/>
  <c r="N46" i="6"/>
  <c r="O46" i="5"/>
  <c r="O32" i="5"/>
  <c r="N104" i="6"/>
  <c r="O104" i="6" s="1"/>
  <c r="O104" i="5"/>
  <c r="N116" i="6"/>
  <c r="O116" i="6" s="1"/>
  <c r="O116" i="5"/>
  <c r="N248" i="6"/>
  <c r="O248" i="6" s="1"/>
  <c r="O248" i="5"/>
  <c r="N273" i="6"/>
  <c r="O273" i="5"/>
  <c r="N202" i="6"/>
  <c r="O202" i="6" s="1"/>
  <c r="O202" i="5"/>
  <c r="N234" i="6"/>
  <c r="O234" i="6" s="1"/>
  <c r="O234" i="5"/>
  <c r="N308" i="6"/>
  <c r="O308" i="6" s="1"/>
  <c r="O308" i="5"/>
  <c r="N121" i="6"/>
  <c r="O121" i="5"/>
  <c r="N327" i="6"/>
  <c r="O327" i="6" s="1"/>
  <c r="O327" i="5"/>
  <c r="N95" i="6"/>
  <c r="O95" i="6" s="1"/>
  <c r="O95" i="5"/>
  <c r="N58" i="6"/>
  <c r="O58" i="6" s="1"/>
  <c r="O58" i="5"/>
  <c r="N82" i="6"/>
  <c r="O82" i="5"/>
  <c r="N293" i="6"/>
  <c r="O293" i="6" s="1"/>
  <c r="O293" i="5"/>
  <c r="N251" i="6"/>
  <c r="O251" i="5"/>
  <c r="N200" i="6"/>
  <c r="O200" i="6" s="1"/>
  <c r="O200" i="5"/>
  <c r="N12" i="6"/>
  <c r="O12" i="6" s="1"/>
  <c r="O12" i="5"/>
  <c r="N306" i="6"/>
  <c r="O306" i="6" s="1"/>
  <c r="O306" i="5"/>
  <c r="N139" i="6"/>
  <c r="O139" i="5"/>
  <c r="O60" i="5"/>
  <c r="N60" i="6"/>
  <c r="O60" i="6" s="1"/>
  <c r="N150" i="6"/>
  <c r="O150" i="6" s="1"/>
  <c r="O150" i="5"/>
  <c r="N181" i="6"/>
  <c r="O181" i="5"/>
  <c r="N311" i="6"/>
  <c r="O311" i="5"/>
  <c r="N301" i="6"/>
  <c r="O301" i="6" s="1"/>
  <c r="O301" i="5"/>
  <c r="N188" i="6"/>
  <c r="O188" i="5"/>
  <c r="N109" i="6"/>
  <c r="O109" i="6" s="1"/>
  <c r="O109" i="5"/>
  <c r="N20" i="6"/>
  <c r="O20" i="6" s="1"/>
  <c r="O20" i="5"/>
  <c r="N254" i="6"/>
  <c r="O254" i="5"/>
  <c r="O195" i="5"/>
  <c r="N195" i="6"/>
  <c r="N130" i="6"/>
  <c r="O130" i="6" s="1"/>
  <c r="O130" i="5"/>
  <c r="N304" i="6"/>
  <c r="O304" i="5"/>
  <c r="N194" i="6"/>
  <c r="O194" i="6" s="1"/>
  <c r="O194" i="5"/>
  <c r="O24" i="5"/>
  <c r="N24" i="6"/>
  <c r="O24" i="6" s="1"/>
  <c r="O97" i="5"/>
  <c r="N97" i="6"/>
  <c r="O63" i="5"/>
  <c r="N63" i="6"/>
  <c r="N337" i="6"/>
  <c r="O337" i="6" s="1"/>
  <c r="O337" i="5"/>
  <c r="N352" i="6"/>
  <c r="O352" i="5"/>
  <c r="N18" i="6"/>
  <c r="O18" i="5"/>
  <c r="N110" i="6"/>
  <c r="O110" i="6" s="1"/>
  <c r="O110" i="5"/>
  <c r="N186" i="6"/>
  <c r="O186" i="5"/>
  <c r="N307" i="6"/>
  <c r="O307" i="5"/>
  <c r="O163" i="5"/>
  <c r="N163" i="6"/>
  <c r="O163" i="6" s="1"/>
  <c r="N40" i="6"/>
  <c r="O40" i="5"/>
  <c r="N42" i="6"/>
  <c r="O42" i="6" s="1"/>
  <c r="O42" i="5"/>
  <c r="N243" i="6"/>
  <c r="O243" i="6" s="1"/>
  <c r="O243" i="5"/>
  <c r="N45" i="6"/>
  <c r="O45" i="5"/>
  <c r="N25" i="6"/>
  <c r="O25" i="5"/>
  <c r="N284" i="6"/>
  <c r="O284" i="5"/>
  <c r="N124" i="6"/>
  <c r="O124" i="5"/>
  <c r="N340" i="6"/>
  <c r="O340" i="5"/>
  <c r="N152" i="6"/>
  <c r="O152" i="6" s="1"/>
  <c r="O152" i="5"/>
  <c r="N266" i="6"/>
  <c r="O266" i="6" s="1"/>
  <c r="O266" i="5"/>
  <c r="N184" i="6"/>
  <c r="O184" i="6" s="1"/>
  <c r="O184" i="5"/>
  <c r="O333" i="5"/>
  <c r="N333" i="6"/>
  <c r="O333" i="6" s="1"/>
  <c r="N264" i="6"/>
  <c r="O264" i="6" s="1"/>
  <c r="O264" i="5"/>
  <c r="N80" i="6"/>
  <c r="O80" i="5"/>
  <c r="N27" i="6"/>
  <c r="O27" i="5"/>
  <c r="N321" i="6"/>
  <c r="O321" i="6" s="1"/>
  <c r="O321" i="5"/>
  <c r="N94" i="6"/>
  <c r="O94" i="5"/>
  <c r="N62" i="6"/>
  <c r="O62" i="5"/>
  <c r="N175" i="6"/>
  <c r="O175" i="6" s="1"/>
  <c r="O175" i="5"/>
  <c r="O272" i="5"/>
  <c r="N272" i="6"/>
  <c r="O272" i="6" s="1"/>
  <c r="N353" i="6"/>
  <c r="O353" i="5"/>
  <c r="N296" i="6"/>
  <c r="O296" i="6" s="1"/>
  <c r="O296" i="5"/>
  <c r="N347" i="6"/>
  <c r="O347" i="6" s="1"/>
  <c r="O347" i="5"/>
  <c r="O64" i="5"/>
  <c r="N64" i="6"/>
  <c r="O64" i="6" s="1"/>
  <c r="N125" i="6"/>
  <c r="O125" i="5"/>
  <c r="N290" i="6"/>
  <c r="O290" i="6" s="1"/>
  <c r="O290" i="5"/>
  <c r="N343" i="6"/>
  <c r="O343" i="5"/>
  <c r="O292" i="5"/>
  <c r="N292" i="6"/>
  <c r="O292" i="6" s="1"/>
  <c r="O351" i="5"/>
  <c r="N351" i="6"/>
  <c r="O351" i="6" s="1"/>
  <c r="N348" i="6"/>
  <c r="O348" i="5"/>
  <c r="N56" i="6"/>
  <c r="O56" i="6" s="1"/>
  <c r="O56" i="5"/>
  <c r="N285" i="6"/>
  <c r="O285" i="5"/>
  <c r="N71" i="6"/>
  <c r="O71" i="5"/>
  <c r="N228" i="6"/>
  <c r="O228" i="5"/>
  <c r="N182" i="6"/>
  <c r="O182" i="5"/>
  <c r="O164" i="5"/>
  <c r="N164" i="6"/>
  <c r="O164" i="6" s="1"/>
  <c r="N358" i="6"/>
  <c r="O358" i="6" s="1"/>
  <c r="O358" i="5"/>
  <c r="O179" i="5"/>
  <c r="N179" i="6"/>
  <c r="O179" i="6" s="1"/>
  <c r="N57" i="6"/>
  <c r="O57" i="5"/>
  <c r="N211" i="6"/>
  <c r="O211" i="5"/>
  <c r="N111" i="6"/>
  <c r="O111" i="5"/>
  <c r="N319" i="6"/>
  <c r="O319" i="5"/>
  <c r="N241" i="6"/>
  <c r="O241" i="6" s="1"/>
  <c r="O241" i="5"/>
  <c r="N140" i="6"/>
  <c r="O140" i="5"/>
  <c r="O250" i="5"/>
  <c r="N250" i="6"/>
  <c r="O250" i="6" s="1"/>
  <c r="N171" i="6"/>
  <c r="O171" i="5"/>
  <c r="N128" i="6"/>
  <c r="O128" i="6" s="1"/>
  <c r="O128" i="5"/>
  <c r="N67" i="6"/>
  <c r="O67" i="6" s="1"/>
  <c r="O67" i="5"/>
  <c r="N317" i="6"/>
  <c r="O317" i="6" s="1"/>
  <c r="O317" i="5"/>
  <c r="N147" i="6"/>
  <c r="O147" i="6" s="1"/>
  <c r="O147" i="5"/>
  <c r="N225" i="6"/>
  <c r="O225" i="6" s="1"/>
  <c r="O225" i="5"/>
  <c r="N183" i="6"/>
  <c r="O183" i="6" s="1"/>
  <c r="O183" i="5"/>
  <c r="N331" i="6"/>
  <c r="O331" i="6" s="1"/>
  <c r="O331" i="5"/>
  <c r="N247" i="6"/>
  <c r="O247" i="5"/>
  <c r="N149" i="6"/>
  <c r="O149" i="6" s="1"/>
  <c r="O149" i="5"/>
  <c r="N90" i="6"/>
  <c r="O90" i="6" s="1"/>
  <c r="O90" i="5"/>
  <c r="N107" i="6"/>
  <c r="O107" i="6" s="1"/>
  <c r="O107" i="5"/>
  <c r="N74" i="6"/>
  <c r="O74" i="6" s="1"/>
  <c r="O74" i="5"/>
  <c r="N318" i="6"/>
  <c r="O318" i="5"/>
  <c r="N53" i="6"/>
  <c r="O53" i="6" s="1"/>
  <c r="O53" i="5"/>
  <c r="N65" i="6"/>
  <c r="O65" i="5"/>
  <c r="N283" i="6"/>
  <c r="O283" i="5"/>
  <c r="O126" i="5"/>
  <c r="N126" i="6"/>
  <c r="O126" i="6" s="1"/>
  <c r="O31" i="5"/>
  <c r="N31" i="6"/>
  <c r="O359" i="5"/>
  <c r="N359" i="6"/>
  <c r="O359" i="6" s="1"/>
  <c r="N117" i="6"/>
  <c r="O117" i="6" s="1"/>
  <c r="O117" i="5"/>
  <c r="N44" i="6"/>
  <c r="O44" i="6" s="1"/>
  <c r="O44" i="5"/>
  <c r="N206" i="6"/>
  <c r="O206" i="6" s="1"/>
  <c r="O206" i="5"/>
  <c r="N54" i="6"/>
  <c r="O54" i="5"/>
  <c r="N201" i="6"/>
  <c r="O201" i="5"/>
  <c r="N256" i="6"/>
  <c r="O256" i="6" s="1"/>
  <c r="O256" i="5"/>
  <c r="N257" i="6"/>
  <c r="O257" i="5"/>
  <c r="N154" i="6"/>
  <c r="O154" i="5"/>
  <c r="N259" i="6"/>
  <c r="O259" i="6" s="1"/>
  <c r="O259" i="5"/>
  <c r="N281" i="6"/>
  <c r="O281" i="6" s="1"/>
  <c r="O281" i="5"/>
  <c r="N310" i="6"/>
  <c r="O310" i="6" s="1"/>
  <c r="O310" i="5"/>
  <c r="N162" i="6"/>
  <c r="O162" i="6" s="1"/>
  <c r="O162" i="5"/>
  <c r="N231" i="6"/>
  <c r="O231" i="6" s="1"/>
  <c r="O231" i="5"/>
  <c r="N342" i="6"/>
  <c r="O342" i="5"/>
  <c r="N278" i="6"/>
  <c r="O278" i="6" s="1"/>
  <c r="O278" i="5"/>
  <c r="N362" i="6"/>
  <c r="O362" i="5"/>
  <c r="N177" i="6"/>
  <c r="O177" i="6" s="1"/>
  <c r="O177" i="5"/>
  <c r="N205" i="6"/>
  <c r="O205" i="6" s="1"/>
  <c r="O205" i="5"/>
  <c r="N289" i="6"/>
  <c r="O289" i="6" s="1"/>
  <c r="O289" i="5"/>
  <c r="N190" i="6"/>
  <c r="O190" i="6" s="1"/>
  <c r="O190" i="5"/>
  <c r="N360" i="6"/>
  <c r="O360" i="5"/>
  <c r="N260" i="6"/>
  <c r="O260" i="5"/>
  <c r="N14" i="6"/>
  <c r="O14" i="5"/>
  <c r="N38" i="6"/>
  <c r="O38" i="5"/>
  <c r="N286" i="6"/>
  <c r="O286" i="6" s="1"/>
  <c r="O286" i="5"/>
  <c r="N137" i="6"/>
  <c r="O137" i="6" s="1"/>
  <c r="O137" i="5"/>
  <c r="N55" i="6"/>
  <c r="O55" i="5"/>
  <c r="N191" i="6"/>
  <c r="O191" i="5"/>
  <c r="N59" i="6"/>
  <c r="O59" i="6" s="1"/>
  <c r="O59" i="5"/>
  <c r="N174" i="6"/>
  <c r="O174" i="6" s="1"/>
  <c r="O174" i="5"/>
  <c r="N88" i="6"/>
  <c r="O88" i="6" s="1"/>
  <c r="O88" i="5"/>
  <c r="N345" i="6"/>
  <c r="O345" i="5"/>
  <c r="N269" i="6"/>
  <c r="O269" i="5"/>
  <c r="N277" i="6"/>
  <c r="O277" i="5"/>
  <c r="N167" i="6"/>
  <c r="O167" i="6" s="1"/>
  <c r="O167" i="5"/>
  <c r="N34" i="6"/>
  <c r="O34" i="5"/>
  <c r="N168" i="6"/>
  <c r="O168" i="5"/>
  <c r="N271" i="6"/>
  <c r="O271" i="5"/>
  <c r="N86" i="6"/>
  <c r="O86" i="6" s="1"/>
  <c r="O86" i="5"/>
  <c r="N300" i="6"/>
  <c r="O300" i="5"/>
  <c r="N335" i="6"/>
  <c r="O335" i="5"/>
  <c r="N48" i="6"/>
  <c r="O48" i="6" s="1"/>
  <c r="O48" i="5"/>
  <c r="N305" i="6"/>
  <c r="O305" i="6" s="1"/>
  <c r="O305" i="5"/>
  <c r="N155" i="6"/>
  <c r="O155" i="5"/>
  <c r="N223" i="6"/>
  <c r="O223" i="5"/>
  <c r="N189" i="6"/>
  <c r="O189" i="6" s="1"/>
  <c r="O189" i="5"/>
  <c r="N100" i="6"/>
  <c r="O100" i="5"/>
  <c r="O207" i="5"/>
  <c r="N207" i="6"/>
  <c r="N291" i="6"/>
  <c r="O291" i="6" s="1"/>
  <c r="O291" i="5"/>
  <c r="O261" i="5"/>
  <c r="N261" i="6"/>
  <c r="O261" i="6" s="1"/>
  <c r="N220" i="6"/>
  <c r="O220" i="5"/>
  <c r="N136" i="6"/>
  <c r="O136" i="5"/>
  <c r="N91" i="6"/>
  <c r="O91" i="6" s="1"/>
  <c r="O91" i="5"/>
  <c r="N246" i="6"/>
  <c r="O246" i="5"/>
  <c r="N11" i="6"/>
  <c r="O11" i="6" s="1"/>
  <c r="O11" i="5"/>
  <c r="N29" i="6"/>
  <c r="O29" i="5"/>
  <c r="N61" i="6"/>
  <c r="O61" i="6" s="1"/>
  <c r="O61" i="5"/>
  <c r="N169" i="6"/>
  <c r="O169" i="5"/>
  <c r="N146" i="6"/>
  <c r="O146" i="6" s="1"/>
  <c r="O146" i="5"/>
  <c r="N99" i="6"/>
  <c r="O99" i="6" s="1"/>
  <c r="O131" i="5"/>
  <c r="O320" i="5"/>
  <c r="N320" i="6"/>
  <c r="O320" i="6" s="1"/>
  <c r="N115" i="6"/>
  <c r="O115" i="5"/>
  <c r="N134" i="6"/>
  <c r="O134" i="5"/>
  <c r="O210" i="5"/>
  <c r="N103" i="6"/>
  <c r="O103" i="6" s="1"/>
  <c r="O103" i="5"/>
  <c r="N17" i="6"/>
  <c r="O17" i="6" s="1"/>
  <c r="O17" i="5"/>
  <c r="N19" i="6"/>
  <c r="O19" i="6" s="1"/>
  <c r="O19" i="5"/>
  <c r="N28" i="6"/>
  <c r="O28" i="6" s="1"/>
  <c r="O28" i="5"/>
  <c r="N26" i="6"/>
  <c r="O26" i="5"/>
  <c r="N143" i="6"/>
  <c r="O143" i="6" s="1"/>
  <c r="O143" i="5"/>
  <c r="N232" i="6"/>
  <c r="N242" i="6"/>
  <c r="O242" i="5"/>
  <c r="N316" i="6"/>
  <c r="O316" i="6" s="1"/>
  <c r="O316" i="5"/>
  <c r="N356" i="6"/>
  <c r="O356" i="6" s="1"/>
  <c r="O356" i="5"/>
  <c r="N196" i="6"/>
  <c r="O196" i="6" s="1"/>
  <c r="O35" i="5"/>
  <c r="N334" i="6"/>
  <c r="O334" i="5"/>
  <c r="O157" i="5"/>
  <c r="O214" i="5"/>
  <c r="N119" i="6"/>
  <c r="O119" i="6" s="1"/>
  <c r="O119" i="5"/>
  <c r="N325" i="6"/>
  <c r="O325" i="5"/>
  <c r="N297" i="6"/>
  <c r="O297" i="5"/>
  <c r="N151" i="6"/>
  <c r="O151" i="6" s="1"/>
  <c r="O151" i="5"/>
  <c r="N265" i="6"/>
  <c r="O265" i="6" s="1"/>
  <c r="N315" i="6"/>
  <c r="O315" i="6" s="1"/>
  <c r="O315" i="5"/>
  <c r="N238" i="6"/>
  <c r="O238" i="6" s="1"/>
  <c r="O238" i="5"/>
  <c r="N208" i="6"/>
  <c r="O208" i="6" s="1"/>
  <c r="O208" i="5"/>
  <c r="N66" i="6"/>
  <c r="O66" i="6" s="1"/>
  <c r="O255" i="5"/>
  <c r="N240" i="6"/>
  <c r="O240" i="6" s="1"/>
  <c r="O240" i="5"/>
  <c r="O185" i="5"/>
  <c r="N324" i="6"/>
  <c r="O324" i="6" s="1"/>
  <c r="O324" i="5"/>
  <c r="N217" i="6"/>
  <c r="O217" i="6" s="1"/>
  <c r="O217" i="5"/>
  <c r="N129" i="6"/>
  <c r="O129" i="6" s="1"/>
  <c r="O129" i="5"/>
  <c r="N354" i="6"/>
  <c r="O354" i="6" s="1"/>
  <c r="O354" i="5"/>
  <c r="N43" i="6"/>
  <c r="O43" i="6" s="1"/>
  <c r="O43" i="5"/>
  <c r="N262" i="6"/>
  <c r="O262" i="6" s="1"/>
  <c r="O262" i="5"/>
  <c r="N98" i="6"/>
  <c r="O98" i="6" s="1"/>
  <c r="O98" i="5"/>
  <c r="N16" i="6"/>
  <c r="O16" i="6" s="1"/>
  <c r="O16" i="5"/>
  <c r="N258" i="6"/>
  <c r="O258" i="5"/>
  <c r="N363" i="6"/>
  <c r="O363" i="5"/>
  <c r="O84" i="5"/>
  <c r="N159" i="6"/>
  <c r="O159" i="5"/>
  <c r="N361" i="6"/>
  <c r="O361" i="6" s="1"/>
  <c r="O361" i="5"/>
  <c r="N160" i="6"/>
  <c r="O160" i="5"/>
  <c r="N339" i="6"/>
  <c r="O339" i="6" s="1"/>
  <c r="O339" i="5"/>
  <c r="N81" i="6"/>
  <c r="O81" i="6" s="1"/>
  <c r="O81" i="5"/>
  <c r="N23" i="6"/>
  <c r="O23" i="5"/>
  <c r="O135" i="5"/>
  <c r="N135" i="6"/>
  <c r="O135" i="6" s="1"/>
  <c r="N37" i="6"/>
  <c r="O37" i="6" s="1"/>
  <c r="O37" i="5"/>
  <c r="O237" i="5"/>
  <c r="N237" i="6"/>
  <c r="N112" i="6"/>
  <c r="O112" i="6" s="1"/>
  <c r="O112" i="5"/>
  <c r="N199" i="6"/>
  <c r="O199" i="6" s="1"/>
  <c r="O199" i="5"/>
  <c r="N47" i="6"/>
  <c r="O47" i="6" s="1"/>
  <c r="O47" i="5"/>
  <c r="N192" i="6"/>
  <c r="O192" i="6" s="1"/>
  <c r="O192" i="5"/>
  <c r="N357" i="6"/>
  <c r="O357" i="5"/>
  <c r="O83" i="5"/>
  <c r="N83" i="6"/>
  <c r="O83" i="6" s="1"/>
  <c r="N344" i="6"/>
  <c r="O344" i="6" s="1"/>
  <c r="O344" i="5"/>
  <c r="N224" i="6"/>
  <c r="O224" i="6" s="1"/>
  <c r="O224" i="5"/>
  <c r="O263" i="5"/>
  <c r="N263" i="6"/>
  <c r="O263" i="6" s="1"/>
  <c r="N113" i="6"/>
  <c r="O113" i="6" s="1"/>
  <c r="O113" i="5"/>
  <c r="N312" i="6"/>
  <c r="O312" i="5"/>
  <c r="N332" i="6"/>
  <c r="O332" i="5"/>
  <c r="N270" i="6"/>
  <c r="O270" i="5"/>
  <c r="N252" i="6"/>
  <c r="O252" i="6" s="1"/>
  <c r="O252" i="5"/>
  <c r="N222" i="6"/>
  <c r="O222" i="5"/>
  <c r="O180" i="5"/>
  <c r="N180" i="6"/>
  <c r="N215" i="6"/>
  <c r="O215" i="5"/>
  <c r="N226" i="6"/>
  <c r="O226" i="6" s="1"/>
  <c r="O226" i="5"/>
  <c r="N77" i="6"/>
  <c r="O77" i="6" s="1"/>
  <c r="O77" i="5"/>
  <c r="N127" i="6"/>
  <c r="O127" i="6" s="1"/>
  <c r="O127" i="5"/>
  <c r="N187" i="6"/>
  <c r="O187" i="5"/>
  <c r="N36" i="6"/>
  <c r="O36" i="6" s="1"/>
  <c r="O36" i="5"/>
  <c r="N302" i="6"/>
  <c r="O302" i="6" s="1"/>
  <c r="O302" i="5"/>
  <c r="N79" i="6"/>
  <c r="O79" i="6" s="1"/>
  <c r="O79" i="5"/>
  <c r="N346" i="6"/>
  <c r="O346" i="6" s="1"/>
  <c r="O346" i="5"/>
  <c r="N178" i="6"/>
  <c r="O178" i="5"/>
  <c r="N218" i="6"/>
  <c r="O218" i="6" s="1"/>
  <c r="O218" i="5"/>
  <c r="N118" i="6"/>
  <c r="O118" i="5"/>
  <c r="N341" i="6"/>
  <c r="O341" i="6" s="1"/>
  <c r="O341" i="5"/>
  <c r="N50" i="6"/>
  <c r="O50" i="6" s="1"/>
  <c r="O50" i="5"/>
  <c r="N76" i="6"/>
  <c r="O76" i="5"/>
  <c r="N229" i="6"/>
  <c r="O229" i="6" s="1"/>
  <c r="O229" i="5"/>
  <c r="N30" i="6"/>
  <c r="O30" i="6" s="1"/>
  <c r="O30" i="5"/>
  <c r="N170" i="6"/>
  <c r="O170" i="5"/>
  <c r="N176" i="6"/>
  <c r="O176" i="6" s="1"/>
  <c r="O176" i="5"/>
  <c r="N213" i="6"/>
  <c r="O213" i="6" s="1"/>
  <c r="O213" i="5"/>
  <c r="N350" i="6"/>
  <c r="O350" i="6" s="1"/>
  <c r="O350" i="5"/>
  <c r="N315" i="8"/>
  <c r="O315" i="7"/>
  <c r="N16" i="8"/>
  <c r="O16" i="7"/>
  <c r="N145" i="8"/>
  <c r="O145" i="7"/>
  <c r="N219" i="8"/>
  <c r="O240" i="7"/>
  <c r="N240" i="8"/>
  <c r="N217" i="8"/>
  <c r="O217" i="7"/>
  <c r="O203" i="7"/>
  <c r="N203" i="8"/>
  <c r="N328" i="8"/>
  <c r="O328" i="7"/>
  <c r="N281" i="8"/>
  <c r="O281" i="7"/>
  <c r="N185" i="8"/>
  <c r="O185" i="7"/>
  <c r="O236" i="7"/>
  <c r="N236" i="8"/>
  <c r="O344" i="7"/>
  <c r="N344" i="8"/>
  <c r="N100" i="8"/>
  <c r="O336" i="7"/>
  <c r="N336" i="8"/>
  <c r="O119" i="7"/>
  <c r="N119" i="8"/>
  <c r="O150" i="7"/>
  <c r="N150" i="8"/>
  <c r="N20" i="8"/>
  <c r="O20" i="7"/>
  <c r="N232" i="8"/>
  <c r="N97" i="8"/>
  <c r="O298" i="7"/>
  <c r="N298" i="8"/>
  <c r="N337" i="8"/>
  <c r="O337" i="7"/>
  <c r="N301" i="8"/>
  <c r="O301" i="7"/>
  <c r="N288" i="8"/>
  <c r="O288" i="7"/>
  <c r="O49" i="7"/>
  <c r="N49" i="8"/>
  <c r="N31" i="8"/>
  <c r="N9" i="8"/>
  <c r="O9" i="7"/>
  <c r="N170" i="8"/>
  <c r="O252" i="7"/>
  <c r="N252" i="8"/>
  <c r="N125" i="8"/>
  <c r="O125" i="7"/>
  <c r="N140" i="8"/>
  <c r="N339" i="8"/>
  <c r="O339" i="7"/>
  <c r="N87" i="8"/>
  <c r="O87" i="7"/>
  <c r="N23" i="8"/>
  <c r="N63" i="8"/>
  <c r="N64" i="8"/>
  <c r="O64" i="7"/>
  <c r="N165" i="8"/>
  <c r="N289" i="8"/>
  <c r="O289" i="7"/>
  <c r="O104" i="7"/>
  <c r="N104" i="8"/>
  <c r="N153" i="8"/>
  <c r="O153" i="7"/>
  <c r="N254" i="8"/>
  <c r="O177" i="7"/>
  <c r="N177" i="8"/>
  <c r="N239" i="8"/>
  <c r="O239" i="7"/>
  <c r="N166" i="8"/>
  <c r="O166" i="7"/>
  <c r="O209" i="7"/>
  <c r="N209" i="8"/>
  <c r="O17" i="7"/>
  <c r="N17" i="8"/>
  <c r="O149" i="7"/>
  <c r="N149" i="8"/>
  <c r="O291" i="7"/>
  <c r="N291" i="8"/>
  <c r="N263" i="8"/>
  <c r="O263" i="7"/>
  <c r="N189" i="8"/>
  <c r="O189" i="7"/>
  <c r="N44" i="8"/>
  <c r="N333" i="8"/>
  <c r="O333" i="7"/>
  <c r="N156" i="8"/>
  <c r="N77" i="8"/>
  <c r="O77" i="7"/>
  <c r="O133" i="7"/>
  <c r="N133" i="8"/>
  <c r="N22" i="8"/>
  <c r="O231" i="7"/>
  <c r="N231" i="8"/>
  <c r="N218" i="8"/>
  <c r="O218" i="7"/>
  <c r="O116" i="7"/>
  <c r="N116" i="8"/>
  <c r="N154" i="8"/>
  <c r="O43" i="7"/>
  <c r="N43" i="8"/>
  <c r="N284" i="8"/>
  <c r="N93" i="8"/>
  <c r="N14" i="8"/>
  <c r="N131" i="8"/>
  <c r="O131" i="7"/>
  <c r="N350" i="8"/>
  <c r="O350" i="7"/>
  <c r="N247" i="8"/>
  <c r="O359" i="7"/>
  <c r="N359" i="8"/>
  <c r="N175" i="8"/>
  <c r="O175" i="7"/>
  <c r="O330" i="7"/>
  <c r="N330" i="8"/>
  <c r="N60" i="8"/>
  <c r="O60" i="7"/>
  <c r="O309" i="7"/>
  <c r="N309" i="8"/>
  <c r="N220" i="8"/>
  <c r="N86" i="8"/>
  <c r="O86" i="7"/>
  <c r="N105" i="8"/>
  <c r="N225" i="8"/>
  <c r="O225" i="7"/>
  <c r="N53" i="8"/>
  <c r="O53" i="7"/>
  <c r="N210" i="8"/>
  <c r="O42" i="7"/>
  <c r="N42" i="8"/>
  <c r="N120" i="8"/>
  <c r="N297" i="8"/>
  <c r="O11" i="7"/>
  <c r="N11" i="8"/>
  <c r="N235" i="8"/>
  <c r="O208" i="7"/>
  <c r="N208" i="8"/>
  <c r="N356" i="8"/>
  <c r="O356" i="7"/>
  <c r="O264" i="7"/>
  <c r="N264" i="8"/>
  <c r="N347" i="8"/>
  <c r="O347" i="7"/>
  <c r="N194" i="8"/>
  <c r="O194" i="7"/>
  <c r="N259" i="8"/>
  <c r="O259" i="7"/>
  <c r="O233" i="7"/>
  <c r="N233" i="8"/>
  <c r="N257" i="8"/>
  <c r="M366" i="7"/>
  <c r="N8" i="8"/>
  <c r="O129" i="7"/>
  <c r="N129" i="8"/>
  <c r="N193" i="8"/>
  <c r="N211" i="8"/>
  <c r="N269" i="8"/>
  <c r="N341" i="8"/>
  <c r="O341" i="7"/>
  <c r="O216" i="7"/>
  <c r="N216" i="8"/>
  <c r="O112" i="7"/>
  <c r="N112" i="8"/>
  <c r="N324" i="8"/>
  <c r="O324" i="7"/>
  <c r="N13" i="8"/>
  <c r="O13" i="7"/>
  <c r="N352" i="8"/>
  <c r="N273" i="8"/>
  <c r="N26" i="8"/>
  <c r="N318" i="8"/>
  <c r="O318" i="7"/>
  <c r="N169" i="8"/>
  <c r="N173" i="8"/>
  <c r="N142" i="8"/>
  <c r="O142" i="7"/>
  <c r="N117" i="8"/>
  <c r="O117" i="7"/>
  <c r="O102" i="7"/>
  <c r="N102" i="8"/>
  <c r="N200" i="8"/>
  <c r="O200" i="7"/>
  <c r="N258" i="8"/>
  <c r="N57" i="8"/>
  <c r="N159" i="8"/>
  <c r="N107" i="8"/>
  <c r="O107" i="7"/>
  <c r="O161" i="7"/>
  <c r="N161" i="8"/>
  <c r="N21" i="8"/>
  <c r="O141" i="7"/>
  <c r="N141" i="8"/>
  <c r="O238" i="7"/>
  <c r="N238" i="8"/>
  <c r="N50" i="8"/>
  <c r="O50" i="7"/>
  <c r="N71" i="8"/>
  <c r="N123" i="8"/>
  <c r="O123" i="7"/>
  <c r="O90" i="7"/>
  <c r="N90" i="8"/>
  <c r="O147" i="7"/>
  <c r="N147" i="8"/>
  <c r="N188" i="8"/>
  <c r="O152" i="7"/>
  <c r="N152" i="8"/>
  <c r="N222" i="8"/>
  <c r="N54" i="8"/>
  <c r="N73" i="8"/>
  <c r="O73" i="7"/>
  <c r="N213" i="8"/>
  <c r="O213" i="7"/>
  <c r="N52" i="8"/>
  <c r="N253" i="8"/>
  <c r="O253" i="7"/>
  <c r="N201" i="8"/>
  <c r="N223" i="8"/>
  <c r="N305" i="8"/>
  <c r="O305" i="7"/>
  <c r="N268" i="8"/>
  <c r="O268" i="7"/>
  <c r="N79" i="8"/>
  <c r="O79" i="7"/>
  <c r="N348" i="8"/>
  <c r="N331" i="8"/>
  <c r="O331" i="7"/>
  <c r="N95" i="8"/>
  <c r="O95" i="7"/>
  <c r="N323" i="8"/>
  <c r="O323" i="7"/>
  <c r="N74" i="8"/>
  <c r="O74" i="7"/>
  <c r="N121" i="8"/>
  <c r="N122" i="8"/>
  <c r="O122" i="7"/>
  <c r="N78" i="8"/>
  <c r="N143" i="8"/>
  <c r="O143" i="7"/>
  <c r="N163" i="8"/>
  <c r="O163" i="7"/>
  <c r="N279" i="8"/>
  <c r="O279" i="7"/>
  <c r="N195" i="8"/>
  <c r="O195" i="7"/>
  <c r="N126" i="8"/>
  <c r="O126" i="7"/>
  <c r="O174" i="7"/>
  <c r="N174" i="8"/>
  <c r="N312" i="8"/>
  <c r="N212" i="8"/>
  <c r="N290" i="8"/>
  <c r="O290" i="7"/>
  <c r="N362" i="8"/>
  <c r="N196" i="8"/>
  <c r="O196" i="7"/>
  <c r="N134" i="8"/>
  <c r="N308" i="8"/>
  <c r="O308" i="7"/>
  <c r="N139" i="8"/>
  <c r="O115" i="7"/>
  <c r="N115" i="8"/>
  <c r="O89" i="7"/>
  <c r="N89" i="8"/>
  <c r="N241" i="8"/>
  <c r="O241" i="7"/>
  <c r="O234" i="7"/>
  <c r="N234" i="8"/>
  <c r="O295" i="7"/>
  <c r="N295" i="8"/>
  <c r="N248" i="8"/>
  <c r="O248" i="7"/>
  <c r="N91" i="8"/>
  <c r="O91" i="7"/>
  <c r="N198" i="8"/>
  <c r="O198" i="7"/>
  <c r="N204" i="8"/>
  <c r="N88" i="8"/>
  <c r="O88" i="7"/>
  <c r="N136" i="8"/>
  <c r="O349" i="7"/>
  <c r="N349" i="8"/>
  <c r="N180" i="8"/>
  <c r="O180" i="7"/>
  <c r="N228" i="8"/>
  <c r="N244" i="8"/>
  <c r="N34" i="8"/>
  <c r="O190" i="7"/>
  <c r="N190" i="8"/>
  <c r="N197" i="8"/>
  <c r="O197" i="7"/>
  <c r="N313" i="8"/>
  <c r="N72" i="8"/>
  <c r="O72" i="7"/>
  <c r="N68" i="8"/>
  <c r="O68" i="7"/>
  <c r="O311" i="7"/>
  <c r="N311" i="8"/>
  <c r="N144" i="8"/>
  <c r="N251" i="8"/>
  <c r="N325" i="8"/>
  <c r="O325" i="7"/>
  <c r="N280" i="8"/>
  <c r="O206" i="7"/>
  <c r="N206" i="8"/>
  <c r="N113" i="8"/>
  <c r="O113" i="7"/>
  <c r="N33" i="8"/>
  <c r="N205" i="8"/>
  <c r="O205" i="7"/>
  <c r="N167" i="8"/>
  <c r="O167" i="7"/>
  <c r="N293" i="8"/>
  <c r="O293" i="7"/>
  <c r="N296" i="8"/>
  <c r="O296" i="7"/>
  <c r="N304" i="8"/>
  <c r="N287" i="8"/>
  <c r="O287" i="7"/>
  <c r="N128" i="8"/>
  <c r="O128" i="7"/>
  <c r="N168" i="8"/>
  <c r="O302" i="7"/>
  <c r="N302" i="8"/>
  <c r="O351" i="7"/>
  <c r="N351" i="8"/>
  <c r="N75" i="8"/>
  <c r="O75" i="7"/>
  <c r="N246" i="8"/>
  <c r="N162" i="8"/>
  <c r="O162" i="7"/>
  <c r="N303" i="8"/>
  <c r="O303" i="7"/>
  <c r="O314" i="7"/>
  <c r="N314" i="8"/>
  <c r="O30" i="7"/>
  <c r="N30" i="8"/>
  <c r="N294" i="8"/>
  <c r="O294" i="7"/>
  <c r="O130" i="7"/>
  <c r="N130" i="8"/>
  <c r="N227" i="8"/>
  <c r="N27" i="8"/>
  <c r="N224" i="8"/>
  <c r="O224" i="7"/>
  <c r="N62" i="8"/>
  <c r="O199" i="7"/>
  <c r="N199" i="8"/>
  <c r="O321" i="7"/>
  <c r="N321" i="8"/>
  <c r="N207" i="8"/>
  <c r="O245" i="7"/>
  <c r="N245" i="8"/>
  <c r="N343" i="8"/>
  <c r="O306" i="7"/>
  <c r="N306" i="8"/>
  <c r="N292" i="8"/>
  <c r="O292" i="7"/>
  <c r="O265" i="7"/>
  <c r="N265" i="8"/>
  <c r="N146" i="8"/>
  <c r="O146" i="7"/>
  <c r="N101" i="8"/>
  <c r="N307" i="8"/>
  <c r="N12" i="8"/>
  <c r="O12" i="7"/>
  <c r="O19" i="7"/>
  <c r="N19" i="8"/>
  <c r="O110" i="7"/>
  <c r="N110" i="8"/>
  <c r="N310" i="8"/>
  <c r="O310" i="7"/>
  <c r="N41" i="8"/>
  <c r="O41" i="7"/>
  <c r="N65" i="8"/>
  <c r="O270" i="7"/>
  <c r="N270" i="8"/>
  <c r="N137" i="8"/>
  <c r="O137" i="7"/>
  <c r="O184" i="7"/>
  <c r="N184" i="8"/>
  <c r="N183" i="8"/>
  <c r="O183" i="7"/>
  <c r="N55" i="8"/>
  <c r="N76" i="8"/>
  <c r="O132" i="7"/>
  <c r="N132" i="8"/>
  <c r="O28" i="7"/>
  <c r="N28" i="8"/>
  <c r="N342" i="8"/>
  <c r="N299" i="8"/>
  <c r="N46" i="8"/>
  <c r="O278" i="7"/>
  <c r="N278" i="8"/>
  <c r="N178" i="8"/>
  <c r="N242" i="8"/>
  <c r="O24" i="7"/>
  <c r="N24" i="8"/>
  <c r="O103" i="7"/>
  <c r="N103" i="8"/>
  <c r="N155" i="8"/>
  <c r="N18" i="8"/>
  <c r="N39" i="8"/>
  <c r="N35" i="8"/>
  <c r="N355" i="8"/>
  <c r="N192" i="8"/>
  <c r="O192" i="7"/>
  <c r="O329" i="7"/>
  <c r="N329" i="8"/>
  <c r="O214" i="7"/>
  <c r="N214" i="8"/>
  <c r="O171" i="7"/>
  <c r="N171" i="8"/>
  <c r="N114" i="8"/>
  <c r="N226" i="8"/>
  <c r="O226" i="7"/>
  <c r="O346" i="7"/>
  <c r="N346" i="8"/>
  <c r="N338" i="8"/>
  <c r="I368" i="9"/>
  <c r="J353" i="9" s="1"/>
  <c r="K353" i="9" s="1"/>
  <c r="M353" i="9" s="1"/>
  <c r="N353" i="10" s="1"/>
  <c r="N92" i="8"/>
  <c r="N108" i="8"/>
  <c r="N332" i="8"/>
  <c r="O66" i="7"/>
  <c r="N66" i="8"/>
  <c r="N363" i="8"/>
  <c r="N182" i="8"/>
  <c r="N15" i="8"/>
  <c r="O283" i="7"/>
  <c r="N283" i="8"/>
  <c r="N316" i="8"/>
  <c r="O316" i="7"/>
  <c r="N96" i="8"/>
  <c r="O96" i="7"/>
  <c r="N319" i="8"/>
  <c r="N29" i="8"/>
  <c r="N353" i="8"/>
  <c r="N261" i="8"/>
  <c r="O261" i="7"/>
  <c r="N160" i="8"/>
  <c r="O275" i="7"/>
  <c r="N275" i="8"/>
  <c r="N282" i="8"/>
  <c r="O282" i="7"/>
  <c r="N229" i="8"/>
  <c r="N187" i="8"/>
  <c r="O255" i="7"/>
  <c r="N255" i="8"/>
  <c r="O51" i="7"/>
  <c r="N51" i="8"/>
  <c r="N357" i="8"/>
  <c r="O99" i="7"/>
  <c r="N99" i="8"/>
  <c r="O326" i="7"/>
  <c r="N326" i="8"/>
  <c r="N186" i="8"/>
  <c r="O361" i="7"/>
  <c r="N361" i="8"/>
  <c r="N221" i="8"/>
  <c r="O221" i="7"/>
  <c r="O56" i="7"/>
  <c r="N56" i="8"/>
  <c r="N48" i="8"/>
  <c r="O48" i="7"/>
  <c r="O276" i="7"/>
  <c r="N276" i="8"/>
  <c r="N327" i="8"/>
  <c r="O327" i="7"/>
  <c r="N191" i="8"/>
  <c r="O191" i="7"/>
  <c r="N45" i="8"/>
  <c r="N80" i="8"/>
  <c r="N111" i="8"/>
  <c r="O151" i="7"/>
  <c r="N151" i="8"/>
  <c r="O172" i="7"/>
  <c r="N172" i="8"/>
  <c r="O267" i="7"/>
  <c r="N267" i="8"/>
  <c r="O249" i="7"/>
  <c r="N249" i="8"/>
  <c r="N285" i="8"/>
  <c r="O262" i="7"/>
  <c r="N262" i="8"/>
  <c r="N176" i="8"/>
  <c r="O176" i="7"/>
  <c r="N181" i="8"/>
  <c r="N354" i="8"/>
  <c r="O354" i="7"/>
  <c r="O36" i="7"/>
  <c r="N36" i="8"/>
  <c r="N322" i="8"/>
  <c r="N334" i="8"/>
  <c r="N230" i="8"/>
  <c r="O82" i="7"/>
  <c r="N82" i="8"/>
  <c r="O127" i="7"/>
  <c r="N127" i="8"/>
  <c r="N300" i="8"/>
  <c r="N67" i="8"/>
  <c r="O67" i="7"/>
  <c r="N25" i="8"/>
  <c r="N260" i="8"/>
  <c r="N37" i="8"/>
  <c r="O37" i="7"/>
  <c r="O83" i="7"/>
  <c r="N83" i="8"/>
  <c r="N271" i="8"/>
  <c r="N317" i="8"/>
  <c r="O317" i="7"/>
  <c r="N10" i="8"/>
  <c r="O10" i="7"/>
  <c r="N38" i="8"/>
  <c r="N98" i="8"/>
  <c r="O98" i="7"/>
  <c r="N360" i="8"/>
  <c r="N158" i="8"/>
  <c r="O286" i="7"/>
  <c r="N286" i="8"/>
  <c r="O179" i="7"/>
  <c r="N179" i="8"/>
  <c r="O61" i="7"/>
  <c r="N61" i="8"/>
  <c r="N320" i="8"/>
  <c r="O320" i="7"/>
  <c r="N58" i="8"/>
  <c r="O58" i="7"/>
  <c r="N47" i="8"/>
  <c r="O47" i="7"/>
  <c r="N250" i="8"/>
  <c r="O250" i="7"/>
  <c r="N256" i="8"/>
  <c r="O256" i="7"/>
  <c r="N84" i="8"/>
  <c r="O84" i="7"/>
  <c r="N157" i="8"/>
  <c r="N335" i="8"/>
  <c r="N277" i="8"/>
  <c r="N106" i="8"/>
  <c r="O106" i="7"/>
  <c r="N32" i="8"/>
  <c r="O32" i="7"/>
  <c r="N69" i="8"/>
  <c r="N148" i="8"/>
  <c r="O148" i="7"/>
  <c r="O272" i="7"/>
  <c r="N272" i="8"/>
  <c r="O164" i="7"/>
  <c r="N164" i="8"/>
  <c r="N85" i="8"/>
  <c r="N345" i="8"/>
  <c r="N118" i="8"/>
  <c r="O81" i="7"/>
  <c r="N81" i="8"/>
  <c r="N340" i="8"/>
  <c r="N70" i="8"/>
  <c r="O358" i="7"/>
  <c r="N358" i="8"/>
  <c r="N237" i="8"/>
  <c r="N215" i="8"/>
  <c r="O109" i="7"/>
  <c r="N109" i="8"/>
  <c r="O135" i="7"/>
  <c r="N135" i="8"/>
  <c r="O243" i="7"/>
  <c r="N243" i="8"/>
  <c r="N274" i="8"/>
  <c r="O274" i="7"/>
  <c r="O266" i="7"/>
  <c r="N266" i="8"/>
  <c r="O202" i="7"/>
  <c r="N202" i="8"/>
  <c r="N40" i="8"/>
  <c r="N94" i="8"/>
  <c r="O138" i="7"/>
  <c r="N138" i="8"/>
  <c r="O124" i="7"/>
  <c r="N124" i="8"/>
  <c r="O59" i="7"/>
  <c r="N59" i="8"/>
  <c r="I371" i="10"/>
  <c r="I368" i="8"/>
  <c r="J155" i="8" s="1"/>
  <c r="K155" i="8" s="1"/>
  <c r="M155" i="8" s="1"/>
  <c r="D368" i="8"/>
  <c r="J314" i="9" l="1"/>
  <c r="K314" i="9" s="1"/>
  <c r="M314" i="9" s="1"/>
  <c r="N314" i="10" s="1"/>
  <c r="J9" i="9"/>
  <c r="K9" i="9" s="1"/>
  <c r="M9" i="9" s="1"/>
  <c r="N9" i="10" s="1"/>
  <c r="J290" i="9"/>
  <c r="K290" i="9" s="1"/>
  <c r="M290" i="9" s="1"/>
  <c r="N290" i="10" s="1"/>
  <c r="J249" i="9"/>
  <c r="K249" i="9" s="1"/>
  <c r="M249" i="9" s="1"/>
  <c r="N249" i="10" s="1"/>
  <c r="J205" i="9"/>
  <c r="K205" i="9" s="1"/>
  <c r="M205" i="9" s="1"/>
  <c r="N205" i="10" s="1"/>
  <c r="J38" i="9"/>
  <c r="K38" i="9" s="1"/>
  <c r="M38" i="9" s="1"/>
  <c r="N38" i="10" s="1"/>
  <c r="J147" i="9"/>
  <c r="K147" i="9" s="1"/>
  <c r="M147" i="9" s="1"/>
  <c r="N147" i="10" s="1"/>
  <c r="J256" i="9"/>
  <c r="K256" i="9" s="1"/>
  <c r="M256" i="9" s="1"/>
  <c r="N256" i="10" s="1"/>
  <c r="J107" i="9"/>
  <c r="K107" i="9" s="1"/>
  <c r="M107" i="9" s="1"/>
  <c r="N107" i="10" s="1"/>
  <c r="J187" i="9"/>
  <c r="K187" i="9" s="1"/>
  <c r="M187" i="9" s="1"/>
  <c r="N187" i="10" s="1"/>
  <c r="J135" i="9"/>
  <c r="K135" i="9" s="1"/>
  <c r="M135" i="9" s="1"/>
  <c r="N135" i="10" s="1"/>
  <c r="J288" i="9"/>
  <c r="K288" i="9" s="1"/>
  <c r="M288" i="9" s="1"/>
  <c r="N288" i="10" s="1"/>
  <c r="J345" i="9"/>
  <c r="K345" i="9" s="1"/>
  <c r="M345" i="9" s="1"/>
  <c r="N345" i="10" s="1"/>
  <c r="J271" i="9"/>
  <c r="K271" i="9" s="1"/>
  <c r="M271" i="9" s="1"/>
  <c r="N271" i="10" s="1"/>
  <c r="J247" i="9"/>
  <c r="K247" i="9" s="1"/>
  <c r="M247" i="9" s="1"/>
  <c r="N247" i="10" s="1"/>
  <c r="J125" i="9"/>
  <c r="K125" i="9" s="1"/>
  <c r="M125" i="9" s="1"/>
  <c r="N125" i="10" s="1"/>
  <c r="J327" i="9"/>
  <c r="K327" i="9" s="1"/>
  <c r="M327" i="9" s="1"/>
  <c r="N327" i="10" s="1"/>
  <c r="J183" i="9"/>
  <c r="K183" i="9" s="1"/>
  <c r="M183" i="9" s="1"/>
  <c r="N183" i="10" s="1"/>
  <c r="J266" i="9"/>
  <c r="K266" i="9" s="1"/>
  <c r="M266" i="9" s="1"/>
  <c r="N266" i="10" s="1"/>
  <c r="J119" i="9"/>
  <c r="K119" i="9" s="1"/>
  <c r="M119" i="9" s="1"/>
  <c r="N119" i="10" s="1"/>
  <c r="J334" i="9"/>
  <c r="K334" i="9" s="1"/>
  <c r="M334" i="9" s="1"/>
  <c r="N334" i="10" s="1"/>
  <c r="J214" i="9"/>
  <c r="K214" i="9" s="1"/>
  <c r="M214" i="9" s="1"/>
  <c r="N214" i="10" s="1"/>
  <c r="J341" i="9"/>
  <c r="K341" i="9" s="1"/>
  <c r="M341" i="9" s="1"/>
  <c r="N341" i="10" s="1"/>
  <c r="J57" i="9"/>
  <c r="K57" i="9" s="1"/>
  <c r="M57" i="9" s="1"/>
  <c r="N57" i="10" s="1"/>
  <c r="J39" i="9"/>
  <c r="K39" i="9" s="1"/>
  <c r="M39" i="9" s="1"/>
  <c r="N39" i="10" s="1"/>
  <c r="J30" i="9"/>
  <c r="K30" i="9" s="1"/>
  <c r="M30" i="9" s="1"/>
  <c r="N30" i="10" s="1"/>
  <c r="J123" i="9"/>
  <c r="K123" i="9" s="1"/>
  <c r="M123" i="9" s="1"/>
  <c r="N123" i="10" s="1"/>
  <c r="J335" i="9"/>
  <c r="K335" i="9" s="1"/>
  <c r="M335" i="9" s="1"/>
  <c r="N335" i="10" s="1"/>
  <c r="J60" i="9"/>
  <c r="K60" i="9" s="1"/>
  <c r="M60" i="9" s="1"/>
  <c r="N60" i="10" s="1"/>
  <c r="J110" i="9"/>
  <c r="K110" i="9" s="1"/>
  <c r="M110" i="9" s="1"/>
  <c r="N110" i="10" s="1"/>
  <c r="J79" i="9"/>
  <c r="K79" i="9" s="1"/>
  <c r="M79" i="9" s="1"/>
  <c r="N79" i="10" s="1"/>
  <c r="J40" i="9"/>
  <c r="K40" i="9" s="1"/>
  <c r="M40" i="9" s="1"/>
  <c r="N40" i="10" s="1"/>
  <c r="J80" i="9"/>
  <c r="K80" i="9" s="1"/>
  <c r="M80" i="9" s="1"/>
  <c r="N80" i="10" s="1"/>
  <c r="J56" i="9"/>
  <c r="K56" i="9" s="1"/>
  <c r="M56" i="9" s="1"/>
  <c r="N56" i="10" s="1"/>
  <c r="J242" i="9"/>
  <c r="K242" i="9" s="1"/>
  <c r="M242" i="9" s="1"/>
  <c r="N242" i="10" s="1"/>
  <c r="J155" i="9"/>
  <c r="K155" i="9" s="1"/>
  <c r="M155" i="9" s="1"/>
  <c r="N155" i="10" s="1"/>
  <c r="J322" i="9"/>
  <c r="K322" i="9" s="1"/>
  <c r="M322" i="9" s="1"/>
  <c r="N322" i="10" s="1"/>
  <c r="J267" i="9"/>
  <c r="K267" i="9" s="1"/>
  <c r="M267" i="9" s="1"/>
  <c r="N267" i="10" s="1"/>
  <c r="J120" i="9"/>
  <c r="K120" i="9" s="1"/>
  <c r="M120" i="9" s="1"/>
  <c r="N120" i="10" s="1"/>
  <c r="J116" i="9"/>
  <c r="K116" i="9" s="1"/>
  <c r="M116" i="9" s="1"/>
  <c r="N116" i="10" s="1"/>
  <c r="J326" i="9"/>
  <c r="K326" i="9" s="1"/>
  <c r="M326" i="9" s="1"/>
  <c r="N326" i="10" s="1"/>
  <c r="J270" i="9"/>
  <c r="K270" i="9" s="1"/>
  <c r="M270" i="9" s="1"/>
  <c r="N270" i="10" s="1"/>
  <c r="J340" i="9"/>
  <c r="K340" i="9" s="1"/>
  <c r="M340" i="9" s="1"/>
  <c r="N340" i="10" s="1"/>
  <c r="J221" i="9"/>
  <c r="K221" i="9" s="1"/>
  <c r="M221" i="9" s="1"/>
  <c r="N221" i="10" s="1"/>
  <c r="J243" i="9"/>
  <c r="K243" i="9" s="1"/>
  <c r="M243" i="9" s="1"/>
  <c r="N243" i="10" s="1"/>
  <c r="O223" i="7"/>
  <c r="O111" i="7"/>
  <c r="O76" i="7"/>
  <c r="O242" i="7"/>
  <c r="O181" i="7"/>
  <c r="O40" i="7"/>
  <c r="O215" i="7"/>
  <c r="O46" i="7"/>
  <c r="O201" i="7"/>
  <c r="O297" i="6"/>
  <c r="O140" i="6"/>
  <c r="O108" i="6"/>
  <c r="O215" i="6"/>
  <c r="O270" i="6"/>
  <c r="O357" i="6"/>
  <c r="O23" i="6"/>
  <c r="O232" i="6"/>
  <c r="O294" i="6"/>
  <c r="O78" i="6"/>
  <c r="O106" i="6"/>
  <c r="O258" i="6"/>
  <c r="O134" i="6"/>
  <c r="O14" i="6"/>
  <c r="O181" i="6"/>
  <c r="O180" i="6"/>
  <c r="O325" i="6"/>
  <c r="O115" i="6"/>
  <c r="O318" i="6"/>
  <c r="O182" i="6"/>
  <c r="O343" i="6"/>
  <c r="O124" i="6"/>
  <c r="O82" i="6"/>
  <c r="O273" i="6"/>
  <c r="O172" i="6"/>
  <c r="O210" i="6"/>
  <c r="O198" i="6"/>
  <c r="O171" i="6"/>
  <c r="O62" i="6"/>
  <c r="O284" i="6"/>
  <c r="O102" i="6"/>
  <c r="O93" i="6"/>
  <c r="O15" i="6"/>
  <c r="O335" i="6"/>
  <c r="O283" i="6"/>
  <c r="O222" i="6"/>
  <c r="O207" i="6"/>
  <c r="O363" i="6"/>
  <c r="O155" i="6"/>
  <c r="O191" i="6"/>
  <c r="O38" i="6"/>
  <c r="O65" i="6"/>
  <c r="O125" i="6"/>
  <c r="O353" i="6"/>
  <c r="O25" i="6"/>
  <c r="O311" i="6"/>
  <c r="O139" i="6"/>
  <c r="O251" i="6"/>
  <c r="O275" i="6"/>
  <c r="O133" i="6"/>
  <c r="O279" i="6"/>
  <c r="O216" i="6"/>
  <c r="O298" i="6"/>
  <c r="O39" i="6"/>
  <c r="O13" i="6"/>
  <c r="O170" i="6"/>
  <c r="O31" i="6"/>
  <c r="O219" i="6"/>
  <c r="O313" i="6"/>
  <c r="O204" i="6"/>
  <c r="O227" i="6"/>
  <c r="O288" i="6"/>
  <c r="O85" i="6"/>
  <c r="O326" i="6"/>
  <c r="O246" i="6"/>
  <c r="O271" i="6"/>
  <c r="O277" i="6"/>
  <c r="O342" i="6"/>
  <c r="O27" i="6"/>
  <c r="O307" i="6"/>
  <c r="O188" i="6"/>
  <c r="O187" i="6"/>
  <c r="O52" i="6"/>
  <c r="O244" i="6"/>
  <c r="O118" i="6"/>
  <c r="O193" i="6"/>
  <c r="O299" i="6"/>
  <c r="O223" i="6"/>
  <c r="O247" i="6"/>
  <c r="O319" i="6"/>
  <c r="O348" i="6"/>
  <c r="O186" i="6"/>
  <c r="O70" i="6"/>
  <c r="O76" i="6"/>
  <c r="O63" i="6"/>
  <c r="O136" i="6"/>
  <c r="O300" i="6"/>
  <c r="O345" i="6"/>
  <c r="O362" i="6"/>
  <c r="O154" i="6"/>
  <c r="O54" i="6"/>
  <c r="O111" i="6"/>
  <c r="O94" i="6"/>
  <c r="O165" i="6"/>
  <c r="O105" i="6"/>
  <c r="O338" i="6"/>
  <c r="O334" i="6"/>
  <c r="O242" i="6"/>
  <c r="O220" i="6"/>
  <c r="O100" i="6"/>
  <c r="O55" i="6"/>
  <c r="O257" i="6"/>
  <c r="O285" i="6"/>
  <c r="O18" i="6"/>
  <c r="O33" i="6"/>
  <c r="O237" i="6"/>
  <c r="O169" i="6"/>
  <c r="O260" i="6"/>
  <c r="O57" i="6"/>
  <c r="O352" i="6"/>
  <c r="O121" i="6"/>
  <c r="O212" i="6"/>
  <c r="O35" i="6"/>
  <c r="O332" i="6"/>
  <c r="O159" i="6"/>
  <c r="O46" i="6"/>
  <c r="O132" i="6"/>
  <c r="O168" i="6"/>
  <c r="O269" i="6"/>
  <c r="O360" i="6"/>
  <c r="O201" i="6"/>
  <c r="O228" i="6"/>
  <c r="O80" i="6"/>
  <c r="O254" i="6"/>
  <c r="O114" i="6"/>
  <c r="O312" i="6"/>
  <c r="O26" i="6"/>
  <c r="O29" i="6"/>
  <c r="O34" i="6"/>
  <c r="O71" i="6"/>
  <c r="O40" i="6"/>
  <c r="O304" i="6"/>
  <c r="O322" i="6"/>
  <c r="O178" i="6"/>
  <c r="O160" i="6"/>
  <c r="O97" i="6"/>
  <c r="O158" i="6"/>
  <c r="O280" i="6"/>
  <c r="O22" i="6"/>
  <c r="O157" i="6"/>
  <c r="O173" i="6"/>
  <c r="O144" i="6"/>
  <c r="O230" i="6"/>
  <c r="O197" i="6"/>
  <c r="O211" i="6"/>
  <c r="O340" i="6"/>
  <c r="O45" i="6"/>
  <c r="O156" i="6"/>
  <c r="O21" i="6"/>
  <c r="O69" i="6"/>
  <c r="O92" i="6"/>
  <c r="O120" i="6"/>
  <c r="O195" i="6"/>
  <c r="O245" i="6"/>
  <c r="O287" i="6"/>
  <c r="M364" i="6"/>
  <c r="N8" i="7"/>
  <c r="O8" i="7" s="1"/>
  <c r="O10" i="6"/>
  <c r="N328" i="6"/>
  <c r="O328" i="6" s="1"/>
  <c r="O245" i="5"/>
  <c r="O72" i="5"/>
  <c r="O132" i="5"/>
  <c r="O87" i="5"/>
  <c r="O235" i="5"/>
  <c r="O96" i="5"/>
  <c r="O108" i="5"/>
  <c r="N274" i="6"/>
  <c r="O274" i="6" s="1"/>
  <c r="O282" i="5"/>
  <c r="O197" i="5"/>
  <c r="O309" i="5"/>
  <c r="O198" i="5"/>
  <c r="O287" i="5"/>
  <c r="O13" i="5"/>
  <c r="O106" i="5"/>
  <c r="N336" i="6"/>
  <c r="O336" i="6" s="1"/>
  <c r="O336" i="5"/>
  <c r="O173" i="5"/>
  <c r="O349" i="5"/>
  <c r="O322" i="5"/>
  <c r="N161" i="6"/>
  <c r="O161" i="6" s="1"/>
  <c r="O253" i="5"/>
  <c r="O39" i="5"/>
  <c r="O105" i="5"/>
  <c r="O120" i="5"/>
  <c r="O144" i="5"/>
  <c r="O216" i="5"/>
  <c r="O298" i="5"/>
  <c r="O338" i="5"/>
  <c r="O75" i="5"/>
  <c r="O33" i="5"/>
  <c r="O227" i="5"/>
  <c r="O288" i="5"/>
  <c r="O10" i="5"/>
  <c r="O69" i="5"/>
  <c r="O85" i="5"/>
  <c r="O141" i="5"/>
  <c r="O92" i="5"/>
  <c r="O326" i="5"/>
  <c r="N138" i="6"/>
  <c r="O138" i="6" s="1"/>
  <c r="M364" i="5"/>
  <c r="N8" i="4"/>
  <c r="O8" i="4" s="1"/>
  <c r="M365" i="3"/>
  <c r="N365" i="4" s="1"/>
  <c r="O365" i="4" s="1"/>
  <c r="I367" i="2"/>
  <c r="J344" i="2" s="1"/>
  <c r="K344" i="2" s="1"/>
  <c r="M344" i="2" s="1"/>
  <c r="N344" i="3" s="1"/>
  <c r="O344" i="3" s="1"/>
  <c r="J217" i="2"/>
  <c r="K217" i="2" s="1"/>
  <c r="M217" i="2" s="1"/>
  <c r="N217" i="3" s="1"/>
  <c r="O217" i="3" s="1"/>
  <c r="J16" i="2"/>
  <c r="K16" i="2" s="1"/>
  <c r="M16" i="2" s="1"/>
  <c r="N16" i="3" s="1"/>
  <c r="O16" i="3" s="1"/>
  <c r="J165" i="2"/>
  <c r="K165" i="2" s="1"/>
  <c r="M165" i="2" s="1"/>
  <c r="N165" i="3" s="1"/>
  <c r="O165" i="3" s="1"/>
  <c r="J225" i="2"/>
  <c r="K225" i="2" s="1"/>
  <c r="M225" i="2" s="1"/>
  <c r="N225" i="3" s="1"/>
  <c r="O225" i="3" s="1"/>
  <c r="J11" i="2"/>
  <c r="K11" i="2" s="1"/>
  <c r="M11" i="2" s="1"/>
  <c r="N11" i="3" s="1"/>
  <c r="O11" i="3" s="1"/>
  <c r="J189" i="2"/>
  <c r="K189" i="2" s="1"/>
  <c r="M189" i="2" s="1"/>
  <c r="N189" i="3" s="1"/>
  <c r="O189" i="3" s="1"/>
  <c r="J52" i="2"/>
  <c r="K52" i="2" s="1"/>
  <c r="M52" i="2" s="1"/>
  <c r="N52" i="3" s="1"/>
  <c r="O52" i="3" s="1"/>
  <c r="J247" i="2"/>
  <c r="K247" i="2" s="1"/>
  <c r="M247" i="2" s="1"/>
  <c r="N247" i="3" s="1"/>
  <c r="O247" i="3" s="1"/>
  <c r="J337" i="2"/>
  <c r="K337" i="2" s="1"/>
  <c r="M337" i="2" s="1"/>
  <c r="N337" i="3" s="1"/>
  <c r="O337" i="3" s="1"/>
  <c r="J19" i="2"/>
  <c r="K19" i="2" s="1"/>
  <c r="M19" i="2" s="1"/>
  <c r="N19" i="3" s="1"/>
  <c r="O19" i="3" s="1"/>
  <c r="J206" i="2"/>
  <c r="K206" i="2" s="1"/>
  <c r="M206" i="2" s="1"/>
  <c r="N206" i="3" s="1"/>
  <c r="O206" i="3" s="1"/>
  <c r="J159" i="2"/>
  <c r="K159" i="2" s="1"/>
  <c r="M159" i="2" s="1"/>
  <c r="N159" i="3" s="1"/>
  <c r="O159" i="3" s="1"/>
  <c r="J192" i="2"/>
  <c r="K192" i="2" s="1"/>
  <c r="M192" i="2" s="1"/>
  <c r="N192" i="3" s="1"/>
  <c r="O192" i="3" s="1"/>
  <c r="J45" i="2"/>
  <c r="K45" i="2" s="1"/>
  <c r="M45" i="2" s="1"/>
  <c r="N45" i="3" s="1"/>
  <c r="O45" i="3" s="1"/>
  <c r="J188" i="2"/>
  <c r="K188" i="2" s="1"/>
  <c r="M188" i="2" s="1"/>
  <c r="N188" i="3" s="1"/>
  <c r="O188" i="3" s="1"/>
  <c r="J245" i="2"/>
  <c r="K245" i="2" s="1"/>
  <c r="M245" i="2" s="1"/>
  <c r="N245" i="3" s="1"/>
  <c r="O245" i="3" s="1"/>
  <c r="J234" i="2"/>
  <c r="K234" i="2" s="1"/>
  <c r="M234" i="2" s="1"/>
  <c r="N234" i="3" s="1"/>
  <c r="O234" i="3" s="1"/>
  <c r="J339" i="2"/>
  <c r="K339" i="2" s="1"/>
  <c r="M339" i="2" s="1"/>
  <c r="N339" i="3" s="1"/>
  <c r="O339" i="3" s="1"/>
  <c r="J310" i="2"/>
  <c r="K310" i="2" s="1"/>
  <c r="M310" i="2" s="1"/>
  <c r="N310" i="3" s="1"/>
  <c r="O310" i="3" s="1"/>
  <c r="J124" i="2"/>
  <c r="K124" i="2" s="1"/>
  <c r="M124" i="2" s="1"/>
  <c r="N124" i="3" s="1"/>
  <c r="O124" i="3" s="1"/>
  <c r="J266" i="2"/>
  <c r="K266" i="2" s="1"/>
  <c r="M266" i="2" s="1"/>
  <c r="N266" i="3" s="1"/>
  <c r="O266" i="3" s="1"/>
  <c r="J354" i="2"/>
  <c r="K354" i="2" s="1"/>
  <c r="M354" i="2" s="1"/>
  <c r="N354" i="3" s="1"/>
  <c r="O354" i="3" s="1"/>
  <c r="J105" i="2"/>
  <c r="K105" i="2" s="1"/>
  <c r="M105" i="2" s="1"/>
  <c r="N105" i="3" s="1"/>
  <c r="O105" i="3" s="1"/>
  <c r="J70" i="2"/>
  <c r="K70" i="2" s="1"/>
  <c r="M70" i="2" s="1"/>
  <c r="N70" i="3" s="1"/>
  <c r="O70" i="3" s="1"/>
  <c r="J333" i="2"/>
  <c r="K333" i="2" s="1"/>
  <c r="M333" i="2" s="1"/>
  <c r="N333" i="3" s="1"/>
  <c r="O333" i="3" s="1"/>
  <c r="J73" i="2"/>
  <c r="K73" i="2" s="1"/>
  <c r="M73" i="2" s="1"/>
  <c r="N73" i="3" s="1"/>
  <c r="O73" i="3" s="1"/>
  <c r="J14" i="2"/>
  <c r="K14" i="2" s="1"/>
  <c r="M14" i="2" s="1"/>
  <c r="N14" i="3" s="1"/>
  <c r="O14" i="3" s="1"/>
  <c r="J83" i="2"/>
  <c r="K83" i="2" s="1"/>
  <c r="M83" i="2" s="1"/>
  <c r="N83" i="3" s="1"/>
  <c r="O83" i="3" s="1"/>
  <c r="J25" i="2"/>
  <c r="K25" i="2" s="1"/>
  <c r="M25" i="2" s="1"/>
  <c r="N25" i="3" s="1"/>
  <c r="O25" i="3" s="1"/>
  <c r="J269" i="2"/>
  <c r="K269" i="2" s="1"/>
  <c r="M269" i="2" s="1"/>
  <c r="N269" i="3" s="1"/>
  <c r="O269" i="3" s="1"/>
  <c r="J72" i="2"/>
  <c r="K72" i="2" s="1"/>
  <c r="M72" i="2" s="1"/>
  <c r="N72" i="3" s="1"/>
  <c r="O72" i="3" s="1"/>
  <c r="J86" i="2"/>
  <c r="K86" i="2" s="1"/>
  <c r="M86" i="2" s="1"/>
  <c r="N86" i="3" s="1"/>
  <c r="O86" i="3" s="1"/>
  <c r="J232" i="2"/>
  <c r="K232" i="2" s="1"/>
  <c r="M232" i="2" s="1"/>
  <c r="N232" i="3" s="1"/>
  <c r="O232" i="3" s="1"/>
  <c r="J231" i="2"/>
  <c r="K231" i="2" s="1"/>
  <c r="M231" i="2" s="1"/>
  <c r="N231" i="3" s="1"/>
  <c r="O231" i="3" s="1"/>
  <c r="J183" i="2"/>
  <c r="K183" i="2" s="1"/>
  <c r="M183" i="2" s="1"/>
  <c r="N183" i="3" s="1"/>
  <c r="O183" i="3" s="1"/>
  <c r="J40" i="2"/>
  <c r="K40" i="2" s="1"/>
  <c r="M40" i="2" s="1"/>
  <c r="N40" i="3" s="1"/>
  <c r="O40" i="3" s="1"/>
  <c r="J120" i="2"/>
  <c r="K120" i="2" s="1"/>
  <c r="M120" i="2" s="1"/>
  <c r="N120" i="3" s="1"/>
  <c r="O120" i="3" s="1"/>
  <c r="J253" i="2"/>
  <c r="K253" i="2" s="1"/>
  <c r="M253" i="2" s="1"/>
  <c r="N253" i="3" s="1"/>
  <c r="O253" i="3" s="1"/>
  <c r="J98" i="2"/>
  <c r="K98" i="2" s="1"/>
  <c r="M98" i="2" s="1"/>
  <c r="N98" i="3" s="1"/>
  <c r="O98" i="3" s="1"/>
  <c r="J311" i="2"/>
  <c r="K311" i="2" s="1"/>
  <c r="M311" i="2" s="1"/>
  <c r="N311" i="3" s="1"/>
  <c r="O311" i="3" s="1"/>
  <c r="J97" i="2"/>
  <c r="K97" i="2" s="1"/>
  <c r="M97" i="2" s="1"/>
  <c r="N97" i="3" s="1"/>
  <c r="O97" i="3" s="1"/>
  <c r="J141" i="2"/>
  <c r="K141" i="2" s="1"/>
  <c r="M141" i="2" s="1"/>
  <c r="N141" i="3" s="1"/>
  <c r="O141" i="3" s="1"/>
  <c r="J335" i="2"/>
  <c r="K335" i="2" s="1"/>
  <c r="M335" i="2" s="1"/>
  <c r="N335" i="3" s="1"/>
  <c r="O335" i="3" s="1"/>
  <c r="J357" i="2"/>
  <c r="K357" i="2" s="1"/>
  <c r="M357" i="2" s="1"/>
  <c r="N357" i="3" s="1"/>
  <c r="O357" i="3" s="1"/>
  <c r="J195" i="2"/>
  <c r="K195" i="2" s="1"/>
  <c r="M195" i="2" s="1"/>
  <c r="N195" i="3" s="1"/>
  <c r="O195" i="3" s="1"/>
  <c r="J263" i="2"/>
  <c r="K263" i="2" s="1"/>
  <c r="M263" i="2" s="1"/>
  <c r="N263" i="3" s="1"/>
  <c r="O263" i="3" s="1"/>
  <c r="J170" i="2"/>
  <c r="K170" i="2" s="1"/>
  <c r="M170" i="2" s="1"/>
  <c r="N170" i="3" s="1"/>
  <c r="O170" i="3" s="1"/>
  <c r="J274" i="2"/>
  <c r="K274" i="2" s="1"/>
  <c r="M274" i="2" s="1"/>
  <c r="N274" i="3" s="1"/>
  <c r="O274" i="3" s="1"/>
  <c r="J46" i="2"/>
  <c r="K46" i="2" s="1"/>
  <c r="M46" i="2" s="1"/>
  <c r="N46" i="3" s="1"/>
  <c r="O46" i="3" s="1"/>
  <c r="J203" i="2"/>
  <c r="K203" i="2" s="1"/>
  <c r="M203" i="2" s="1"/>
  <c r="N203" i="3" s="1"/>
  <c r="O203" i="3" s="1"/>
  <c r="J303" i="2"/>
  <c r="K303" i="2" s="1"/>
  <c r="M303" i="2" s="1"/>
  <c r="N303" i="3" s="1"/>
  <c r="O303" i="3" s="1"/>
  <c r="J144" i="2"/>
  <c r="K144" i="2" s="1"/>
  <c r="M144" i="2" s="1"/>
  <c r="N144" i="3" s="1"/>
  <c r="O144" i="3" s="1"/>
  <c r="J36" i="2"/>
  <c r="K36" i="2" s="1"/>
  <c r="M36" i="2" s="1"/>
  <c r="N36" i="3" s="1"/>
  <c r="O36" i="3" s="1"/>
  <c r="J228" i="2"/>
  <c r="K228" i="2" s="1"/>
  <c r="M228" i="2" s="1"/>
  <c r="N228" i="3" s="1"/>
  <c r="O228" i="3" s="1"/>
  <c r="J265" i="2"/>
  <c r="K265" i="2" s="1"/>
  <c r="M265" i="2" s="1"/>
  <c r="N265" i="3" s="1"/>
  <c r="O265" i="3" s="1"/>
  <c r="J338" i="2"/>
  <c r="K338" i="2" s="1"/>
  <c r="M338" i="2" s="1"/>
  <c r="N338" i="3" s="1"/>
  <c r="O338" i="3" s="1"/>
  <c r="J104" i="2"/>
  <c r="K104" i="2" s="1"/>
  <c r="M104" i="2" s="1"/>
  <c r="N104" i="3" s="1"/>
  <c r="O104" i="3" s="1"/>
  <c r="J103" i="2"/>
  <c r="K103" i="2" s="1"/>
  <c r="M103" i="2" s="1"/>
  <c r="N103" i="3" s="1"/>
  <c r="O103" i="3" s="1"/>
  <c r="J17" i="2"/>
  <c r="K17" i="2" s="1"/>
  <c r="M17" i="2" s="1"/>
  <c r="N17" i="3" s="1"/>
  <c r="O17" i="3" s="1"/>
  <c r="J314" i="2"/>
  <c r="K314" i="2" s="1"/>
  <c r="M314" i="2" s="1"/>
  <c r="N314" i="3" s="1"/>
  <c r="O314" i="3" s="1"/>
  <c r="J199" i="2"/>
  <c r="K199" i="2" s="1"/>
  <c r="M199" i="2" s="1"/>
  <c r="N199" i="3" s="1"/>
  <c r="O199" i="3" s="1"/>
  <c r="J326" i="2"/>
  <c r="K326" i="2" s="1"/>
  <c r="M326" i="2" s="1"/>
  <c r="N326" i="3" s="1"/>
  <c r="O326" i="3" s="1"/>
  <c r="J285" i="2"/>
  <c r="K285" i="2" s="1"/>
  <c r="M285" i="2" s="1"/>
  <c r="N285" i="3" s="1"/>
  <c r="O285" i="3" s="1"/>
  <c r="J294" i="2"/>
  <c r="K294" i="2" s="1"/>
  <c r="M294" i="2" s="1"/>
  <c r="N294" i="3" s="1"/>
  <c r="O294" i="3" s="1"/>
  <c r="J85" i="2"/>
  <c r="K85" i="2" s="1"/>
  <c r="M85" i="2" s="1"/>
  <c r="N85" i="3" s="1"/>
  <c r="O85" i="3" s="1"/>
  <c r="J218" i="2"/>
  <c r="K218" i="2" s="1"/>
  <c r="M218" i="2" s="1"/>
  <c r="N218" i="3" s="1"/>
  <c r="O218" i="3" s="1"/>
  <c r="J179" i="2"/>
  <c r="K179" i="2" s="1"/>
  <c r="M179" i="2" s="1"/>
  <c r="N179" i="3" s="1"/>
  <c r="O179" i="3" s="1"/>
  <c r="J57" i="2"/>
  <c r="K57" i="2" s="1"/>
  <c r="M57" i="2" s="1"/>
  <c r="N57" i="3" s="1"/>
  <c r="O57" i="3" s="1"/>
  <c r="J30" i="2"/>
  <c r="K30" i="2" s="1"/>
  <c r="M30" i="2" s="1"/>
  <c r="N30" i="3" s="1"/>
  <c r="O30" i="3" s="1"/>
  <c r="J305" i="2"/>
  <c r="K305" i="2" s="1"/>
  <c r="M305" i="2" s="1"/>
  <c r="N305" i="3" s="1"/>
  <c r="O305" i="3" s="1"/>
  <c r="J307" i="2"/>
  <c r="K307" i="2" s="1"/>
  <c r="M307" i="2" s="1"/>
  <c r="N307" i="3" s="1"/>
  <c r="O307" i="3" s="1"/>
  <c r="J132" i="2"/>
  <c r="K132" i="2" s="1"/>
  <c r="M132" i="2" s="1"/>
  <c r="N132" i="3" s="1"/>
  <c r="O132" i="3" s="1"/>
  <c r="J55" i="2"/>
  <c r="K55" i="2" s="1"/>
  <c r="M55" i="2" s="1"/>
  <c r="N55" i="3" s="1"/>
  <c r="O55" i="3" s="1"/>
  <c r="J150" i="2"/>
  <c r="K150" i="2" s="1"/>
  <c r="M150" i="2" s="1"/>
  <c r="N150" i="3" s="1"/>
  <c r="O150" i="3" s="1"/>
  <c r="J241" i="2"/>
  <c r="K241" i="2" s="1"/>
  <c r="M241" i="2" s="1"/>
  <c r="N241" i="3" s="1"/>
  <c r="O241" i="3" s="1"/>
  <c r="J61" i="2"/>
  <c r="K61" i="2" s="1"/>
  <c r="M61" i="2" s="1"/>
  <c r="N61" i="3" s="1"/>
  <c r="O61" i="3" s="1"/>
  <c r="J359" i="2"/>
  <c r="K359" i="2" s="1"/>
  <c r="M359" i="2" s="1"/>
  <c r="N359" i="3" s="1"/>
  <c r="O359" i="3" s="1"/>
  <c r="J153" i="2"/>
  <c r="K153" i="2" s="1"/>
  <c r="M153" i="2" s="1"/>
  <c r="N153" i="3" s="1"/>
  <c r="O153" i="3" s="1"/>
  <c r="J154" i="2"/>
  <c r="K154" i="2" s="1"/>
  <c r="M154" i="2" s="1"/>
  <c r="N154" i="3" s="1"/>
  <c r="O154" i="3" s="1"/>
  <c r="J155" i="2"/>
  <c r="K155" i="2" s="1"/>
  <c r="M155" i="2" s="1"/>
  <c r="N155" i="3" s="1"/>
  <c r="O155" i="3" s="1"/>
  <c r="J29" i="2"/>
  <c r="K29" i="2" s="1"/>
  <c r="M29" i="2" s="1"/>
  <c r="N29" i="3" s="1"/>
  <c r="O29" i="3" s="1"/>
  <c r="J90" i="2"/>
  <c r="K90" i="2" s="1"/>
  <c r="M90" i="2" s="1"/>
  <c r="N90" i="3" s="1"/>
  <c r="O90" i="3" s="1"/>
  <c r="J210" i="2"/>
  <c r="K210" i="2" s="1"/>
  <c r="M210" i="2" s="1"/>
  <c r="N210" i="3" s="1"/>
  <c r="O210" i="3" s="1"/>
  <c r="J356" i="2"/>
  <c r="K356" i="2" s="1"/>
  <c r="M356" i="2" s="1"/>
  <c r="N356" i="3" s="1"/>
  <c r="O356" i="3" s="1"/>
  <c r="J69" i="2"/>
  <c r="K69" i="2" s="1"/>
  <c r="M69" i="2" s="1"/>
  <c r="N69" i="3" s="1"/>
  <c r="O69" i="3" s="1"/>
  <c r="J60" i="2"/>
  <c r="K60" i="2" s="1"/>
  <c r="M60" i="2" s="1"/>
  <c r="N60" i="3" s="1"/>
  <c r="O60" i="3" s="1"/>
  <c r="J200" i="2"/>
  <c r="K200" i="2" s="1"/>
  <c r="M200" i="2" s="1"/>
  <c r="N200" i="3" s="1"/>
  <c r="O200" i="3" s="1"/>
  <c r="J106" i="2"/>
  <c r="K106" i="2" s="1"/>
  <c r="M106" i="2" s="1"/>
  <c r="N106" i="3" s="1"/>
  <c r="O106" i="3" s="1"/>
  <c r="J358" i="2"/>
  <c r="K358" i="2" s="1"/>
  <c r="M358" i="2" s="1"/>
  <c r="N358" i="3" s="1"/>
  <c r="O358" i="3" s="1"/>
  <c r="J163" i="2"/>
  <c r="K163" i="2" s="1"/>
  <c r="M163" i="2" s="1"/>
  <c r="N163" i="3" s="1"/>
  <c r="O163" i="3" s="1"/>
  <c r="J284" i="2"/>
  <c r="K284" i="2" s="1"/>
  <c r="M284" i="2" s="1"/>
  <c r="N284" i="3" s="1"/>
  <c r="O284" i="3" s="1"/>
  <c r="J121" i="2"/>
  <c r="K121" i="2" s="1"/>
  <c r="M121" i="2" s="1"/>
  <c r="N121" i="3" s="1"/>
  <c r="O121" i="3" s="1"/>
  <c r="J174" i="2"/>
  <c r="K174" i="2" s="1"/>
  <c r="M174" i="2" s="1"/>
  <c r="N174" i="3" s="1"/>
  <c r="O174" i="3" s="1"/>
  <c r="J186" i="2"/>
  <c r="K186" i="2" s="1"/>
  <c r="M186" i="2" s="1"/>
  <c r="N186" i="3" s="1"/>
  <c r="O186" i="3" s="1"/>
  <c r="J171" i="2"/>
  <c r="K171" i="2" s="1"/>
  <c r="M171" i="2" s="1"/>
  <c r="N171" i="3" s="1"/>
  <c r="O171" i="3" s="1"/>
  <c r="J271" i="2"/>
  <c r="K271" i="2" s="1"/>
  <c r="M271" i="2" s="1"/>
  <c r="N271" i="3" s="1"/>
  <c r="O271" i="3" s="1"/>
  <c r="J222" i="2"/>
  <c r="K222" i="2" s="1"/>
  <c r="M222" i="2" s="1"/>
  <c r="N222" i="3" s="1"/>
  <c r="O222" i="3" s="1"/>
  <c r="J145" i="2"/>
  <c r="K145" i="2" s="1"/>
  <c r="M145" i="2" s="1"/>
  <c r="N145" i="3" s="1"/>
  <c r="O145" i="3" s="1"/>
  <c r="J287" i="2"/>
  <c r="K287" i="2" s="1"/>
  <c r="M287" i="2" s="1"/>
  <c r="N287" i="3" s="1"/>
  <c r="O287" i="3" s="1"/>
  <c r="J353" i="2"/>
  <c r="K353" i="2" s="1"/>
  <c r="M353" i="2" s="1"/>
  <c r="N353" i="3" s="1"/>
  <c r="O353" i="3" s="1"/>
  <c r="J47" i="2"/>
  <c r="K47" i="2" s="1"/>
  <c r="M47" i="2" s="1"/>
  <c r="N47" i="3" s="1"/>
  <c r="O47" i="3" s="1"/>
  <c r="J173" i="2"/>
  <c r="K173" i="2" s="1"/>
  <c r="M173" i="2" s="1"/>
  <c r="N173" i="3" s="1"/>
  <c r="O173" i="3" s="1"/>
  <c r="J202" i="2"/>
  <c r="K202" i="2" s="1"/>
  <c r="M202" i="2" s="1"/>
  <c r="N202" i="3" s="1"/>
  <c r="O202" i="3" s="1"/>
  <c r="J164" i="2"/>
  <c r="K164" i="2" s="1"/>
  <c r="M164" i="2" s="1"/>
  <c r="N164" i="3" s="1"/>
  <c r="O164" i="3" s="1"/>
  <c r="J143" i="2"/>
  <c r="K143" i="2" s="1"/>
  <c r="M143" i="2" s="1"/>
  <c r="N143" i="3" s="1"/>
  <c r="O143" i="3" s="1"/>
  <c r="J224" i="2"/>
  <c r="K224" i="2" s="1"/>
  <c r="M224" i="2" s="1"/>
  <c r="N224" i="3" s="1"/>
  <c r="O224" i="3" s="1"/>
  <c r="J229" i="2"/>
  <c r="K229" i="2" s="1"/>
  <c r="M229" i="2" s="1"/>
  <c r="N229" i="3" s="1"/>
  <c r="O229" i="3" s="1"/>
  <c r="J342" i="2"/>
  <c r="K342" i="2" s="1"/>
  <c r="M342" i="2" s="1"/>
  <c r="N342" i="3" s="1"/>
  <c r="O342" i="3" s="1"/>
  <c r="J131" i="2"/>
  <c r="K131" i="2" s="1"/>
  <c r="M131" i="2" s="1"/>
  <c r="N131" i="3" s="1"/>
  <c r="O131" i="3" s="1"/>
  <c r="J327" i="2"/>
  <c r="K327" i="2" s="1"/>
  <c r="M327" i="2" s="1"/>
  <c r="N327" i="3" s="1"/>
  <c r="O327" i="3" s="1"/>
  <c r="J96" i="2"/>
  <c r="K96" i="2" s="1"/>
  <c r="M96" i="2" s="1"/>
  <c r="N96" i="3" s="1"/>
  <c r="O96" i="3" s="1"/>
  <c r="J116" i="2"/>
  <c r="K116" i="2" s="1"/>
  <c r="M116" i="2" s="1"/>
  <c r="N116" i="3" s="1"/>
  <c r="O116" i="3" s="1"/>
  <c r="J362" i="2"/>
  <c r="K362" i="2" s="1"/>
  <c r="M362" i="2" s="1"/>
  <c r="N362" i="3" s="1"/>
  <c r="O362" i="3" s="1"/>
  <c r="J139" i="2"/>
  <c r="K139" i="2" s="1"/>
  <c r="M139" i="2" s="1"/>
  <c r="N139" i="3" s="1"/>
  <c r="O139" i="3" s="1"/>
  <c r="J318" i="2"/>
  <c r="K318" i="2" s="1"/>
  <c r="M318" i="2" s="1"/>
  <c r="N318" i="3" s="1"/>
  <c r="O318" i="3" s="1"/>
  <c r="J181" i="2"/>
  <c r="K181" i="2" s="1"/>
  <c r="M181" i="2" s="1"/>
  <c r="N181" i="3" s="1"/>
  <c r="O181" i="3" s="1"/>
  <c r="J20" i="2"/>
  <c r="K20" i="2" s="1"/>
  <c r="M20" i="2" s="1"/>
  <c r="N20" i="3" s="1"/>
  <c r="O20" i="3" s="1"/>
  <c r="J190" i="2"/>
  <c r="K190" i="2" s="1"/>
  <c r="M190" i="2" s="1"/>
  <c r="N190" i="3" s="1"/>
  <c r="O190" i="3" s="1"/>
  <c r="J237" i="2"/>
  <c r="K237" i="2" s="1"/>
  <c r="M237" i="2" s="1"/>
  <c r="N237" i="3" s="1"/>
  <c r="O237" i="3" s="1"/>
  <c r="J242" i="2"/>
  <c r="K242" i="2" s="1"/>
  <c r="M242" i="2" s="1"/>
  <c r="N242" i="3" s="1"/>
  <c r="O242" i="3" s="1"/>
  <c r="J343" i="2"/>
  <c r="K343" i="2" s="1"/>
  <c r="M343" i="2" s="1"/>
  <c r="N343" i="3" s="1"/>
  <c r="O343" i="3" s="1"/>
  <c r="J31" i="2"/>
  <c r="K31" i="2" s="1"/>
  <c r="M31" i="2" s="1"/>
  <c r="N31" i="3" s="1"/>
  <c r="O31" i="3" s="1"/>
  <c r="J220" i="2"/>
  <c r="K220" i="2" s="1"/>
  <c r="M220" i="2" s="1"/>
  <c r="N220" i="3" s="1"/>
  <c r="O220" i="3" s="1"/>
  <c r="J168" i="2"/>
  <c r="K168" i="2" s="1"/>
  <c r="M168" i="2" s="1"/>
  <c r="N168" i="3" s="1"/>
  <c r="O168" i="3" s="1"/>
  <c r="J112" i="2"/>
  <c r="K112" i="2" s="1"/>
  <c r="M112" i="2" s="1"/>
  <c r="N112" i="3" s="1"/>
  <c r="O112" i="3" s="1"/>
  <c r="J127" i="2"/>
  <c r="K127" i="2" s="1"/>
  <c r="M127" i="2" s="1"/>
  <c r="N127" i="3" s="1"/>
  <c r="O127" i="3" s="1"/>
  <c r="J146" i="2"/>
  <c r="K146" i="2" s="1"/>
  <c r="M146" i="2" s="1"/>
  <c r="N146" i="3" s="1"/>
  <c r="O146" i="3" s="1"/>
  <c r="J223" i="2"/>
  <c r="K223" i="2" s="1"/>
  <c r="M223" i="2" s="1"/>
  <c r="N223" i="3" s="1"/>
  <c r="O223" i="3" s="1"/>
  <c r="J276" i="2"/>
  <c r="K276" i="2" s="1"/>
  <c r="M276" i="2" s="1"/>
  <c r="N276" i="3" s="1"/>
  <c r="O276" i="3" s="1"/>
  <c r="J49" i="2"/>
  <c r="K49" i="2" s="1"/>
  <c r="M49" i="2" s="1"/>
  <c r="N49" i="3" s="1"/>
  <c r="O49" i="3" s="1"/>
  <c r="J102" i="2"/>
  <c r="K102" i="2" s="1"/>
  <c r="M102" i="2" s="1"/>
  <c r="N102" i="3" s="1"/>
  <c r="O102" i="3" s="1"/>
  <c r="J123" i="2"/>
  <c r="K123" i="2" s="1"/>
  <c r="M123" i="2" s="1"/>
  <c r="N123" i="3" s="1"/>
  <c r="O123" i="3" s="1"/>
  <c r="J254" i="2"/>
  <c r="K254" i="2" s="1"/>
  <c r="M254" i="2" s="1"/>
  <c r="N254" i="3" s="1"/>
  <c r="O254" i="3" s="1"/>
  <c r="J323" i="2"/>
  <c r="K323" i="2" s="1"/>
  <c r="M323" i="2" s="1"/>
  <c r="N323" i="3" s="1"/>
  <c r="O323" i="3" s="1"/>
  <c r="J87" i="2"/>
  <c r="K87" i="2" s="1"/>
  <c r="M87" i="2" s="1"/>
  <c r="N87" i="3" s="1"/>
  <c r="O87" i="3" s="1"/>
  <c r="J161" i="2"/>
  <c r="K161" i="2" s="1"/>
  <c r="M161" i="2" s="1"/>
  <c r="N161" i="3" s="1"/>
  <c r="O161" i="3" s="1"/>
  <c r="J82" i="2"/>
  <c r="K82" i="2" s="1"/>
  <c r="M82" i="2" s="1"/>
  <c r="N82" i="3" s="1"/>
  <c r="O82" i="3" s="1"/>
  <c r="J235" i="2"/>
  <c r="K235" i="2" s="1"/>
  <c r="M235" i="2" s="1"/>
  <c r="N235" i="3" s="1"/>
  <c r="O235" i="3" s="1"/>
  <c r="J109" i="2"/>
  <c r="K109" i="2" s="1"/>
  <c r="M109" i="2" s="1"/>
  <c r="N109" i="3" s="1"/>
  <c r="O109" i="3" s="1"/>
  <c r="J23" i="2"/>
  <c r="K23" i="2" s="1"/>
  <c r="M23" i="2" s="1"/>
  <c r="N23" i="3" s="1"/>
  <c r="O23" i="3" s="1"/>
  <c r="J33" i="2"/>
  <c r="K33" i="2" s="1"/>
  <c r="M33" i="2" s="1"/>
  <c r="N33" i="3" s="1"/>
  <c r="O33" i="3" s="1"/>
  <c r="J191" i="2"/>
  <c r="K191" i="2" s="1"/>
  <c r="M191" i="2" s="1"/>
  <c r="N191" i="3" s="1"/>
  <c r="O191" i="3" s="1"/>
  <c r="J41" i="2"/>
  <c r="K41" i="2" s="1"/>
  <c r="M41" i="2" s="1"/>
  <c r="N41" i="3" s="1"/>
  <c r="O41" i="3" s="1"/>
  <c r="J166" i="2"/>
  <c r="K166" i="2" s="1"/>
  <c r="M166" i="2" s="1"/>
  <c r="N166" i="3" s="1"/>
  <c r="O166" i="3" s="1"/>
  <c r="J334" i="2"/>
  <c r="K334" i="2" s="1"/>
  <c r="M334" i="2" s="1"/>
  <c r="N334" i="3" s="1"/>
  <c r="O334" i="3" s="1"/>
  <c r="J275" i="2"/>
  <c r="K275" i="2" s="1"/>
  <c r="M275" i="2" s="1"/>
  <c r="N275" i="3" s="1"/>
  <c r="O275" i="3" s="1"/>
  <c r="J63" i="2"/>
  <c r="K63" i="2" s="1"/>
  <c r="M63" i="2" s="1"/>
  <c r="N63" i="3" s="1"/>
  <c r="O63" i="3" s="1"/>
  <c r="J114" i="2"/>
  <c r="K114" i="2" s="1"/>
  <c r="M114" i="2" s="1"/>
  <c r="N114" i="3" s="1"/>
  <c r="O114" i="3" s="1"/>
  <c r="J37" i="2"/>
  <c r="K37" i="2" s="1"/>
  <c r="M37" i="2" s="1"/>
  <c r="N37" i="3" s="1"/>
  <c r="O37" i="3" s="1"/>
  <c r="J78" i="2"/>
  <c r="K78" i="2" s="1"/>
  <c r="M78" i="2" s="1"/>
  <c r="N78" i="3" s="1"/>
  <c r="O78" i="3" s="1"/>
  <c r="J38" i="2"/>
  <c r="K38" i="2" s="1"/>
  <c r="M38" i="2" s="1"/>
  <c r="N38" i="3" s="1"/>
  <c r="O38" i="3" s="1"/>
  <c r="J88" i="2"/>
  <c r="K88" i="2" s="1"/>
  <c r="M88" i="2" s="1"/>
  <c r="N88" i="3" s="1"/>
  <c r="O88" i="3" s="1"/>
  <c r="J99" i="2"/>
  <c r="K99" i="2" s="1"/>
  <c r="M99" i="2" s="1"/>
  <c r="N99" i="3" s="1"/>
  <c r="O99" i="3" s="1"/>
  <c r="J251" i="2"/>
  <c r="K251" i="2" s="1"/>
  <c r="M251" i="2" s="1"/>
  <c r="N251" i="3" s="1"/>
  <c r="O251" i="3" s="1"/>
  <c r="J80" i="2"/>
  <c r="K80" i="2" s="1"/>
  <c r="M80" i="2" s="1"/>
  <c r="N80" i="3" s="1"/>
  <c r="O80" i="3" s="1"/>
  <c r="J267" i="2"/>
  <c r="K267" i="2" s="1"/>
  <c r="M267" i="2" s="1"/>
  <c r="N267" i="3" s="1"/>
  <c r="O267" i="3" s="1"/>
  <c r="J346" i="2"/>
  <c r="K346" i="2" s="1"/>
  <c r="M346" i="2" s="1"/>
  <c r="N346" i="3" s="1"/>
  <c r="O346" i="3" s="1"/>
  <c r="J107" i="2"/>
  <c r="K107" i="2" s="1"/>
  <c r="M107" i="2" s="1"/>
  <c r="N107" i="3" s="1"/>
  <c r="O107" i="3" s="1"/>
  <c r="J226" i="2"/>
  <c r="K226" i="2" s="1"/>
  <c r="M226" i="2" s="1"/>
  <c r="N226" i="3" s="1"/>
  <c r="O226" i="3" s="1"/>
  <c r="J126" i="2"/>
  <c r="K126" i="2" s="1"/>
  <c r="M126" i="2" s="1"/>
  <c r="N126" i="3" s="1"/>
  <c r="O126" i="3" s="1"/>
  <c r="J296" i="2"/>
  <c r="K296" i="2" s="1"/>
  <c r="M296" i="2" s="1"/>
  <c r="N296" i="3" s="1"/>
  <c r="O296" i="3" s="1"/>
  <c r="J62" i="2"/>
  <c r="K62" i="2" s="1"/>
  <c r="M62" i="2" s="1"/>
  <c r="N62" i="3" s="1"/>
  <c r="O62" i="3" s="1"/>
  <c r="J219" i="2"/>
  <c r="K219" i="2" s="1"/>
  <c r="M219" i="2" s="1"/>
  <c r="N219" i="3" s="1"/>
  <c r="O219" i="3" s="1"/>
  <c r="J308" i="2"/>
  <c r="K308" i="2" s="1"/>
  <c r="M308" i="2" s="1"/>
  <c r="N308" i="3" s="1"/>
  <c r="O308" i="3" s="1"/>
  <c r="J293" i="2"/>
  <c r="K293" i="2" s="1"/>
  <c r="M293" i="2" s="1"/>
  <c r="N293" i="3" s="1"/>
  <c r="O293" i="3" s="1"/>
  <c r="J302" i="2"/>
  <c r="K302" i="2" s="1"/>
  <c r="M302" i="2" s="1"/>
  <c r="N302" i="3" s="1"/>
  <c r="O302" i="3" s="1"/>
  <c r="J129" i="2"/>
  <c r="K129" i="2" s="1"/>
  <c r="M129" i="2" s="1"/>
  <c r="N129" i="3" s="1"/>
  <c r="O129" i="3" s="1"/>
  <c r="J363" i="2"/>
  <c r="K363" i="2" s="1"/>
  <c r="M363" i="2" s="1"/>
  <c r="N363" i="3" s="1"/>
  <c r="J71" i="2"/>
  <c r="K71" i="2" s="1"/>
  <c r="M71" i="2" s="1"/>
  <c r="N71" i="3" s="1"/>
  <c r="O71" i="3" s="1"/>
  <c r="J128" i="2"/>
  <c r="K128" i="2" s="1"/>
  <c r="M128" i="2" s="1"/>
  <c r="N128" i="3" s="1"/>
  <c r="O128" i="3" s="1"/>
  <c r="J167" i="2"/>
  <c r="K167" i="2" s="1"/>
  <c r="M167" i="2" s="1"/>
  <c r="N167" i="3" s="1"/>
  <c r="O167" i="3" s="1"/>
  <c r="J248" i="2"/>
  <c r="K248" i="2" s="1"/>
  <c r="M248" i="2" s="1"/>
  <c r="N248" i="3" s="1"/>
  <c r="O248" i="3" s="1"/>
  <c r="J21" i="2"/>
  <c r="K21" i="2" s="1"/>
  <c r="M21" i="2" s="1"/>
  <c r="N21" i="3" s="1"/>
  <c r="O21" i="3" s="1"/>
  <c r="J282" i="2"/>
  <c r="K282" i="2" s="1"/>
  <c r="M282" i="2" s="1"/>
  <c r="N282" i="3" s="1"/>
  <c r="O282" i="3" s="1"/>
  <c r="J328" i="2"/>
  <c r="K328" i="2" s="1"/>
  <c r="M328" i="2" s="1"/>
  <c r="N328" i="3" s="1"/>
  <c r="O328" i="3" s="1"/>
  <c r="J239" i="2"/>
  <c r="K239" i="2" s="1"/>
  <c r="M239" i="2" s="1"/>
  <c r="N239" i="3" s="1"/>
  <c r="O239" i="3" s="1"/>
  <c r="J158" i="2"/>
  <c r="K158" i="2" s="1"/>
  <c r="M158" i="2" s="1"/>
  <c r="N158" i="3" s="1"/>
  <c r="O158" i="3" s="1"/>
  <c r="J59" i="2"/>
  <c r="K59" i="2" s="1"/>
  <c r="M59" i="2" s="1"/>
  <c r="N59" i="3" s="1"/>
  <c r="O59" i="3" s="1"/>
  <c r="J118" i="2"/>
  <c r="K118" i="2" s="1"/>
  <c r="M118" i="2" s="1"/>
  <c r="N118" i="3" s="1"/>
  <c r="O118" i="3" s="1"/>
  <c r="J18" i="2"/>
  <c r="K18" i="2" s="1"/>
  <c r="M18" i="2" s="1"/>
  <c r="N18" i="3" s="1"/>
  <c r="O18" i="3" s="1"/>
  <c r="J205" i="2"/>
  <c r="K205" i="2" s="1"/>
  <c r="M205" i="2" s="1"/>
  <c r="N205" i="3" s="1"/>
  <c r="O205" i="3" s="1"/>
  <c r="J94" i="2"/>
  <c r="K94" i="2" s="1"/>
  <c r="M94" i="2" s="1"/>
  <c r="N94" i="3" s="1"/>
  <c r="O94" i="3" s="1"/>
  <c r="J340" i="2"/>
  <c r="K340" i="2" s="1"/>
  <c r="M340" i="2" s="1"/>
  <c r="N340" i="3" s="1"/>
  <c r="O340" i="3" s="1"/>
  <c r="J24" i="2"/>
  <c r="K24" i="2" s="1"/>
  <c r="M24" i="2" s="1"/>
  <c r="N24" i="3" s="1"/>
  <c r="O24" i="3" s="1"/>
  <c r="J135" i="2"/>
  <c r="K135" i="2" s="1"/>
  <c r="M135" i="2" s="1"/>
  <c r="N135" i="3" s="1"/>
  <c r="O135" i="3" s="1"/>
  <c r="J149" i="2"/>
  <c r="K149" i="2" s="1"/>
  <c r="M149" i="2" s="1"/>
  <c r="N149" i="3" s="1"/>
  <c r="O149" i="3" s="1"/>
  <c r="J74" i="2"/>
  <c r="K74" i="2" s="1"/>
  <c r="M74" i="2" s="1"/>
  <c r="N74" i="3" s="1"/>
  <c r="O74" i="3" s="1"/>
  <c r="J258" i="2"/>
  <c r="K258" i="2" s="1"/>
  <c r="M258" i="2" s="1"/>
  <c r="N258" i="3" s="1"/>
  <c r="O258" i="3" s="1"/>
  <c r="J204" i="2"/>
  <c r="K204" i="2" s="1"/>
  <c r="M204" i="2" s="1"/>
  <c r="N204" i="3" s="1"/>
  <c r="O204" i="3" s="1"/>
  <c r="J278" i="2"/>
  <c r="K278" i="2" s="1"/>
  <c r="M278" i="2" s="1"/>
  <c r="N278" i="3" s="1"/>
  <c r="O278" i="3" s="1"/>
  <c r="J177" i="2"/>
  <c r="K177" i="2" s="1"/>
  <c r="M177" i="2" s="1"/>
  <c r="N177" i="3" s="1"/>
  <c r="O177" i="3" s="1"/>
  <c r="J324" i="2"/>
  <c r="K324" i="2" s="1"/>
  <c r="M324" i="2" s="1"/>
  <c r="N324" i="3" s="1"/>
  <c r="O324" i="3" s="1"/>
  <c r="J42" i="2"/>
  <c r="K42" i="2" s="1"/>
  <c r="M42" i="2" s="1"/>
  <c r="N42" i="3" s="1"/>
  <c r="O42" i="3" s="1"/>
  <c r="J216" i="2"/>
  <c r="K216" i="2" s="1"/>
  <c r="M216" i="2" s="1"/>
  <c r="N216" i="3" s="1"/>
  <c r="O216" i="3" s="1"/>
  <c r="J198" i="2"/>
  <c r="K198" i="2" s="1"/>
  <c r="M198" i="2" s="1"/>
  <c r="N198" i="3" s="1"/>
  <c r="O198" i="3" s="1"/>
  <c r="J313" i="2"/>
  <c r="K313" i="2" s="1"/>
  <c r="M313" i="2" s="1"/>
  <c r="N313" i="3" s="1"/>
  <c r="O313" i="3" s="1"/>
  <c r="J67" i="2"/>
  <c r="K67" i="2" s="1"/>
  <c r="M67" i="2" s="1"/>
  <c r="N67" i="3" s="1"/>
  <c r="O67" i="3" s="1"/>
  <c r="J221" i="2"/>
  <c r="K221" i="2" s="1"/>
  <c r="M221" i="2" s="1"/>
  <c r="N221" i="3" s="1"/>
  <c r="O221" i="3" s="1"/>
  <c r="J64" i="2"/>
  <c r="K64" i="2" s="1"/>
  <c r="M64" i="2" s="1"/>
  <c r="N64" i="3" s="1"/>
  <c r="O64" i="3" s="1"/>
  <c r="J244" i="2"/>
  <c r="K244" i="2" s="1"/>
  <c r="M244" i="2" s="1"/>
  <c r="N244" i="3" s="1"/>
  <c r="O244" i="3" s="1"/>
  <c r="J321" i="2"/>
  <c r="K321" i="2" s="1"/>
  <c r="M321" i="2" s="1"/>
  <c r="N321" i="3" s="1"/>
  <c r="O321" i="3" s="1"/>
  <c r="J75" i="2"/>
  <c r="K75" i="2" s="1"/>
  <c r="M75" i="2" s="1"/>
  <c r="N75" i="3" s="1"/>
  <c r="O75" i="3" s="1"/>
  <c r="J259" i="2"/>
  <c r="K259" i="2" s="1"/>
  <c r="M259" i="2" s="1"/>
  <c r="N259" i="3" s="1"/>
  <c r="O259" i="3" s="1"/>
  <c r="J100" i="2"/>
  <c r="K100" i="2" s="1"/>
  <c r="M100" i="2" s="1"/>
  <c r="N100" i="3" s="1"/>
  <c r="O100" i="3" s="1"/>
  <c r="J185" i="2"/>
  <c r="K185" i="2" s="1"/>
  <c r="M185" i="2" s="1"/>
  <c r="N185" i="3" s="1"/>
  <c r="O185" i="3" s="1"/>
  <c r="J283" i="2"/>
  <c r="K283" i="2" s="1"/>
  <c r="M283" i="2" s="1"/>
  <c r="N283" i="3" s="1"/>
  <c r="O283" i="3" s="1"/>
  <c r="J147" i="2"/>
  <c r="K147" i="2" s="1"/>
  <c r="M147" i="2" s="1"/>
  <c r="N147" i="3" s="1"/>
  <c r="O147" i="3" s="1"/>
  <c r="J243" i="2"/>
  <c r="K243" i="2" s="1"/>
  <c r="M243" i="2" s="1"/>
  <c r="N243" i="3" s="1"/>
  <c r="O243" i="3" s="1"/>
  <c r="J277" i="2"/>
  <c r="K277" i="2" s="1"/>
  <c r="M277" i="2" s="1"/>
  <c r="N277" i="3" s="1"/>
  <c r="O277" i="3" s="1"/>
  <c r="J319" i="2"/>
  <c r="K319" i="2" s="1"/>
  <c r="M319" i="2" s="1"/>
  <c r="N319" i="3" s="1"/>
  <c r="O319" i="3" s="1"/>
  <c r="J110" i="2"/>
  <c r="K110" i="2" s="1"/>
  <c r="M110" i="2" s="1"/>
  <c r="N110" i="3" s="1"/>
  <c r="O110" i="3" s="1"/>
  <c r="J288" i="2"/>
  <c r="K288" i="2" s="1"/>
  <c r="M288" i="2" s="1"/>
  <c r="N288" i="3" s="1"/>
  <c r="O288" i="3" s="1"/>
  <c r="J355" i="2"/>
  <c r="K355" i="2" s="1"/>
  <c r="M355" i="2" s="1"/>
  <c r="N355" i="3" s="1"/>
  <c r="O355" i="3" s="1"/>
  <c r="J15" i="2"/>
  <c r="K15" i="2" s="1"/>
  <c r="M15" i="2" s="1"/>
  <c r="N15" i="3" s="1"/>
  <c r="O15" i="3" s="1"/>
  <c r="J172" i="2"/>
  <c r="K172" i="2" s="1"/>
  <c r="M172" i="2" s="1"/>
  <c r="N172" i="3" s="1"/>
  <c r="O172" i="3" s="1"/>
  <c r="J111" i="2"/>
  <c r="K111" i="2" s="1"/>
  <c r="M111" i="2" s="1"/>
  <c r="N111" i="3" s="1"/>
  <c r="O111" i="3" s="1"/>
  <c r="J178" i="2"/>
  <c r="K178" i="2" s="1"/>
  <c r="M178" i="2" s="1"/>
  <c r="N178" i="3" s="1"/>
  <c r="O178" i="3" s="1"/>
  <c r="J13" i="2"/>
  <c r="K13" i="2" s="1"/>
  <c r="M13" i="2" s="1"/>
  <c r="N13" i="3" s="1"/>
  <c r="O13" i="3" s="1"/>
  <c r="J122" i="2"/>
  <c r="K122" i="2" s="1"/>
  <c r="M122" i="2" s="1"/>
  <c r="N122" i="3" s="1"/>
  <c r="O122" i="3" s="1"/>
  <c r="J250" i="2"/>
  <c r="K250" i="2" s="1"/>
  <c r="M250" i="2" s="1"/>
  <c r="N250" i="3" s="1"/>
  <c r="O250" i="3" s="1"/>
  <c r="J209" i="2"/>
  <c r="K209" i="2" s="1"/>
  <c r="M209" i="2" s="1"/>
  <c r="N209" i="3" s="1"/>
  <c r="O209" i="3" s="1"/>
  <c r="J66" i="2"/>
  <c r="K66" i="2" s="1"/>
  <c r="M66" i="2" s="1"/>
  <c r="N66" i="3" s="1"/>
  <c r="O66" i="3" s="1"/>
  <c r="J292" i="2"/>
  <c r="K292" i="2" s="1"/>
  <c r="M292" i="2" s="1"/>
  <c r="N292" i="3" s="1"/>
  <c r="O292" i="3" s="1"/>
  <c r="J316" i="2"/>
  <c r="K316" i="2" s="1"/>
  <c r="M316" i="2" s="1"/>
  <c r="N316" i="3" s="1"/>
  <c r="O316" i="3" s="1"/>
  <c r="J329" i="2"/>
  <c r="K329" i="2" s="1"/>
  <c r="M329" i="2" s="1"/>
  <c r="N329" i="3" s="1"/>
  <c r="O329" i="3" s="1"/>
  <c r="J162" i="2"/>
  <c r="K162" i="2" s="1"/>
  <c r="M162" i="2" s="1"/>
  <c r="N162" i="3" s="1"/>
  <c r="O162" i="3" s="1"/>
  <c r="J54" i="2"/>
  <c r="K54" i="2" s="1"/>
  <c r="M54" i="2" s="1"/>
  <c r="N54" i="3" s="1"/>
  <c r="O54" i="3" s="1"/>
  <c r="J194" i="2"/>
  <c r="K194" i="2" s="1"/>
  <c r="M194" i="2" s="1"/>
  <c r="N194" i="3" s="1"/>
  <c r="O194" i="3" s="1"/>
  <c r="J306" i="2"/>
  <c r="K306" i="2" s="1"/>
  <c r="M306" i="2" s="1"/>
  <c r="N306" i="3" s="1"/>
  <c r="O306" i="3" s="1"/>
  <c r="J79" i="2"/>
  <c r="K79" i="2" s="1"/>
  <c r="M79" i="2" s="1"/>
  <c r="N79" i="3" s="1"/>
  <c r="O79" i="3" s="1"/>
  <c r="J113" i="2"/>
  <c r="K113" i="2" s="1"/>
  <c r="M113" i="2" s="1"/>
  <c r="N113" i="3" s="1"/>
  <c r="O113" i="3" s="1"/>
  <c r="J10" i="2"/>
  <c r="K10" i="2" s="1"/>
  <c r="M10" i="2" s="1"/>
  <c r="N10" i="3" s="1"/>
  <c r="O10" i="3" s="1"/>
  <c r="J193" i="2"/>
  <c r="K193" i="2" s="1"/>
  <c r="M193" i="2" s="1"/>
  <c r="N193" i="3" s="1"/>
  <c r="O193" i="3" s="1"/>
  <c r="J140" i="2"/>
  <c r="K140" i="2" s="1"/>
  <c r="M140" i="2" s="1"/>
  <c r="N140" i="3" s="1"/>
  <c r="O140" i="3" s="1"/>
  <c r="J93" i="2"/>
  <c r="K93" i="2" s="1"/>
  <c r="M93" i="2" s="1"/>
  <c r="N93" i="3" s="1"/>
  <c r="O93" i="3" s="1"/>
  <c r="J58" i="2"/>
  <c r="K58" i="2" s="1"/>
  <c r="M58" i="2" s="1"/>
  <c r="N58" i="3" s="1"/>
  <c r="O58" i="3" s="1"/>
  <c r="J152" i="2"/>
  <c r="K152" i="2" s="1"/>
  <c r="M152" i="2" s="1"/>
  <c r="N152" i="3" s="1"/>
  <c r="O152" i="3" s="1"/>
  <c r="J187" i="2"/>
  <c r="K187" i="2" s="1"/>
  <c r="M187" i="2" s="1"/>
  <c r="N187" i="3" s="1"/>
  <c r="O187" i="3" s="1"/>
  <c r="J65" i="2"/>
  <c r="K65" i="2" s="1"/>
  <c r="M65" i="2" s="1"/>
  <c r="N65" i="3" s="1"/>
  <c r="O65" i="3" s="1"/>
  <c r="J309" i="2"/>
  <c r="K309" i="2" s="1"/>
  <c r="M309" i="2" s="1"/>
  <c r="N309" i="3" s="1"/>
  <c r="O309" i="3" s="1"/>
  <c r="J281" i="2"/>
  <c r="K281" i="2" s="1"/>
  <c r="M281" i="2" s="1"/>
  <c r="N281" i="3" s="1"/>
  <c r="O281" i="3" s="1"/>
  <c r="J35" i="2"/>
  <c r="K35" i="2" s="1"/>
  <c r="M35" i="2" s="1"/>
  <c r="N35" i="3" s="1"/>
  <c r="O35" i="3" s="1"/>
  <c r="J176" i="2"/>
  <c r="K176" i="2" s="1"/>
  <c r="M176" i="2" s="1"/>
  <c r="N176" i="3" s="1"/>
  <c r="O176" i="3" s="1"/>
  <c r="J48" i="2"/>
  <c r="K48" i="2" s="1"/>
  <c r="M48" i="2" s="1"/>
  <c r="N48" i="3" s="1"/>
  <c r="O48" i="3" s="1"/>
  <c r="J331" i="2"/>
  <c r="K331" i="2" s="1"/>
  <c r="M331" i="2" s="1"/>
  <c r="N331" i="3" s="1"/>
  <c r="O331" i="3" s="1"/>
  <c r="J289" i="2"/>
  <c r="K289" i="2" s="1"/>
  <c r="M289" i="2" s="1"/>
  <c r="N289" i="3" s="1"/>
  <c r="O289" i="3" s="1"/>
  <c r="J43" i="2"/>
  <c r="K43" i="2" s="1"/>
  <c r="M43" i="2" s="1"/>
  <c r="N43" i="3" s="1"/>
  <c r="O43" i="3" s="1"/>
  <c r="J84" i="2"/>
  <c r="K84" i="2" s="1"/>
  <c r="M84" i="2" s="1"/>
  <c r="N84" i="3" s="1"/>
  <c r="O84" i="3" s="1"/>
  <c r="J138" i="2"/>
  <c r="K138" i="2" s="1"/>
  <c r="M138" i="2" s="1"/>
  <c r="N138" i="3" s="1"/>
  <c r="O138" i="3" s="1"/>
  <c r="J341" i="2"/>
  <c r="K341" i="2" s="1"/>
  <c r="M341" i="2" s="1"/>
  <c r="N341" i="3" s="1"/>
  <c r="O341" i="3" s="1"/>
  <c r="J119" i="2"/>
  <c r="K119" i="2" s="1"/>
  <c r="M119" i="2" s="1"/>
  <c r="N119" i="3" s="1"/>
  <c r="O119" i="3" s="1"/>
  <c r="J157" i="2"/>
  <c r="K157" i="2" s="1"/>
  <c r="M157" i="2" s="1"/>
  <c r="N157" i="3" s="1"/>
  <c r="O157" i="3" s="1"/>
  <c r="J360" i="2"/>
  <c r="K360" i="2" s="1"/>
  <c r="M360" i="2" s="1"/>
  <c r="N360" i="3" s="1"/>
  <c r="O360" i="3" s="1"/>
  <c r="J268" i="2"/>
  <c r="K268" i="2" s="1"/>
  <c r="M268" i="2" s="1"/>
  <c r="N268" i="3" s="1"/>
  <c r="O268" i="3" s="1"/>
  <c r="J81" i="2"/>
  <c r="K81" i="2" s="1"/>
  <c r="M81" i="2" s="1"/>
  <c r="N81" i="3" s="1"/>
  <c r="O81" i="3" s="1"/>
  <c r="J230" i="2"/>
  <c r="K230" i="2" s="1"/>
  <c r="M230" i="2" s="1"/>
  <c r="N230" i="3" s="1"/>
  <c r="O230" i="3" s="1"/>
  <c r="J317" i="2"/>
  <c r="K317" i="2" s="1"/>
  <c r="M317" i="2" s="1"/>
  <c r="N317" i="3" s="1"/>
  <c r="O317" i="3" s="1"/>
  <c r="J348" i="2"/>
  <c r="K348" i="2" s="1"/>
  <c r="M348" i="2" s="1"/>
  <c r="N348" i="3" s="1"/>
  <c r="O348" i="3" s="1"/>
  <c r="J361" i="2"/>
  <c r="K361" i="2" s="1"/>
  <c r="M361" i="2" s="1"/>
  <c r="N361" i="3" s="1"/>
  <c r="O361" i="3" s="1"/>
  <c r="J95" i="2"/>
  <c r="K95" i="2" s="1"/>
  <c r="M95" i="2" s="1"/>
  <c r="N95" i="3" s="1"/>
  <c r="O95" i="3" s="1"/>
  <c r="J280" i="2"/>
  <c r="K280" i="2" s="1"/>
  <c r="M280" i="2" s="1"/>
  <c r="N280" i="3" s="1"/>
  <c r="O280" i="3" s="1"/>
  <c r="J180" i="2"/>
  <c r="K180" i="2" s="1"/>
  <c r="M180" i="2" s="1"/>
  <c r="N180" i="3" s="1"/>
  <c r="O180" i="3" s="1"/>
  <c r="J201" i="2"/>
  <c r="K201" i="2" s="1"/>
  <c r="M201" i="2" s="1"/>
  <c r="N201" i="3" s="1"/>
  <c r="O201" i="3" s="1"/>
  <c r="J320" i="2"/>
  <c r="K320" i="2" s="1"/>
  <c r="M320" i="2" s="1"/>
  <c r="N320" i="3" s="1"/>
  <c r="O320" i="3" s="1"/>
  <c r="J137" i="2"/>
  <c r="K137" i="2" s="1"/>
  <c r="M137" i="2" s="1"/>
  <c r="N137" i="3" s="1"/>
  <c r="O137" i="3" s="1"/>
  <c r="J22" i="2"/>
  <c r="K22" i="2" s="1"/>
  <c r="M22" i="2" s="1"/>
  <c r="N22" i="3" s="1"/>
  <c r="O22" i="3" s="1"/>
  <c r="J240" i="2"/>
  <c r="K240" i="2" s="1"/>
  <c r="M240" i="2" s="1"/>
  <c r="N240" i="3" s="1"/>
  <c r="O240" i="3" s="1"/>
  <c r="J252" i="2"/>
  <c r="K252" i="2" s="1"/>
  <c r="M252" i="2" s="1"/>
  <c r="N252" i="3" s="1"/>
  <c r="O252" i="3" s="1"/>
  <c r="J301" i="2"/>
  <c r="K301" i="2" s="1"/>
  <c r="M301" i="2" s="1"/>
  <c r="N301" i="3" s="1"/>
  <c r="O301" i="3" s="1"/>
  <c r="J101" i="2"/>
  <c r="K101" i="2" s="1"/>
  <c r="M101" i="2" s="1"/>
  <c r="N101" i="3" s="1"/>
  <c r="O101" i="3" s="1"/>
  <c r="J315" i="2"/>
  <c r="K315" i="2" s="1"/>
  <c r="M315" i="2" s="1"/>
  <c r="N315" i="3" s="1"/>
  <c r="O315" i="3" s="1"/>
  <c r="J160" i="2"/>
  <c r="K160" i="2" s="1"/>
  <c r="M160" i="2" s="1"/>
  <c r="N160" i="3" s="1"/>
  <c r="O160" i="3" s="1"/>
  <c r="J214" i="2"/>
  <c r="K214" i="2" s="1"/>
  <c r="M214" i="2" s="1"/>
  <c r="N214" i="3" s="1"/>
  <c r="O214" i="3" s="1"/>
  <c r="J262" i="2"/>
  <c r="K262" i="2" s="1"/>
  <c r="M262" i="2" s="1"/>
  <c r="N262" i="3" s="1"/>
  <c r="O262" i="3" s="1"/>
  <c r="J260" i="2"/>
  <c r="K260" i="2" s="1"/>
  <c r="M260" i="2" s="1"/>
  <c r="N260" i="3" s="1"/>
  <c r="O260" i="3" s="1"/>
  <c r="J349" i="2"/>
  <c r="K349" i="2" s="1"/>
  <c r="M349" i="2" s="1"/>
  <c r="N349" i="3" s="1"/>
  <c r="O349" i="3" s="1"/>
  <c r="J142" i="2"/>
  <c r="K142" i="2" s="1"/>
  <c r="M142" i="2" s="1"/>
  <c r="N142" i="3" s="1"/>
  <c r="O142" i="3" s="1"/>
  <c r="J332" i="2"/>
  <c r="K332" i="2" s="1"/>
  <c r="M332" i="2" s="1"/>
  <c r="N332" i="3" s="1"/>
  <c r="O332" i="3" s="1"/>
  <c r="J56" i="2"/>
  <c r="K56" i="2" s="1"/>
  <c r="M56" i="2" s="1"/>
  <c r="N56" i="3" s="1"/>
  <c r="O56" i="3" s="1"/>
  <c r="J233" i="2"/>
  <c r="K233" i="2" s="1"/>
  <c r="M233" i="2" s="1"/>
  <c r="N233" i="3" s="1"/>
  <c r="O233" i="3" s="1"/>
  <c r="J50" i="2"/>
  <c r="K50" i="2" s="1"/>
  <c r="M50" i="2" s="1"/>
  <c r="N50" i="3" s="1"/>
  <c r="O50" i="3" s="1"/>
  <c r="J286" i="2"/>
  <c r="K286" i="2" s="1"/>
  <c r="M286" i="2" s="1"/>
  <c r="N286" i="3" s="1"/>
  <c r="O286" i="3" s="1"/>
  <c r="J34" i="2"/>
  <c r="K34" i="2" s="1"/>
  <c r="M34" i="2" s="1"/>
  <c r="N34" i="3" s="1"/>
  <c r="O34" i="3" s="1"/>
  <c r="J184" i="2"/>
  <c r="K184" i="2" s="1"/>
  <c r="M184" i="2" s="1"/>
  <c r="N184" i="3" s="1"/>
  <c r="O184" i="3" s="1"/>
  <c r="J28" i="2"/>
  <c r="K28" i="2" s="1"/>
  <c r="M28" i="2" s="1"/>
  <c r="N28" i="3" s="1"/>
  <c r="O28" i="3" s="1"/>
  <c r="J130" i="2"/>
  <c r="K130" i="2" s="1"/>
  <c r="M130" i="2" s="1"/>
  <c r="N130" i="3" s="1"/>
  <c r="O130" i="3" s="1"/>
  <c r="J351" i="2"/>
  <c r="K351" i="2" s="1"/>
  <c r="M351" i="2" s="1"/>
  <c r="N351" i="3" s="1"/>
  <c r="O351" i="3" s="1"/>
  <c r="J270" i="2"/>
  <c r="K270" i="2" s="1"/>
  <c r="M270" i="2" s="1"/>
  <c r="N270" i="3" s="1"/>
  <c r="O270" i="3" s="1"/>
  <c r="J345" i="2"/>
  <c r="K345" i="2" s="1"/>
  <c r="M345" i="2" s="1"/>
  <c r="N345" i="3" s="1"/>
  <c r="O345" i="3" s="1"/>
  <c r="J208" i="2"/>
  <c r="K208" i="2" s="1"/>
  <c r="M208" i="2" s="1"/>
  <c r="N208" i="3" s="1"/>
  <c r="O208" i="3" s="1"/>
  <c r="J297" i="2"/>
  <c r="K297" i="2" s="1"/>
  <c r="M297" i="2" s="1"/>
  <c r="N297" i="3" s="1"/>
  <c r="O297" i="3" s="1"/>
  <c r="J246" i="2"/>
  <c r="K246" i="2" s="1"/>
  <c r="M246" i="2" s="1"/>
  <c r="N246" i="3" s="1"/>
  <c r="O246" i="3" s="1"/>
  <c r="J125" i="2"/>
  <c r="K125" i="2" s="1"/>
  <c r="M125" i="2" s="1"/>
  <c r="N125" i="3" s="1"/>
  <c r="O125" i="3" s="1"/>
  <c r="J207" i="2"/>
  <c r="K207" i="2" s="1"/>
  <c r="M207" i="2" s="1"/>
  <c r="N207" i="3" s="1"/>
  <c r="O207" i="3" s="1"/>
  <c r="J32" i="2"/>
  <c r="K32" i="2" s="1"/>
  <c r="M32" i="2" s="1"/>
  <c r="N32" i="3" s="1"/>
  <c r="O32" i="3" s="1"/>
  <c r="J91" i="2"/>
  <c r="K91" i="2" s="1"/>
  <c r="M91" i="2" s="1"/>
  <c r="N91" i="3" s="1"/>
  <c r="O91" i="3" s="1"/>
  <c r="J347" i="2"/>
  <c r="K347" i="2" s="1"/>
  <c r="M347" i="2" s="1"/>
  <c r="N347" i="3" s="1"/>
  <c r="O347" i="3" s="1"/>
  <c r="J151" i="2"/>
  <c r="K151" i="2" s="1"/>
  <c r="M151" i="2" s="1"/>
  <c r="N151" i="3" s="1"/>
  <c r="O151" i="3" s="1"/>
  <c r="J264" i="2"/>
  <c r="K264" i="2" s="1"/>
  <c r="M264" i="2" s="1"/>
  <c r="N264" i="3" s="1"/>
  <c r="O264" i="3" s="1"/>
  <c r="J51" i="2"/>
  <c r="K51" i="2" s="1"/>
  <c r="M51" i="2" s="1"/>
  <c r="N51" i="3" s="1"/>
  <c r="O51" i="3" s="1"/>
  <c r="J304" i="2"/>
  <c r="K304" i="2" s="1"/>
  <c r="M304" i="2" s="1"/>
  <c r="N304" i="3" s="1"/>
  <c r="O304" i="3" s="1"/>
  <c r="J182" i="2"/>
  <c r="K182" i="2" s="1"/>
  <c r="M182" i="2" s="1"/>
  <c r="N182" i="3" s="1"/>
  <c r="O182" i="3" s="1"/>
  <c r="J117" i="2"/>
  <c r="K117" i="2" s="1"/>
  <c r="M117" i="2" s="1"/>
  <c r="N117" i="3" s="1"/>
  <c r="O117" i="3" s="1"/>
  <c r="J134" i="2"/>
  <c r="K134" i="2" s="1"/>
  <c r="M134" i="2" s="1"/>
  <c r="N134" i="3" s="1"/>
  <c r="O134" i="3" s="1"/>
  <c r="J291" i="2"/>
  <c r="K291" i="2" s="1"/>
  <c r="M291" i="2" s="1"/>
  <c r="N291" i="3" s="1"/>
  <c r="O291" i="3" s="1"/>
  <c r="J39" i="2"/>
  <c r="K39" i="2" s="1"/>
  <c r="M39" i="2" s="1"/>
  <c r="N39" i="3" s="1"/>
  <c r="O39" i="3" s="1"/>
  <c r="J136" i="2"/>
  <c r="K136" i="2" s="1"/>
  <c r="M136" i="2" s="1"/>
  <c r="N136" i="3" s="1"/>
  <c r="O136" i="3" s="1"/>
  <c r="J238" i="2"/>
  <c r="K238" i="2" s="1"/>
  <c r="M238" i="2" s="1"/>
  <c r="N238" i="3" s="1"/>
  <c r="O238" i="3" s="1"/>
  <c r="J312" i="2"/>
  <c r="K312" i="2" s="1"/>
  <c r="M312" i="2" s="1"/>
  <c r="N312" i="3" s="1"/>
  <c r="O312" i="3" s="1"/>
  <c r="J211" i="2"/>
  <c r="K211" i="2" s="1"/>
  <c r="M211" i="2" s="1"/>
  <c r="N211" i="3" s="1"/>
  <c r="O211" i="3" s="1"/>
  <c r="J148" i="2"/>
  <c r="K148" i="2" s="1"/>
  <c r="M148" i="2" s="1"/>
  <c r="N148" i="3" s="1"/>
  <c r="O148" i="3" s="1"/>
  <c r="J156" i="2"/>
  <c r="K156" i="2" s="1"/>
  <c r="M156" i="2" s="1"/>
  <c r="N156" i="3" s="1"/>
  <c r="O156" i="3" s="1"/>
  <c r="J257" i="2"/>
  <c r="K257" i="2" s="1"/>
  <c r="M257" i="2" s="1"/>
  <c r="N257" i="3" s="1"/>
  <c r="O257" i="3" s="1"/>
  <c r="J175" i="2"/>
  <c r="K175" i="2" s="1"/>
  <c r="M175" i="2" s="1"/>
  <c r="N175" i="3" s="1"/>
  <c r="O175" i="3" s="1"/>
  <c r="J300" i="2"/>
  <c r="K300" i="2" s="1"/>
  <c r="M300" i="2" s="1"/>
  <c r="N300" i="3" s="1"/>
  <c r="O300" i="3" s="1"/>
  <c r="J9" i="2"/>
  <c r="K9" i="2" s="1"/>
  <c r="M9" i="2" s="1"/>
  <c r="N9" i="3" s="1"/>
  <c r="O9" i="3" s="1"/>
  <c r="J322" i="2"/>
  <c r="K322" i="2" s="1"/>
  <c r="M322" i="2" s="1"/>
  <c r="N322" i="3" s="1"/>
  <c r="O322" i="3" s="1"/>
  <c r="J44" i="2"/>
  <c r="K44" i="2" s="1"/>
  <c r="M44" i="2" s="1"/>
  <c r="N44" i="3" s="1"/>
  <c r="O44" i="3" s="1"/>
  <c r="J279" i="2"/>
  <c r="K279" i="2" s="1"/>
  <c r="M279" i="2" s="1"/>
  <c r="N279" i="3" s="1"/>
  <c r="O279" i="3" s="1"/>
  <c r="J76" i="2"/>
  <c r="K76" i="2" s="1"/>
  <c r="M76" i="2" s="1"/>
  <c r="N76" i="3" s="1"/>
  <c r="O76" i="3" s="1"/>
  <c r="J8" i="2"/>
  <c r="K8" i="2" s="1"/>
  <c r="M8" i="2" s="1"/>
  <c r="O8" i="2" s="1"/>
  <c r="J256" i="2"/>
  <c r="K256" i="2" s="1"/>
  <c r="M256" i="2" s="1"/>
  <c r="N256" i="3" s="1"/>
  <c r="O256" i="3" s="1"/>
  <c r="J212" i="2"/>
  <c r="K212" i="2" s="1"/>
  <c r="M212" i="2" s="1"/>
  <c r="N212" i="3" s="1"/>
  <c r="O212" i="3" s="1"/>
  <c r="J197" i="2"/>
  <c r="K197" i="2" s="1"/>
  <c r="M197" i="2" s="1"/>
  <c r="N197" i="3" s="1"/>
  <c r="O197" i="3" s="1"/>
  <c r="J273" i="2"/>
  <c r="K273" i="2" s="1"/>
  <c r="M273" i="2" s="1"/>
  <c r="N273" i="3" s="1"/>
  <c r="O273" i="3" s="1"/>
  <c r="J236" i="2"/>
  <c r="K236" i="2" s="1"/>
  <c r="M236" i="2" s="1"/>
  <c r="N236" i="3" s="1"/>
  <c r="O236" i="3" s="1"/>
  <c r="J108" i="2"/>
  <c r="K108" i="2" s="1"/>
  <c r="M108" i="2" s="1"/>
  <c r="N108" i="3" s="1"/>
  <c r="O108" i="3" s="1"/>
  <c r="J215" i="2"/>
  <c r="K215" i="2" s="1"/>
  <c r="M215" i="2" s="1"/>
  <c r="N215" i="3" s="1"/>
  <c r="O215" i="3" s="1"/>
  <c r="J227" i="2"/>
  <c r="K227" i="2" s="1"/>
  <c r="M227" i="2" s="1"/>
  <c r="N227" i="3" s="1"/>
  <c r="O227" i="3" s="1"/>
  <c r="J53" i="2"/>
  <c r="K53" i="2" s="1"/>
  <c r="M53" i="2" s="1"/>
  <c r="N53" i="3" s="1"/>
  <c r="O53" i="3" s="1"/>
  <c r="J77" i="2"/>
  <c r="K77" i="2" s="1"/>
  <c r="M77" i="2" s="1"/>
  <c r="N77" i="3" s="1"/>
  <c r="O77" i="3" s="1"/>
  <c r="J133" i="2"/>
  <c r="K133" i="2" s="1"/>
  <c r="M133" i="2" s="1"/>
  <c r="N133" i="3" s="1"/>
  <c r="O133" i="3" s="1"/>
  <c r="J27" i="2"/>
  <c r="K27" i="2" s="1"/>
  <c r="M27" i="2" s="1"/>
  <c r="N27" i="3" s="1"/>
  <c r="O27" i="3" s="1"/>
  <c r="J325" i="2"/>
  <c r="K325" i="2" s="1"/>
  <c r="M325" i="2" s="1"/>
  <c r="N325" i="3" s="1"/>
  <c r="O325" i="3" s="1"/>
  <c r="J12" i="2"/>
  <c r="K12" i="2" s="1"/>
  <c r="M12" i="2" s="1"/>
  <c r="N12" i="3" s="1"/>
  <c r="O12" i="3" s="1"/>
  <c r="J213" i="2"/>
  <c r="K213" i="2" s="1"/>
  <c r="M213" i="2" s="1"/>
  <c r="N213" i="3" s="1"/>
  <c r="O213" i="3" s="1"/>
  <c r="J249" i="2"/>
  <c r="K249" i="2" s="1"/>
  <c r="M249" i="2" s="1"/>
  <c r="N249" i="3" s="1"/>
  <c r="O249" i="3" s="1"/>
  <c r="J68" i="2"/>
  <c r="K68" i="2" s="1"/>
  <c r="M68" i="2" s="1"/>
  <c r="N68" i="3" s="1"/>
  <c r="O68" i="3" s="1"/>
  <c r="J330" i="2"/>
  <c r="K330" i="2" s="1"/>
  <c r="M330" i="2" s="1"/>
  <c r="N330" i="3" s="1"/>
  <c r="O330" i="3" s="1"/>
  <c r="J299" i="2"/>
  <c r="K299" i="2" s="1"/>
  <c r="M299" i="2" s="1"/>
  <c r="N299" i="3" s="1"/>
  <c r="O299" i="3" s="1"/>
  <c r="J350" i="2"/>
  <c r="K350" i="2" s="1"/>
  <c r="M350" i="2" s="1"/>
  <c r="N350" i="3" s="1"/>
  <c r="O350" i="3" s="1"/>
  <c r="J92" i="2"/>
  <c r="K92" i="2" s="1"/>
  <c r="M92" i="2" s="1"/>
  <c r="N92" i="3" s="1"/>
  <c r="O92" i="3" s="1"/>
  <c r="J336" i="2"/>
  <c r="K336" i="2" s="1"/>
  <c r="M336" i="2" s="1"/>
  <c r="N336" i="3" s="1"/>
  <c r="O336" i="3" s="1"/>
  <c r="J272" i="2"/>
  <c r="K272" i="2" s="1"/>
  <c r="M272" i="2" s="1"/>
  <c r="N272" i="3" s="1"/>
  <c r="O272" i="3" s="1"/>
  <c r="J290" i="2"/>
  <c r="K290" i="2" s="1"/>
  <c r="M290" i="2" s="1"/>
  <c r="N290" i="3" s="1"/>
  <c r="O290" i="3" s="1"/>
  <c r="J352" i="2"/>
  <c r="K352" i="2" s="1"/>
  <c r="M352" i="2" s="1"/>
  <c r="N352" i="3" s="1"/>
  <c r="O352" i="3" s="1"/>
  <c r="J298" i="2"/>
  <c r="K298" i="2" s="1"/>
  <c r="M298" i="2" s="1"/>
  <c r="N298" i="3" s="1"/>
  <c r="O298" i="3" s="1"/>
  <c r="J261" i="2"/>
  <c r="K261" i="2" s="1"/>
  <c r="M261" i="2" s="1"/>
  <c r="N261" i="3" s="1"/>
  <c r="O261" i="3" s="1"/>
  <c r="J196" i="2"/>
  <c r="K196" i="2" s="1"/>
  <c r="M196" i="2" s="1"/>
  <c r="N196" i="3" s="1"/>
  <c r="O196" i="3" s="1"/>
  <c r="J115" i="2"/>
  <c r="K115" i="2" s="1"/>
  <c r="M115" i="2" s="1"/>
  <c r="N115" i="3" s="1"/>
  <c r="O115" i="3" s="1"/>
  <c r="J169" i="2"/>
  <c r="K169" i="2" s="1"/>
  <c r="M169" i="2" s="1"/>
  <c r="N169" i="3" s="1"/>
  <c r="O169" i="3" s="1"/>
  <c r="J89" i="2"/>
  <c r="K89" i="2" s="1"/>
  <c r="M89" i="2" s="1"/>
  <c r="N89" i="3" s="1"/>
  <c r="O89" i="3" s="1"/>
  <c r="J26" i="2"/>
  <c r="K26" i="2" s="1"/>
  <c r="M26" i="2" s="1"/>
  <c r="N26" i="3" s="1"/>
  <c r="O26" i="3" s="1"/>
  <c r="J255" i="2"/>
  <c r="K255" i="2" s="1"/>
  <c r="M255" i="2" s="1"/>
  <c r="N255" i="3" s="1"/>
  <c r="O255" i="3" s="1"/>
  <c r="O256" i="2"/>
  <c r="O218" i="2"/>
  <c r="O83" i="2"/>
  <c r="O159" i="2"/>
  <c r="O46" i="2"/>
  <c r="O216" i="2"/>
  <c r="O248" i="2"/>
  <c r="O167" i="2"/>
  <c r="O38" i="2"/>
  <c r="M365" i="1"/>
  <c r="J124" i="9"/>
  <c r="K124" i="9" s="1"/>
  <c r="M124" i="9" s="1"/>
  <c r="N124" i="10" s="1"/>
  <c r="J350" i="9"/>
  <c r="K350" i="9" s="1"/>
  <c r="M350" i="9" s="1"/>
  <c r="N350" i="10" s="1"/>
  <c r="J58" i="9"/>
  <c r="K58" i="9" s="1"/>
  <c r="M58" i="9" s="1"/>
  <c r="N58" i="10" s="1"/>
  <c r="J291" i="9"/>
  <c r="K291" i="9" s="1"/>
  <c r="M291" i="9" s="1"/>
  <c r="N291" i="10" s="1"/>
  <c r="J303" i="9"/>
  <c r="K303" i="9" s="1"/>
  <c r="M303" i="9" s="1"/>
  <c r="N303" i="10" s="1"/>
  <c r="J193" i="9"/>
  <c r="K193" i="9" s="1"/>
  <c r="M193" i="9" s="1"/>
  <c r="N193" i="10" s="1"/>
  <c r="J65" i="9"/>
  <c r="K65" i="9" s="1"/>
  <c r="M65" i="9" s="1"/>
  <c r="N65" i="10" s="1"/>
  <c r="J310" i="9"/>
  <c r="K310" i="9" s="1"/>
  <c r="M310" i="9" s="1"/>
  <c r="N310" i="10" s="1"/>
  <c r="J181" i="9"/>
  <c r="K181" i="9" s="1"/>
  <c r="M181" i="9" s="1"/>
  <c r="N181" i="10" s="1"/>
  <c r="J163" i="9"/>
  <c r="K163" i="9" s="1"/>
  <c r="M163" i="9" s="1"/>
  <c r="N163" i="10" s="1"/>
  <c r="J292" i="9"/>
  <c r="K292" i="9" s="1"/>
  <c r="M292" i="9" s="1"/>
  <c r="N292" i="10" s="1"/>
  <c r="J234" i="9"/>
  <c r="K234" i="9" s="1"/>
  <c r="M234" i="9" s="1"/>
  <c r="N234" i="10" s="1"/>
  <c r="J46" i="9"/>
  <c r="K46" i="9" s="1"/>
  <c r="M46" i="9" s="1"/>
  <c r="N46" i="10" s="1"/>
  <c r="J208" i="9"/>
  <c r="K208" i="9" s="1"/>
  <c r="M208" i="9" s="1"/>
  <c r="N208" i="10" s="1"/>
  <c r="J356" i="9"/>
  <c r="K356" i="9" s="1"/>
  <c r="M356" i="9" s="1"/>
  <c r="N356" i="10" s="1"/>
  <c r="J328" i="9"/>
  <c r="K328" i="9" s="1"/>
  <c r="M328" i="9" s="1"/>
  <c r="N328" i="10" s="1"/>
  <c r="J44" i="9"/>
  <c r="K44" i="9" s="1"/>
  <c r="M44" i="9" s="1"/>
  <c r="N44" i="10" s="1"/>
  <c r="J180" i="9"/>
  <c r="K180" i="9" s="1"/>
  <c r="M180" i="9" s="1"/>
  <c r="N180" i="10" s="1"/>
  <c r="J313" i="9"/>
  <c r="K313" i="9" s="1"/>
  <c r="M313" i="9" s="1"/>
  <c r="N313" i="10" s="1"/>
  <c r="J96" i="9"/>
  <c r="K96" i="9" s="1"/>
  <c r="M96" i="9" s="1"/>
  <c r="N96" i="10" s="1"/>
  <c r="J97" i="9"/>
  <c r="K97" i="9" s="1"/>
  <c r="M97" i="9" s="1"/>
  <c r="N97" i="10" s="1"/>
  <c r="J144" i="9"/>
  <c r="K144" i="9" s="1"/>
  <c r="M144" i="9" s="1"/>
  <c r="N144" i="10" s="1"/>
  <c r="J339" i="9"/>
  <c r="K339" i="9" s="1"/>
  <c r="M339" i="9" s="1"/>
  <c r="N339" i="10" s="1"/>
  <c r="J93" i="9"/>
  <c r="K93" i="9" s="1"/>
  <c r="M93" i="9" s="1"/>
  <c r="N93" i="10" s="1"/>
  <c r="J213" i="9"/>
  <c r="K213" i="9" s="1"/>
  <c r="M213" i="9" s="1"/>
  <c r="N213" i="10" s="1"/>
  <c r="J98" i="9"/>
  <c r="K98" i="9" s="1"/>
  <c r="M98" i="9" s="1"/>
  <c r="N98" i="10" s="1"/>
  <c r="J330" i="9"/>
  <c r="K330" i="9" s="1"/>
  <c r="M330" i="9" s="1"/>
  <c r="N330" i="10" s="1"/>
  <c r="J25" i="9"/>
  <c r="K25" i="9" s="1"/>
  <c r="M25" i="9" s="1"/>
  <c r="N25" i="10" s="1"/>
  <c r="J137" i="9"/>
  <c r="K137" i="9" s="1"/>
  <c r="M137" i="9" s="1"/>
  <c r="N137" i="10" s="1"/>
  <c r="J82" i="9"/>
  <c r="K82" i="9" s="1"/>
  <c r="M82" i="9" s="1"/>
  <c r="N82" i="10" s="1"/>
  <c r="J215" i="9"/>
  <c r="K215" i="9" s="1"/>
  <c r="M215" i="9" s="1"/>
  <c r="N215" i="10" s="1"/>
  <c r="J151" i="9"/>
  <c r="K151" i="9" s="1"/>
  <c r="M151" i="9" s="1"/>
  <c r="N151" i="10" s="1"/>
  <c r="J157" i="9"/>
  <c r="K157" i="9" s="1"/>
  <c r="M157" i="9" s="1"/>
  <c r="N157" i="10" s="1"/>
  <c r="J63" i="9"/>
  <c r="K63" i="9" s="1"/>
  <c r="M63" i="9" s="1"/>
  <c r="N63" i="10" s="1"/>
  <c r="J361" i="9"/>
  <c r="K361" i="9" s="1"/>
  <c r="M361" i="9" s="1"/>
  <c r="N361" i="10" s="1"/>
  <c r="J156" i="9"/>
  <c r="K156" i="9" s="1"/>
  <c r="M156" i="9" s="1"/>
  <c r="N156" i="10" s="1"/>
  <c r="J348" i="9"/>
  <c r="K348" i="9" s="1"/>
  <c r="M348" i="9" s="1"/>
  <c r="N348" i="10" s="1"/>
  <c r="J198" i="9"/>
  <c r="K198" i="9" s="1"/>
  <c r="M198" i="9" s="1"/>
  <c r="N198" i="10" s="1"/>
  <c r="J219" i="9"/>
  <c r="K219" i="9" s="1"/>
  <c r="M219" i="9" s="1"/>
  <c r="N219" i="10" s="1"/>
  <c r="J73" i="9"/>
  <c r="K73" i="9" s="1"/>
  <c r="M73" i="9" s="1"/>
  <c r="N73" i="10" s="1"/>
  <c r="J59" i="9"/>
  <c r="K59" i="9" s="1"/>
  <c r="M59" i="9" s="1"/>
  <c r="N59" i="10" s="1"/>
  <c r="J248" i="9"/>
  <c r="K248" i="9" s="1"/>
  <c r="M248" i="9" s="1"/>
  <c r="N248" i="10" s="1"/>
  <c r="J261" i="9"/>
  <c r="K261" i="9" s="1"/>
  <c r="M261" i="9" s="1"/>
  <c r="N261" i="10" s="1"/>
  <c r="J200" i="9"/>
  <c r="K200" i="9" s="1"/>
  <c r="M200" i="9" s="1"/>
  <c r="N200" i="10" s="1"/>
  <c r="J297" i="9"/>
  <c r="K297" i="9" s="1"/>
  <c r="M297" i="9" s="1"/>
  <c r="N297" i="10" s="1"/>
  <c r="J34" i="9"/>
  <c r="K34" i="9" s="1"/>
  <c r="M34" i="9" s="1"/>
  <c r="N34" i="10" s="1"/>
  <c r="J294" i="9"/>
  <c r="K294" i="9" s="1"/>
  <c r="M294" i="9" s="1"/>
  <c r="N294" i="10" s="1"/>
  <c r="J153" i="9"/>
  <c r="K153" i="9" s="1"/>
  <c r="M153" i="9" s="1"/>
  <c r="N153" i="10" s="1"/>
  <c r="J31" i="9"/>
  <c r="K31" i="9" s="1"/>
  <c r="M31" i="9" s="1"/>
  <c r="N31" i="10" s="1"/>
  <c r="J182" i="9"/>
  <c r="K182" i="9" s="1"/>
  <c r="M182" i="9" s="1"/>
  <c r="N182" i="10" s="1"/>
  <c r="J190" i="9"/>
  <c r="K190" i="9" s="1"/>
  <c r="M190" i="9" s="1"/>
  <c r="N190" i="10" s="1"/>
  <c r="J160" i="9"/>
  <c r="K160" i="9" s="1"/>
  <c r="M160" i="9" s="1"/>
  <c r="N160" i="10" s="1"/>
  <c r="J131" i="9"/>
  <c r="K131" i="9" s="1"/>
  <c r="M131" i="9" s="1"/>
  <c r="N131" i="10" s="1"/>
  <c r="J162" i="9"/>
  <c r="K162" i="9" s="1"/>
  <c r="M162" i="9" s="1"/>
  <c r="N162" i="10" s="1"/>
  <c r="J199" i="9"/>
  <c r="K199" i="9" s="1"/>
  <c r="M199" i="9" s="1"/>
  <c r="N199" i="10" s="1"/>
  <c r="J24" i="9"/>
  <c r="K24" i="9" s="1"/>
  <c r="M24" i="9" s="1"/>
  <c r="N24" i="10" s="1"/>
  <c r="J100" i="9"/>
  <c r="K100" i="9" s="1"/>
  <c r="M100" i="9" s="1"/>
  <c r="N100" i="10" s="1"/>
  <c r="J61" i="9"/>
  <c r="K61" i="9" s="1"/>
  <c r="M61" i="9" s="1"/>
  <c r="N61" i="10" s="1"/>
  <c r="J333" i="9"/>
  <c r="K333" i="9" s="1"/>
  <c r="M333" i="9" s="1"/>
  <c r="N333" i="10" s="1"/>
  <c r="J32" i="9"/>
  <c r="K32" i="9" s="1"/>
  <c r="M32" i="9" s="1"/>
  <c r="N32" i="10" s="1"/>
  <c r="J81" i="9"/>
  <c r="K81" i="9" s="1"/>
  <c r="M81" i="9" s="1"/>
  <c r="N81" i="10" s="1"/>
  <c r="J15" i="9"/>
  <c r="K15" i="9" s="1"/>
  <c r="M15" i="9" s="1"/>
  <c r="N15" i="10" s="1"/>
  <c r="J237" i="9"/>
  <c r="K237" i="9" s="1"/>
  <c r="M237" i="9" s="1"/>
  <c r="N237" i="10" s="1"/>
  <c r="J308" i="9"/>
  <c r="K308" i="9" s="1"/>
  <c r="M308" i="9" s="1"/>
  <c r="N308" i="10" s="1"/>
  <c r="J229" i="9"/>
  <c r="K229" i="9" s="1"/>
  <c r="M229" i="9" s="1"/>
  <c r="N229" i="10" s="1"/>
  <c r="J67" i="9"/>
  <c r="K67" i="9" s="1"/>
  <c r="M67" i="9" s="1"/>
  <c r="N67" i="10" s="1"/>
  <c r="J77" i="9"/>
  <c r="K77" i="9" s="1"/>
  <c r="M77" i="9" s="1"/>
  <c r="N77" i="10" s="1"/>
  <c r="J280" i="9"/>
  <c r="K280" i="9" s="1"/>
  <c r="M280" i="9" s="1"/>
  <c r="N280" i="10" s="1"/>
  <c r="J223" i="9"/>
  <c r="K223" i="9" s="1"/>
  <c r="M223" i="9" s="1"/>
  <c r="N223" i="10" s="1"/>
  <c r="J268" i="9"/>
  <c r="K268" i="9" s="1"/>
  <c r="M268" i="9" s="1"/>
  <c r="N268" i="10" s="1"/>
  <c r="J241" i="9"/>
  <c r="K241" i="9" s="1"/>
  <c r="M241" i="9" s="1"/>
  <c r="N241" i="10" s="1"/>
  <c r="J72" i="9"/>
  <c r="K72" i="9" s="1"/>
  <c r="M72" i="9" s="1"/>
  <c r="N72" i="10" s="1"/>
  <c r="J254" i="9"/>
  <c r="K254" i="9" s="1"/>
  <c r="M254" i="9" s="1"/>
  <c r="N254" i="10" s="1"/>
  <c r="J64" i="9"/>
  <c r="K64" i="9" s="1"/>
  <c r="M64" i="9" s="1"/>
  <c r="N64" i="10" s="1"/>
  <c r="J283" i="9"/>
  <c r="K283" i="9" s="1"/>
  <c r="M283" i="9" s="1"/>
  <c r="N283" i="10" s="1"/>
  <c r="J130" i="9"/>
  <c r="K130" i="9" s="1"/>
  <c r="M130" i="9" s="1"/>
  <c r="N130" i="10" s="1"/>
  <c r="J211" i="9"/>
  <c r="K211" i="9" s="1"/>
  <c r="M211" i="9" s="1"/>
  <c r="N211" i="10" s="1"/>
  <c r="J55" i="9"/>
  <c r="K55" i="9" s="1"/>
  <c r="M55" i="9" s="1"/>
  <c r="N55" i="10" s="1"/>
  <c r="J202" i="9"/>
  <c r="K202" i="9" s="1"/>
  <c r="M202" i="9" s="1"/>
  <c r="N202" i="10" s="1"/>
  <c r="J23" i="9"/>
  <c r="K23" i="9" s="1"/>
  <c r="M23" i="9" s="1"/>
  <c r="N23" i="10" s="1"/>
  <c r="J70" i="9"/>
  <c r="K70" i="9" s="1"/>
  <c r="M70" i="9" s="1"/>
  <c r="N70" i="10" s="1"/>
  <c r="J338" i="9"/>
  <c r="K338" i="9" s="1"/>
  <c r="M338" i="9" s="1"/>
  <c r="N338" i="10" s="1"/>
  <c r="J178" i="9"/>
  <c r="K178" i="9" s="1"/>
  <c r="M178" i="9" s="1"/>
  <c r="N178" i="10" s="1"/>
  <c r="J332" i="9"/>
  <c r="K332" i="9" s="1"/>
  <c r="M332" i="9" s="1"/>
  <c r="N332" i="10" s="1"/>
  <c r="J106" i="9"/>
  <c r="K106" i="9" s="1"/>
  <c r="M106" i="9" s="1"/>
  <c r="N106" i="10" s="1"/>
  <c r="J36" i="9"/>
  <c r="K36" i="9" s="1"/>
  <c r="M36" i="9" s="1"/>
  <c r="N36" i="10" s="1"/>
  <c r="J169" i="9"/>
  <c r="K169" i="9" s="1"/>
  <c r="M169" i="9" s="1"/>
  <c r="N169" i="10" s="1"/>
  <c r="J175" i="9"/>
  <c r="K175" i="9" s="1"/>
  <c r="M175" i="9" s="1"/>
  <c r="N175" i="10" s="1"/>
  <c r="J173" i="9"/>
  <c r="K173" i="9" s="1"/>
  <c r="M173" i="9" s="1"/>
  <c r="N173" i="10" s="1"/>
  <c r="J272" i="9"/>
  <c r="K272" i="9" s="1"/>
  <c r="M272" i="9" s="1"/>
  <c r="N272" i="10" s="1"/>
  <c r="J10" i="9"/>
  <c r="K10" i="9" s="1"/>
  <c r="M10" i="9" s="1"/>
  <c r="N10" i="10" s="1"/>
  <c r="J258" i="9"/>
  <c r="K258" i="9" s="1"/>
  <c r="M258" i="9" s="1"/>
  <c r="N258" i="10" s="1"/>
  <c r="J138" i="9"/>
  <c r="K138" i="9" s="1"/>
  <c r="M138" i="9" s="1"/>
  <c r="N138" i="10" s="1"/>
  <c r="J88" i="9"/>
  <c r="K88" i="9" s="1"/>
  <c r="M88" i="9" s="1"/>
  <c r="N88" i="10" s="1"/>
  <c r="J69" i="9"/>
  <c r="K69" i="9" s="1"/>
  <c r="M69" i="9" s="1"/>
  <c r="N69" i="10" s="1"/>
  <c r="J212" i="9"/>
  <c r="K212" i="9" s="1"/>
  <c r="M212" i="9" s="1"/>
  <c r="N212" i="10" s="1"/>
  <c r="J115" i="9"/>
  <c r="K115" i="9" s="1"/>
  <c r="M115" i="9" s="1"/>
  <c r="N115" i="10" s="1"/>
  <c r="J196" i="9"/>
  <c r="K196" i="9" s="1"/>
  <c r="M196" i="9" s="1"/>
  <c r="N196" i="10" s="1"/>
  <c r="J84" i="9"/>
  <c r="K84" i="9" s="1"/>
  <c r="M84" i="9" s="1"/>
  <c r="N84" i="10" s="1"/>
  <c r="J227" i="9"/>
  <c r="K227" i="9" s="1"/>
  <c r="M227" i="9" s="1"/>
  <c r="N227" i="10" s="1"/>
  <c r="J265" i="9"/>
  <c r="K265" i="9" s="1"/>
  <c r="M265" i="9" s="1"/>
  <c r="N265" i="10" s="1"/>
  <c r="J87" i="9"/>
  <c r="K87" i="9" s="1"/>
  <c r="M87" i="9" s="1"/>
  <c r="N87" i="10" s="1"/>
  <c r="J68" i="9"/>
  <c r="K68" i="9" s="1"/>
  <c r="M68" i="9" s="1"/>
  <c r="N68" i="10" s="1"/>
  <c r="J75" i="9"/>
  <c r="K75" i="9" s="1"/>
  <c r="M75" i="9" s="1"/>
  <c r="N75" i="10" s="1"/>
  <c r="J29" i="9"/>
  <c r="K29" i="9" s="1"/>
  <c r="M29" i="9" s="1"/>
  <c r="N29" i="10" s="1"/>
  <c r="J210" i="9"/>
  <c r="K210" i="9" s="1"/>
  <c r="M210" i="9" s="1"/>
  <c r="N210" i="10" s="1"/>
  <c r="J168" i="9"/>
  <c r="K168" i="9" s="1"/>
  <c r="M168" i="9" s="1"/>
  <c r="N168" i="10" s="1"/>
  <c r="J300" i="9"/>
  <c r="K300" i="9" s="1"/>
  <c r="M300" i="9" s="1"/>
  <c r="N300" i="10" s="1"/>
  <c r="J238" i="9"/>
  <c r="K238" i="9" s="1"/>
  <c r="M238" i="9" s="1"/>
  <c r="N238" i="10" s="1"/>
  <c r="J145" i="9"/>
  <c r="K145" i="9" s="1"/>
  <c r="M145" i="9" s="1"/>
  <c r="N145" i="10" s="1"/>
  <c r="J134" i="9"/>
  <c r="K134" i="9" s="1"/>
  <c r="M134" i="9" s="1"/>
  <c r="N134" i="10" s="1"/>
  <c r="J250" i="9"/>
  <c r="K250" i="9" s="1"/>
  <c r="M250" i="9" s="1"/>
  <c r="N250" i="10" s="1"/>
  <c r="J112" i="9"/>
  <c r="K112" i="9" s="1"/>
  <c r="M112" i="9" s="1"/>
  <c r="N112" i="10" s="1"/>
  <c r="J307" i="9"/>
  <c r="K307" i="9" s="1"/>
  <c r="M307" i="9" s="1"/>
  <c r="N307" i="10" s="1"/>
  <c r="J296" i="9"/>
  <c r="K296" i="9" s="1"/>
  <c r="M296" i="9" s="1"/>
  <c r="N296" i="10" s="1"/>
  <c r="J337" i="9"/>
  <c r="K337" i="9" s="1"/>
  <c r="M337" i="9" s="1"/>
  <c r="N337" i="10" s="1"/>
  <c r="J113" i="9"/>
  <c r="K113" i="9" s="1"/>
  <c r="M113" i="9" s="1"/>
  <c r="N113" i="10" s="1"/>
  <c r="J275" i="9"/>
  <c r="K275" i="9" s="1"/>
  <c r="M275" i="9" s="1"/>
  <c r="N275" i="10" s="1"/>
  <c r="J301" i="9"/>
  <c r="K301" i="9" s="1"/>
  <c r="M301" i="9" s="1"/>
  <c r="N301" i="10" s="1"/>
  <c r="J49" i="9"/>
  <c r="K49" i="9" s="1"/>
  <c r="M49" i="9" s="1"/>
  <c r="N49" i="10" s="1"/>
  <c r="J152" i="9"/>
  <c r="K152" i="9" s="1"/>
  <c r="M152" i="9" s="1"/>
  <c r="N152" i="10" s="1"/>
  <c r="J26" i="9"/>
  <c r="K26" i="9" s="1"/>
  <c r="M26" i="9" s="1"/>
  <c r="N26" i="10" s="1"/>
  <c r="J136" i="9"/>
  <c r="K136" i="9" s="1"/>
  <c r="M136" i="9" s="1"/>
  <c r="N136" i="10" s="1"/>
  <c r="J161" i="9"/>
  <c r="K161" i="9" s="1"/>
  <c r="M161" i="9" s="1"/>
  <c r="N161" i="10" s="1"/>
  <c r="J252" i="9"/>
  <c r="K252" i="9" s="1"/>
  <c r="M252" i="9" s="1"/>
  <c r="N252" i="10" s="1"/>
  <c r="J109" i="9"/>
  <c r="K109" i="9" s="1"/>
  <c r="M109" i="9" s="1"/>
  <c r="N109" i="10" s="1"/>
  <c r="J318" i="9"/>
  <c r="K318" i="9" s="1"/>
  <c r="M318" i="9" s="1"/>
  <c r="N318" i="10" s="1"/>
  <c r="J224" i="9"/>
  <c r="K224" i="9" s="1"/>
  <c r="M224" i="9" s="1"/>
  <c r="N224" i="10" s="1"/>
  <c r="J74" i="9"/>
  <c r="K74" i="9" s="1"/>
  <c r="M74" i="9" s="1"/>
  <c r="N74" i="10" s="1"/>
  <c r="J105" i="9"/>
  <c r="K105" i="9" s="1"/>
  <c r="M105" i="9" s="1"/>
  <c r="N105" i="10" s="1"/>
  <c r="J231" i="9"/>
  <c r="K231" i="9" s="1"/>
  <c r="M231" i="9" s="1"/>
  <c r="N231" i="10" s="1"/>
  <c r="J13" i="9"/>
  <c r="K13" i="9" s="1"/>
  <c r="M13" i="9" s="1"/>
  <c r="N13" i="10" s="1"/>
  <c r="J233" i="9"/>
  <c r="K233" i="9" s="1"/>
  <c r="M233" i="9" s="1"/>
  <c r="N233" i="10" s="1"/>
  <c r="J66" i="9"/>
  <c r="K66" i="9" s="1"/>
  <c r="M66" i="9" s="1"/>
  <c r="N66" i="10" s="1"/>
  <c r="J236" i="9"/>
  <c r="K236" i="9" s="1"/>
  <c r="M236" i="9" s="1"/>
  <c r="N236" i="10" s="1"/>
  <c r="J264" i="9"/>
  <c r="K264" i="9" s="1"/>
  <c r="M264" i="9" s="1"/>
  <c r="N264" i="10" s="1"/>
  <c r="J86" i="9"/>
  <c r="K86" i="9" s="1"/>
  <c r="M86" i="9" s="1"/>
  <c r="N86" i="10" s="1"/>
  <c r="J324" i="9"/>
  <c r="K324" i="9" s="1"/>
  <c r="M324" i="9" s="1"/>
  <c r="N324" i="10" s="1"/>
  <c r="J246" i="9"/>
  <c r="K246" i="9" s="1"/>
  <c r="M246" i="9" s="1"/>
  <c r="N246" i="10" s="1"/>
  <c r="J129" i="9"/>
  <c r="K129" i="9" s="1"/>
  <c r="M129" i="9" s="1"/>
  <c r="N129" i="10" s="1"/>
  <c r="J71" i="9"/>
  <c r="K71" i="9" s="1"/>
  <c r="M71" i="9" s="1"/>
  <c r="N71" i="10" s="1"/>
  <c r="J354" i="9"/>
  <c r="K354" i="9" s="1"/>
  <c r="M354" i="9" s="1"/>
  <c r="N354" i="10" s="1"/>
  <c r="J225" i="9"/>
  <c r="K225" i="9" s="1"/>
  <c r="M225" i="9" s="1"/>
  <c r="N225" i="10" s="1"/>
  <c r="J323" i="9"/>
  <c r="K323" i="9" s="1"/>
  <c r="M323" i="9" s="1"/>
  <c r="N323" i="10" s="1"/>
  <c r="J8" i="9"/>
  <c r="K8" i="9" s="1"/>
  <c r="M8" i="9" s="1"/>
  <c r="J317" i="9"/>
  <c r="K317" i="9" s="1"/>
  <c r="M317" i="9" s="1"/>
  <c r="N317" i="10" s="1"/>
  <c r="J85" i="9"/>
  <c r="K85" i="9" s="1"/>
  <c r="M85" i="9" s="1"/>
  <c r="N85" i="10" s="1"/>
  <c r="J17" i="9"/>
  <c r="K17" i="9" s="1"/>
  <c r="M17" i="9" s="1"/>
  <c r="N17" i="10" s="1"/>
  <c r="J127" i="9"/>
  <c r="K127" i="9" s="1"/>
  <c r="M127" i="9" s="1"/>
  <c r="N127" i="10" s="1"/>
  <c r="J95" i="9"/>
  <c r="K95" i="9" s="1"/>
  <c r="M95" i="9" s="1"/>
  <c r="N95" i="10" s="1"/>
  <c r="J278" i="9"/>
  <c r="K278" i="9" s="1"/>
  <c r="M278" i="9" s="1"/>
  <c r="N278" i="10" s="1"/>
  <c r="J293" i="9"/>
  <c r="K293" i="9" s="1"/>
  <c r="M293" i="9" s="1"/>
  <c r="N293" i="10" s="1"/>
  <c r="J286" i="9"/>
  <c r="K286" i="9" s="1"/>
  <c r="M286" i="9" s="1"/>
  <c r="N286" i="10" s="1"/>
  <c r="J91" i="9"/>
  <c r="K91" i="9" s="1"/>
  <c r="M91" i="9" s="1"/>
  <c r="N91" i="10" s="1"/>
  <c r="J92" i="9"/>
  <c r="K92" i="9" s="1"/>
  <c r="M92" i="9" s="1"/>
  <c r="N92" i="10" s="1"/>
  <c r="J253" i="9"/>
  <c r="K253" i="9" s="1"/>
  <c r="M253" i="9" s="1"/>
  <c r="N253" i="10" s="1"/>
  <c r="J94" i="9"/>
  <c r="K94" i="9" s="1"/>
  <c r="M94" i="9" s="1"/>
  <c r="N94" i="10" s="1"/>
  <c r="J287" i="9"/>
  <c r="K287" i="9" s="1"/>
  <c r="M287" i="9" s="1"/>
  <c r="N287" i="10" s="1"/>
  <c r="J329" i="9"/>
  <c r="K329" i="9" s="1"/>
  <c r="M329" i="9" s="1"/>
  <c r="N329" i="10" s="1"/>
  <c r="J226" i="9"/>
  <c r="K226" i="9" s="1"/>
  <c r="M226" i="9" s="1"/>
  <c r="N226" i="10" s="1"/>
  <c r="J114" i="9"/>
  <c r="K114" i="9" s="1"/>
  <c r="M114" i="9" s="1"/>
  <c r="N114" i="10" s="1"/>
  <c r="J21" i="9"/>
  <c r="K21" i="9" s="1"/>
  <c r="M21" i="9" s="1"/>
  <c r="N21" i="10" s="1"/>
  <c r="J165" i="9"/>
  <c r="K165" i="9" s="1"/>
  <c r="M165" i="9" s="1"/>
  <c r="N165" i="10" s="1"/>
  <c r="J279" i="9"/>
  <c r="K279" i="9" s="1"/>
  <c r="M279" i="9" s="1"/>
  <c r="N279" i="10" s="1"/>
  <c r="J282" i="9"/>
  <c r="K282" i="9" s="1"/>
  <c r="M282" i="9" s="1"/>
  <c r="N282" i="10" s="1"/>
  <c r="J320" i="9"/>
  <c r="K320" i="9" s="1"/>
  <c r="M320" i="9" s="1"/>
  <c r="N320" i="10" s="1"/>
  <c r="J62" i="9"/>
  <c r="K62" i="9" s="1"/>
  <c r="M62" i="9" s="1"/>
  <c r="N62" i="10" s="1"/>
  <c r="J35" i="9"/>
  <c r="K35" i="9" s="1"/>
  <c r="M35" i="9" s="1"/>
  <c r="N35" i="10" s="1"/>
  <c r="J255" i="9"/>
  <c r="K255" i="9" s="1"/>
  <c r="M255" i="9" s="1"/>
  <c r="N255" i="10" s="1"/>
  <c r="J312" i="9"/>
  <c r="K312" i="9" s="1"/>
  <c r="M312" i="9" s="1"/>
  <c r="N312" i="10" s="1"/>
  <c r="J48" i="9"/>
  <c r="K48" i="9" s="1"/>
  <c r="M48" i="9" s="1"/>
  <c r="N48" i="10" s="1"/>
  <c r="J159" i="9"/>
  <c r="K159" i="9" s="1"/>
  <c r="M159" i="9" s="1"/>
  <c r="N159" i="10" s="1"/>
  <c r="J103" i="9"/>
  <c r="K103" i="9" s="1"/>
  <c r="M103" i="9" s="1"/>
  <c r="N103" i="10" s="1"/>
  <c r="J128" i="9"/>
  <c r="K128" i="9" s="1"/>
  <c r="M128" i="9" s="1"/>
  <c r="N128" i="10" s="1"/>
  <c r="J51" i="9"/>
  <c r="K51" i="9" s="1"/>
  <c r="M51" i="9" s="1"/>
  <c r="N51" i="10" s="1"/>
  <c r="J47" i="9"/>
  <c r="K47" i="9" s="1"/>
  <c r="M47" i="9" s="1"/>
  <c r="N47" i="10" s="1"/>
  <c r="J185" i="9"/>
  <c r="K185" i="9" s="1"/>
  <c r="M185" i="9" s="1"/>
  <c r="N185" i="10" s="1"/>
  <c r="J284" i="9"/>
  <c r="K284" i="9" s="1"/>
  <c r="M284" i="9" s="1"/>
  <c r="N284" i="10" s="1"/>
  <c r="J111" i="9"/>
  <c r="K111" i="9" s="1"/>
  <c r="M111" i="9" s="1"/>
  <c r="N111" i="10" s="1"/>
  <c r="J331" i="9"/>
  <c r="K331" i="9" s="1"/>
  <c r="M331" i="9" s="1"/>
  <c r="N331" i="10" s="1"/>
  <c r="J352" i="9"/>
  <c r="K352" i="9" s="1"/>
  <c r="M352" i="9" s="1"/>
  <c r="N352" i="10" s="1"/>
  <c r="J167" i="9"/>
  <c r="K167" i="9" s="1"/>
  <c r="M167" i="9" s="1"/>
  <c r="N167" i="10" s="1"/>
  <c r="J33" i="9"/>
  <c r="K33" i="9" s="1"/>
  <c r="M33" i="9" s="1"/>
  <c r="N33" i="10" s="1"/>
  <c r="J260" i="9"/>
  <c r="K260" i="9" s="1"/>
  <c r="M260" i="9" s="1"/>
  <c r="N260" i="10" s="1"/>
  <c r="J204" i="9"/>
  <c r="K204" i="9" s="1"/>
  <c r="M204" i="9" s="1"/>
  <c r="N204" i="10" s="1"/>
  <c r="J179" i="9"/>
  <c r="K179" i="9" s="1"/>
  <c r="M179" i="9" s="1"/>
  <c r="N179" i="10" s="1"/>
  <c r="J117" i="9"/>
  <c r="K117" i="9" s="1"/>
  <c r="M117" i="9" s="1"/>
  <c r="N117" i="10" s="1"/>
  <c r="J76" i="9"/>
  <c r="K76" i="9" s="1"/>
  <c r="M76" i="9" s="1"/>
  <c r="N76" i="10" s="1"/>
  <c r="J37" i="9"/>
  <c r="K37" i="9" s="1"/>
  <c r="M37" i="9" s="1"/>
  <c r="N37" i="10" s="1"/>
  <c r="J99" i="9"/>
  <c r="K99" i="9" s="1"/>
  <c r="M99" i="9" s="1"/>
  <c r="N99" i="10" s="1"/>
  <c r="J154" i="9"/>
  <c r="K154" i="9" s="1"/>
  <c r="M154" i="9" s="1"/>
  <c r="N154" i="10" s="1"/>
  <c r="J344" i="9"/>
  <c r="K344" i="9" s="1"/>
  <c r="M344" i="9" s="1"/>
  <c r="N344" i="10" s="1"/>
  <c r="J351" i="9"/>
  <c r="K351" i="9" s="1"/>
  <c r="M351" i="9" s="1"/>
  <c r="N351" i="10" s="1"/>
  <c r="J50" i="9"/>
  <c r="K50" i="9" s="1"/>
  <c r="M50" i="9" s="1"/>
  <c r="N50" i="10" s="1"/>
  <c r="J289" i="9"/>
  <c r="K289" i="9" s="1"/>
  <c r="M289" i="9" s="1"/>
  <c r="N289" i="10" s="1"/>
  <c r="J269" i="9"/>
  <c r="K269" i="9" s="1"/>
  <c r="M269" i="9" s="1"/>
  <c r="N269" i="10" s="1"/>
  <c r="J118" i="9"/>
  <c r="K118" i="9" s="1"/>
  <c r="M118" i="9" s="1"/>
  <c r="N118" i="10" s="1"/>
  <c r="J360" i="9"/>
  <c r="K360" i="9" s="1"/>
  <c r="M360" i="9" s="1"/>
  <c r="N360" i="10" s="1"/>
  <c r="J140" i="9"/>
  <c r="K140" i="9" s="1"/>
  <c r="M140" i="9" s="1"/>
  <c r="N140" i="10" s="1"/>
  <c r="J342" i="9"/>
  <c r="K342" i="9" s="1"/>
  <c r="M342" i="9" s="1"/>
  <c r="N342" i="10" s="1"/>
  <c r="J174" i="9"/>
  <c r="K174" i="9" s="1"/>
  <c r="M174" i="9" s="1"/>
  <c r="N174" i="10" s="1"/>
  <c r="J218" i="9"/>
  <c r="K218" i="9" s="1"/>
  <c r="M218" i="9" s="1"/>
  <c r="N218" i="10" s="1"/>
  <c r="J158" i="9"/>
  <c r="K158" i="9" s="1"/>
  <c r="M158" i="9" s="1"/>
  <c r="N158" i="10" s="1"/>
  <c r="J239" i="9"/>
  <c r="K239" i="9" s="1"/>
  <c r="M239" i="9" s="1"/>
  <c r="N239" i="10" s="1"/>
  <c r="J355" i="9"/>
  <c r="K355" i="9" s="1"/>
  <c r="M355" i="9" s="1"/>
  <c r="N355" i="10" s="1"/>
  <c r="J232" i="9"/>
  <c r="K232" i="9" s="1"/>
  <c r="M232" i="9" s="1"/>
  <c r="N232" i="10" s="1"/>
  <c r="J304" i="9"/>
  <c r="K304" i="9" s="1"/>
  <c r="M304" i="9" s="1"/>
  <c r="N304" i="10" s="1"/>
  <c r="J20" i="9"/>
  <c r="K20" i="9" s="1"/>
  <c r="M20" i="9" s="1"/>
  <c r="N20" i="10" s="1"/>
  <c r="J235" i="9"/>
  <c r="K235" i="9" s="1"/>
  <c r="M235" i="9" s="1"/>
  <c r="N235" i="10" s="1"/>
  <c r="J222" i="9"/>
  <c r="K222" i="9" s="1"/>
  <c r="M222" i="9" s="1"/>
  <c r="N222" i="10" s="1"/>
  <c r="J363" i="9"/>
  <c r="K363" i="9" s="1"/>
  <c r="M363" i="9" s="1"/>
  <c r="N363" i="10" s="1"/>
  <c r="J126" i="9"/>
  <c r="K126" i="9" s="1"/>
  <c r="M126" i="9" s="1"/>
  <c r="N126" i="10" s="1"/>
  <c r="J188" i="9"/>
  <c r="K188" i="9" s="1"/>
  <c r="M188" i="9" s="1"/>
  <c r="N188" i="10" s="1"/>
  <c r="J315" i="9"/>
  <c r="K315" i="9" s="1"/>
  <c r="M315" i="9" s="1"/>
  <c r="N315" i="10" s="1"/>
  <c r="J28" i="9"/>
  <c r="K28" i="9" s="1"/>
  <c r="M28" i="9" s="1"/>
  <c r="N28" i="10" s="1"/>
  <c r="J216" i="9"/>
  <c r="K216" i="9" s="1"/>
  <c r="M216" i="9" s="1"/>
  <c r="N216" i="10" s="1"/>
  <c r="J309" i="9"/>
  <c r="K309" i="9" s="1"/>
  <c r="M309" i="9" s="1"/>
  <c r="N309" i="10" s="1"/>
  <c r="J347" i="9"/>
  <c r="K347" i="9" s="1"/>
  <c r="M347" i="9" s="1"/>
  <c r="N347" i="10" s="1"/>
  <c r="J170" i="9"/>
  <c r="K170" i="9" s="1"/>
  <c r="M170" i="9" s="1"/>
  <c r="N170" i="10" s="1"/>
  <c r="J54" i="9"/>
  <c r="K54" i="9" s="1"/>
  <c r="M54" i="9" s="1"/>
  <c r="N54" i="10" s="1"/>
  <c r="J195" i="9"/>
  <c r="K195" i="9" s="1"/>
  <c r="M195" i="9" s="1"/>
  <c r="N195" i="10" s="1"/>
  <c r="J197" i="9"/>
  <c r="K197" i="9" s="1"/>
  <c r="M197" i="9" s="1"/>
  <c r="N197" i="10" s="1"/>
  <c r="J298" i="9"/>
  <c r="K298" i="9" s="1"/>
  <c r="M298" i="9" s="1"/>
  <c r="N298" i="10" s="1"/>
  <c r="J166" i="9"/>
  <c r="K166" i="9" s="1"/>
  <c r="M166" i="9" s="1"/>
  <c r="N166" i="10" s="1"/>
  <c r="J42" i="9"/>
  <c r="K42" i="9" s="1"/>
  <c r="M42" i="9" s="1"/>
  <c r="N42" i="10" s="1"/>
  <c r="J186" i="9"/>
  <c r="K186" i="9" s="1"/>
  <c r="M186" i="9" s="1"/>
  <c r="N186" i="10" s="1"/>
  <c r="J209" i="9"/>
  <c r="K209" i="9" s="1"/>
  <c r="M209" i="9" s="1"/>
  <c r="N209" i="10" s="1"/>
  <c r="J164" i="9"/>
  <c r="K164" i="9" s="1"/>
  <c r="M164" i="9" s="1"/>
  <c r="N164" i="10" s="1"/>
  <c r="J302" i="9"/>
  <c r="K302" i="9" s="1"/>
  <c r="M302" i="9" s="1"/>
  <c r="N302" i="10" s="1"/>
  <c r="J321" i="9"/>
  <c r="K321" i="9" s="1"/>
  <c r="M321" i="9" s="1"/>
  <c r="N321" i="10" s="1"/>
  <c r="J90" i="9"/>
  <c r="K90" i="9" s="1"/>
  <c r="M90" i="9" s="1"/>
  <c r="N90" i="10" s="1"/>
  <c r="J143" i="9"/>
  <c r="K143" i="9" s="1"/>
  <c r="M143" i="9" s="1"/>
  <c r="N143" i="10" s="1"/>
  <c r="J177" i="9"/>
  <c r="K177" i="9" s="1"/>
  <c r="M177" i="9" s="1"/>
  <c r="N177" i="10" s="1"/>
  <c r="J305" i="9"/>
  <c r="K305" i="9" s="1"/>
  <c r="M305" i="9" s="1"/>
  <c r="N305" i="10" s="1"/>
  <c r="J203" i="9"/>
  <c r="K203" i="9" s="1"/>
  <c r="M203" i="9" s="1"/>
  <c r="N203" i="10" s="1"/>
  <c r="J281" i="9"/>
  <c r="K281" i="9" s="1"/>
  <c r="M281" i="9" s="1"/>
  <c r="N281" i="10" s="1"/>
  <c r="J217" i="9"/>
  <c r="K217" i="9" s="1"/>
  <c r="M217" i="9" s="1"/>
  <c r="N217" i="10" s="1"/>
  <c r="J191" i="9"/>
  <c r="K191" i="9" s="1"/>
  <c r="M191" i="9" s="1"/>
  <c r="N191" i="10" s="1"/>
  <c r="J172" i="9"/>
  <c r="K172" i="9" s="1"/>
  <c r="M172" i="9" s="1"/>
  <c r="N172" i="10" s="1"/>
  <c r="J189" i="9"/>
  <c r="K189" i="9" s="1"/>
  <c r="M189" i="9" s="1"/>
  <c r="N189" i="10" s="1"/>
  <c r="J12" i="9"/>
  <c r="K12" i="9" s="1"/>
  <c r="M12" i="9" s="1"/>
  <c r="N12" i="10" s="1"/>
  <c r="J276" i="9"/>
  <c r="K276" i="9" s="1"/>
  <c r="M276" i="9" s="1"/>
  <c r="N276" i="10" s="1"/>
  <c r="J244" i="9"/>
  <c r="K244" i="9" s="1"/>
  <c r="M244" i="9" s="1"/>
  <c r="N244" i="10" s="1"/>
  <c r="J295" i="9"/>
  <c r="K295" i="9" s="1"/>
  <c r="M295" i="9" s="1"/>
  <c r="N295" i="10" s="1"/>
  <c r="J89" i="9"/>
  <c r="K89" i="9" s="1"/>
  <c r="M89" i="9" s="1"/>
  <c r="N89" i="10" s="1"/>
  <c r="J102" i="9"/>
  <c r="K102" i="9" s="1"/>
  <c r="M102" i="9" s="1"/>
  <c r="N102" i="10" s="1"/>
  <c r="J18" i="9"/>
  <c r="K18" i="9" s="1"/>
  <c r="M18" i="9" s="1"/>
  <c r="N18" i="10" s="1"/>
  <c r="J149" i="9"/>
  <c r="K149" i="9" s="1"/>
  <c r="M149" i="9" s="1"/>
  <c r="N149" i="10" s="1"/>
  <c r="J176" i="9"/>
  <c r="K176" i="9" s="1"/>
  <c r="M176" i="9" s="1"/>
  <c r="N176" i="10" s="1"/>
  <c r="J358" i="9"/>
  <c r="K358" i="9" s="1"/>
  <c r="M358" i="9" s="1"/>
  <c r="N358" i="10" s="1"/>
  <c r="J274" i="9"/>
  <c r="K274" i="9" s="1"/>
  <c r="M274" i="9" s="1"/>
  <c r="N274" i="10" s="1"/>
  <c r="J133" i="9"/>
  <c r="K133" i="9" s="1"/>
  <c r="M133" i="9" s="1"/>
  <c r="N133" i="10" s="1"/>
  <c r="J299" i="9"/>
  <c r="K299" i="9" s="1"/>
  <c r="M299" i="9" s="1"/>
  <c r="N299" i="10" s="1"/>
  <c r="J316" i="9"/>
  <c r="K316" i="9" s="1"/>
  <c r="M316" i="9" s="1"/>
  <c r="N316" i="10" s="1"/>
  <c r="J16" i="9"/>
  <c r="K16" i="9" s="1"/>
  <c r="M16" i="9" s="1"/>
  <c r="N16" i="10" s="1"/>
  <c r="J142" i="9"/>
  <c r="K142" i="9" s="1"/>
  <c r="M142" i="9" s="1"/>
  <c r="N142" i="10" s="1"/>
  <c r="J22" i="9"/>
  <c r="K22" i="9" s="1"/>
  <c r="M22" i="9" s="1"/>
  <c r="N22" i="10" s="1"/>
  <c r="J336" i="9"/>
  <c r="K336" i="9" s="1"/>
  <c r="M336" i="9" s="1"/>
  <c r="N336" i="10" s="1"/>
  <c r="J14" i="9"/>
  <c r="K14" i="9" s="1"/>
  <c r="M14" i="9" s="1"/>
  <c r="N14" i="10" s="1"/>
  <c r="J122" i="9"/>
  <c r="K122" i="9" s="1"/>
  <c r="M122" i="9" s="1"/>
  <c r="N122" i="10" s="1"/>
  <c r="J194" i="9"/>
  <c r="K194" i="9" s="1"/>
  <c r="M194" i="9" s="1"/>
  <c r="N194" i="10" s="1"/>
  <c r="J251" i="9"/>
  <c r="K251" i="9" s="1"/>
  <c r="M251" i="9" s="1"/>
  <c r="N251" i="10" s="1"/>
  <c r="J319" i="9"/>
  <c r="K319" i="9" s="1"/>
  <c r="M319" i="9" s="1"/>
  <c r="N319" i="10" s="1"/>
  <c r="J349" i="9"/>
  <c r="K349" i="9" s="1"/>
  <c r="M349" i="9" s="1"/>
  <c r="N349" i="10" s="1"/>
  <c r="J343" i="9"/>
  <c r="K343" i="9" s="1"/>
  <c r="M343" i="9" s="1"/>
  <c r="N343" i="10" s="1"/>
  <c r="J230" i="9"/>
  <c r="K230" i="9" s="1"/>
  <c r="M230" i="9" s="1"/>
  <c r="N230" i="10" s="1"/>
  <c r="J259" i="9"/>
  <c r="K259" i="9" s="1"/>
  <c r="M259" i="9" s="1"/>
  <c r="N259" i="10" s="1"/>
  <c r="J285" i="9"/>
  <c r="K285" i="9" s="1"/>
  <c r="M285" i="9" s="1"/>
  <c r="N285" i="10" s="1"/>
  <c r="J362" i="9"/>
  <c r="K362" i="9" s="1"/>
  <c r="M362" i="9" s="1"/>
  <c r="N362" i="10" s="1"/>
  <c r="J206" i="9"/>
  <c r="K206" i="9" s="1"/>
  <c r="M206" i="9" s="1"/>
  <c r="N206" i="10" s="1"/>
  <c r="J83" i="9"/>
  <c r="K83" i="9" s="1"/>
  <c r="M83" i="9" s="1"/>
  <c r="N83" i="10" s="1"/>
  <c r="J78" i="9"/>
  <c r="K78" i="9" s="1"/>
  <c r="M78" i="9" s="1"/>
  <c r="N78" i="10" s="1"/>
  <c r="J43" i="9"/>
  <c r="K43" i="9" s="1"/>
  <c r="M43" i="9" s="1"/>
  <c r="N43" i="10" s="1"/>
  <c r="J346" i="9"/>
  <c r="K346" i="9" s="1"/>
  <c r="M346" i="9" s="1"/>
  <c r="N346" i="10" s="1"/>
  <c r="J27" i="9"/>
  <c r="K27" i="9" s="1"/>
  <c r="M27" i="9" s="1"/>
  <c r="N27" i="10" s="1"/>
  <c r="J220" i="9"/>
  <c r="K220" i="9" s="1"/>
  <c r="M220" i="9" s="1"/>
  <c r="N220" i="10" s="1"/>
  <c r="J357" i="9"/>
  <c r="K357" i="9" s="1"/>
  <c r="M357" i="9" s="1"/>
  <c r="N357" i="10" s="1"/>
  <c r="J53" i="9"/>
  <c r="K53" i="9" s="1"/>
  <c r="M53" i="9" s="1"/>
  <c r="N53" i="10" s="1"/>
  <c r="J359" i="9"/>
  <c r="K359" i="9" s="1"/>
  <c r="M359" i="9" s="1"/>
  <c r="N359" i="10" s="1"/>
  <c r="J11" i="9"/>
  <c r="K11" i="9" s="1"/>
  <c r="M11" i="9" s="1"/>
  <c r="N11" i="10" s="1"/>
  <c r="J108" i="9"/>
  <c r="K108" i="9" s="1"/>
  <c r="M108" i="9" s="1"/>
  <c r="N108" i="10" s="1"/>
  <c r="J273" i="9"/>
  <c r="K273" i="9" s="1"/>
  <c r="M273" i="9" s="1"/>
  <c r="N273" i="10" s="1"/>
  <c r="J139" i="9"/>
  <c r="K139" i="9" s="1"/>
  <c r="M139" i="9" s="1"/>
  <c r="N139" i="10" s="1"/>
  <c r="J245" i="9"/>
  <c r="K245" i="9" s="1"/>
  <c r="M245" i="9" s="1"/>
  <c r="N245" i="10" s="1"/>
  <c r="J141" i="9"/>
  <c r="K141" i="9" s="1"/>
  <c r="M141" i="9" s="1"/>
  <c r="N141" i="10" s="1"/>
  <c r="J228" i="9"/>
  <c r="K228" i="9" s="1"/>
  <c r="M228" i="9" s="1"/>
  <c r="N228" i="10" s="1"/>
  <c r="J277" i="9"/>
  <c r="K277" i="9" s="1"/>
  <c r="M277" i="9" s="1"/>
  <c r="N277" i="10" s="1"/>
  <c r="J132" i="9"/>
  <c r="K132" i="9" s="1"/>
  <c r="M132" i="9" s="1"/>
  <c r="N132" i="10" s="1"/>
  <c r="J207" i="9"/>
  <c r="K207" i="9" s="1"/>
  <c r="M207" i="9" s="1"/>
  <c r="N207" i="10" s="1"/>
  <c r="J45" i="9"/>
  <c r="K45" i="9" s="1"/>
  <c r="M45" i="9" s="1"/>
  <c r="N45" i="10" s="1"/>
  <c r="J325" i="9"/>
  <c r="K325" i="9" s="1"/>
  <c r="M325" i="9" s="1"/>
  <c r="N325" i="10" s="1"/>
  <c r="J104" i="9"/>
  <c r="K104" i="9" s="1"/>
  <c r="M104" i="9" s="1"/>
  <c r="N104" i="10" s="1"/>
  <c r="J184" i="9"/>
  <c r="K184" i="9" s="1"/>
  <c r="M184" i="9" s="1"/>
  <c r="N184" i="10" s="1"/>
  <c r="J306" i="9"/>
  <c r="K306" i="9" s="1"/>
  <c r="M306" i="9" s="1"/>
  <c r="N306" i="10" s="1"/>
  <c r="J101" i="9"/>
  <c r="K101" i="9" s="1"/>
  <c r="M101" i="9" s="1"/>
  <c r="N101" i="10" s="1"/>
  <c r="J262" i="9"/>
  <c r="K262" i="9" s="1"/>
  <c r="M262" i="9" s="1"/>
  <c r="N262" i="10" s="1"/>
  <c r="J121" i="9"/>
  <c r="K121" i="9" s="1"/>
  <c r="M121" i="9" s="1"/>
  <c r="N121" i="10" s="1"/>
  <c r="J52" i="9"/>
  <c r="K52" i="9" s="1"/>
  <c r="M52" i="9" s="1"/>
  <c r="N52" i="10" s="1"/>
  <c r="J148" i="9"/>
  <c r="K148" i="9" s="1"/>
  <c r="M148" i="9" s="1"/>
  <c r="N148" i="10" s="1"/>
  <c r="J19" i="9"/>
  <c r="K19" i="9" s="1"/>
  <c r="M19" i="9" s="1"/>
  <c r="N19" i="10" s="1"/>
  <c r="J201" i="9"/>
  <c r="K201" i="9" s="1"/>
  <c r="M201" i="9" s="1"/>
  <c r="N201" i="10" s="1"/>
  <c r="J146" i="9"/>
  <c r="K146" i="9" s="1"/>
  <c r="M146" i="9" s="1"/>
  <c r="N146" i="10" s="1"/>
  <c r="J171" i="9"/>
  <c r="K171" i="9" s="1"/>
  <c r="M171" i="9" s="1"/>
  <c r="N171" i="10" s="1"/>
  <c r="J240" i="9"/>
  <c r="K240" i="9" s="1"/>
  <c r="M240" i="9" s="1"/>
  <c r="N240" i="10" s="1"/>
  <c r="J150" i="9"/>
  <c r="K150" i="9" s="1"/>
  <c r="M150" i="9" s="1"/>
  <c r="N150" i="10" s="1"/>
  <c r="J192" i="9"/>
  <c r="K192" i="9" s="1"/>
  <c r="M192" i="9" s="1"/>
  <c r="N192" i="10" s="1"/>
  <c r="J311" i="9"/>
  <c r="K311" i="9" s="1"/>
  <c r="M311" i="9" s="1"/>
  <c r="N311" i="10" s="1"/>
  <c r="J257" i="9"/>
  <c r="K257" i="9" s="1"/>
  <c r="M257" i="9" s="1"/>
  <c r="N257" i="10" s="1"/>
  <c r="J41" i="9"/>
  <c r="K41" i="9" s="1"/>
  <c r="M41" i="9" s="1"/>
  <c r="N41" i="10" s="1"/>
  <c r="J263" i="9"/>
  <c r="K263" i="9" s="1"/>
  <c r="M263" i="9" s="1"/>
  <c r="N263" i="10" s="1"/>
  <c r="J295" i="10"/>
  <c r="K295" i="10" s="1"/>
  <c r="M295" i="10" s="1"/>
  <c r="J328" i="10"/>
  <c r="K328" i="10" s="1"/>
  <c r="M328" i="10" s="1"/>
  <c r="O328" i="10" s="1"/>
  <c r="J226" i="10"/>
  <c r="K226" i="10" s="1"/>
  <c r="M226" i="10" s="1"/>
  <c r="J323" i="10"/>
  <c r="K323" i="10" s="1"/>
  <c r="M323" i="10" s="1"/>
  <c r="J122" i="10"/>
  <c r="K122" i="10" s="1"/>
  <c r="M122" i="10" s="1"/>
  <c r="J190" i="10"/>
  <c r="K190" i="10" s="1"/>
  <c r="M190" i="10" s="1"/>
  <c r="J68" i="10"/>
  <c r="K68" i="10" s="1"/>
  <c r="M68" i="10" s="1"/>
  <c r="O68" i="10" s="1"/>
  <c r="J269" i="10"/>
  <c r="K269" i="10" s="1"/>
  <c r="M269" i="10" s="1"/>
  <c r="J96" i="10"/>
  <c r="K96" i="10" s="1"/>
  <c r="M96" i="10" s="1"/>
  <c r="O96" i="10" s="1"/>
  <c r="J48" i="10"/>
  <c r="K48" i="10" s="1"/>
  <c r="M48" i="10" s="1"/>
  <c r="J83" i="10"/>
  <c r="K83" i="10" s="1"/>
  <c r="M83" i="10" s="1"/>
  <c r="J58" i="10"/>
  <c r="K58" i="10" s="1"/>
  <c r="M58" i="10" s="1"/>
  <c r="J175" i="10"/>
  <c r="K175" i="10" s="1"/>
  <c r="M175" i="10" s="1"/>
  <c r="J273" i="10"/>
  <c r="K273" i="10" s="1"/>
  <c r="M273" i="10" s="1"/>
  <c r="J244" i="10"/>
  <c r="K244" i="10" s="1"/>
  <c r="M244" i="10" s="1"/>
  <c r="J134" i="10"/>
  <c r="K134" i="10" s="1"/>
  <c r="M134" i="10" s="1"/>
  <c r="O134" i="10" s="1"/>
  <c r="J358" i="10"/>
  <c r="K358" i="10" s="1"/>
  <c r="M358" i="10" s="1"/>
  <c r="J183" i="10"/>
  <c r="K183" i="10" s="1"/>
  <c r="M183" i="10" s="1"/>
  <c r="O183" i="10" s="1"/>
  <c r="J195" i="10"/>
  <c r="K195" i="10" s="1"/>
  <c r="M195" i="10" s="1"/>
  <c r="J266" i="10"/>
  <c r="K266" i="10" s="1"/>
  <c r="M266" i="10" s="1"/>
  <c r="O266" i="10" s="1"/>
  <c r="J278" i="10"/>
  <c r="K278" i="10" s="1"/>
  <c r="M278" i="10" s="1"/>
  <c r="O278" i="10" s="1"/>
  <c r="J66" i="10"/>
  <c r="K66" i="10" s="1"/>
  <c r="M66" i="10" s="1"/>
  <c r="J362" i="10"/>
  <c r="K362" i="10" s="1"/>
  <c r="M362" i="10" s="1"/>
  <c r="O362" i="10" s="1"/>
  <c r="J16" i="10"/>
  <c r="K16" i="10" s="1"/>
  <c r="M16" i="10" s="1"/>
  <c r="O16" i="10" s="1"/>
  <c r="J73" i="10"/>
  <c r="K73" i="10" s="1"/>
  <c r="M73" i="10" s="1"/>
  <c r="J179" i="10"/>
  <c r="K179" i="10" s="1"/>
  <c r="M179" i="10" s="1"/>
  <c r="J124" i="10"/>
  <c r="K124" i="10" s="1"/>
  <c r="M124" i="10" s="1"/>
  <c r="O124" i="10" s="1"/>
  <c r="J108" i="10"/>
  <c r="K108" i="10" s="1"/>
  <c r="M108" i="10" s="1"/>
  <c r="J282" i="10"/>
  <c r="K282" i="10" s="1"/>
  <c r="M282" i="10" s="1"/>
  <c r="J219" i="10"/>
  <c r="K219" i="10" s="1"/>
  <c r="M219" i="10" s="1"/>
  <c r="O219" i="10" s="1"/>
  <c r="J177" i="10"/>
  <c r="K177" i="10" s="1"/>
  <c r="M177" i="10" s="1"/>
  <c r="O177" i="10" s="1"/>
  <c r="J257" i="10"/>
  <c r="K257" i="10" s="1"/>
  <c r="M257" i="10" s="1"/>
  <c r="J121" i="10"/>
  <c r="K121" i="10" s="1"/>
  <c r="M121" i="10" s="1"/>
  <c r="J296" i="10"/>
  <c r="K296" i="10" s="1"/>
  <c r="M296" i="10" s="1"/>
  <c r="J345" i="10"/>
  <c r="K345" i="10" s="1"/>
  <c r="M345" i="10" s="1"/>
  <c r="O345" i="10" s="1"/>
  <c r="J156" i="10"/>
  <c r="K156" i="10" s="1"/>
  <c r="M156" i="10" s="1"/>
  <c r="O156" i="10" s="1"/>
  <c r="J9" i="10"/>
  <c r="K9" i="10" s="1"/>
  <c r="M9" i="10" s="1"/>
  <c r="O9" i="10" s="1"/>
  <c r="J41" i="10"/>
  <c r="K41" i="10" s="1"/>
  <c r="M41" i="10" s="1"/>
  <c r="J77" i="10"/>
  <c r="K77" i="10" s="1"/>
  <c r="M77" i="10" s="1"/>
  <c r="J284" i="10"/>
  <c r="K284" i="10" s="1"/>
  <c r="M284" i="10" s="1"/>
  <c r="O284" i="10" s="1"/>
  <c r="J74" i="10"/>
  <c r="K74" i="10" s="1"/>
  <c r="M74" i="10" s="1"/>
  <c r="J178" i="10"/>
  <c r="K178" i="10" s="1"/>
  <c r="M178" i="10" s="1"/>
  <c r="J317" i="10"/>
  <c r="K317" i="10" s="1"/>
  <c r="M317" i="10" s="1"/>
  <c r="O317" i="10" s="1"/>
  <c r="J52" i="10"/>
  <c r="K52" i="10" s="1"/>
  <c r="M52" i="10" s="1"/>
  <c r="O52" i="10" s="1"/>
  <c r="J281" i="10"/>
  <c r="K281" i="10" s="1"/>
  <c r="M281" i="10" s="1"/>
  <c r="J169" i="10"/>
  <c r="K169" i="10" s="1"/>
  <c r="M169" i="10" s="1"/>
  <c r="O169" i="10" s="1"/>
  <c r="J163" i="10"/>
  <c r="K163" i="10" s="1"/>
  <c r="M163" i="10" s="1"/>
  <c r="O163" i="10" s="1"/>
  <c r="J93" i="10"/>
  <c r="K93" i="10" s="1"/>
  <c r="M93" i="10" s="1"/>
  <c r="J249" i="10"/>
  <c r="K249" i="10" s="1"/>
  <c r="M249" i="10" s="1"/>
  <c r="O249" i="10" s="1"/>
  <c r="J131" i="10"/>
  <c r="K131" i="10" s="1"/>
  <c r="M131" i="10" s="1"/>
  <c r="O131" i="10" s="1"/>
  <c r="J143" i="10"/>
  <c r="K143" i="10" s="1"/>
  <c r="M143" i="10" s="1"/>
  <c r="J19" i="10"/>
  <c r="K19" i="10" s="1"/>
  <c r="M19" i="10" s="1"/>
  <c r="J327" i="10"/>
  <c r="K327" i="10" s="1"/>
  <c r="M327" i="10" s="1"/>
  <c r="O327" i="10" s="1"/>
  <c r="J75" i="10"/>
  <c r="K75" i="10" s="1"/>
  <c r="M75" i="10" s="1"/>
  <c r="J209" i="10"/>
  <c r="K209" i="10" s="1"/>
  <c r="M209" i="10" s="1"/>
  <c r="J329" i="10"/>
  <c r="K329" i="10" s="1"/>
  <c r="M329" i="10" s="1"/>
  <c r="O329" i="10" s="1"/>
  <c r="J264" i="10"/>
  <c r="K264" i="10" s="1"/>
  <c r="M264" i="10" s="1"/>
  <c r="J102" i="10"/>
  <c r="K102" i="10" s="1"/>
  <c r="M102" i="10" s="1"/>
  <c r="J343" i="10"/>
  <c r="K343" i="10" s="1"/>
  <c r="M343" i="10" s="1"/>
  <c r="O343" i="10" s="1"/>
  <c r="J350" i="10"/>
  <c r="K350" i="10" s="1"/>
  <c r="M350" i="10" s="1"/>
  <c r="O350" i="10" s="1"/>
  <c r="J361" i="10"/>
  <c r="K361" i="10" s="1"/>
  <c r="M361" i="10" s="1"/>
  <c r="O361" i="10" s="1"/>
  <c r="J275" i="10"/>
  <c r="K275" i="10" s="1"/>
  <c r="M275" i="10" s="1"/>
  <c r="O275" i="10" s="1"/>
  <c r="J291" i="10"/>
  <c r="K291" i="10" s="1"/>
  <c r="M291" i="10" s="1"/>
  <c r="O291" i="10" s="1"/>
  <c r="J160" i="10"/>
  <c r="K160" i="10" s="1"/>
  <c r="M160" i="10" s="1"/>
  <c r="O160" i="10" s="1"/>
  <c r="J129" i="10"/>
  <c r="K129" i="10" s="1"/>
  <c r="M129" i="10" s="1"/>
  <c r="J287" i="10"/>
  <c r="K287" i="10" s="1"/>
  <c r="M287" i="10" s="1"/>
  <c r="J27" i="10"/>
  <c r="K27" i="10" s="1"/>
  <c r="M27" i="10" s="1"/>
  <c r="J189" i="10"/>
  <c r="K189" i="10" s="1"/>
  <c r="M189" i="10" s="1"/>
  <c r="J325" i="10"/>
  <c r="K325" i="10" s="1"/>
  <c r="M325" i="10" s="1"/>
  <c r="O325" i="10" s="1"/>
  <c r="J39" i="10"/>
  <c r="K39" i="10" s="1"/>
  <c r="M39" i="10" s="1"/>
  <c r="O39" i="10" s="1"/>
  <c r="J171" i="10"/>
  <c r="K171" i="10" s="1"/>
  <c r="M171" i="10" s="1"/>
  <c r="O171" i="10" s="1"/>
  <c r="J234" i="10"/>
  <c r="K234" i="10" s="1"/>
  <c r="M234" i="10" s="1"/>
  <c r="O234" i="10" s="1"/>
  <c r="J157" i="10"/>
  <c r="K157" i="10" s="1"/>
  <c r="M157" i="10" s="1"/>
  <c r="O157" i="10" s="1"/>
  <c r="J98" i="10"/>
  <c r="K98" i="10" s="1"/>
  <c r="M98" i="10" s="1"/>
  <c r="O98" i="10" s="1"/>
  <c r="J168" i="10"/>
  <c r="K168" i="10" s="1"/>
  <c r="M168" i="10" s="1"/>
  <c r="J214" i="10"/>
  <c r="K214" i="10" s="1"/>
  <c r="M214" i="10" s="1"/>
  <c r="O214" i="10" s="1"/>
  <c r="J38" i="10"/>
  <c r="K38" i="10" s="1"/>
  <c r="M38" i="10" s="1"/>
  <c r="O38" i="10" s="1"/>
  <c r="J205" i="10"/>
  <c r="K205" i="10" s="1"/>
  <c r="M205" i="10" s="1"/>
  <c r="O205" i="10" s="1"/>
  <c r="J47" i="10"/>
  <c r="K47" i="10" s="1"/>
  <c r="M47" i="10" s="1"/>
  <c r="J78" i="10"/>
  <c r="K78" i="10" s="1"/>
  <c r="M78" i="10" s="1"/>
  <c r="J117" i="10"/>
  <c r="K117" i="10" s="1"/>
  <c r="M117" i="10" s="1"/>
  <c r="J76" i="10"/>
  <c r="K76" i="10" s="1"/>
  <c r="M76" i="10" s="1"/>
  <c r="O76" i="10" s="1"/>
  <c r="J187" i="10"/>
  <c r="K187" i="10" s="1"/>
  <c r="M187" i="10" s="1"/>
  <c r="O187" i="10" s="1"/>
  <c r="J67" i="10"/>
  <c r="K67" i="10" s="1"/>
  <c r="M67" i="10" s="1"/>
  <c r="O67" i="10" s="1"/>
  <c r="J316" i="10"/>
  <c r="K316" i="10" s="1"/>
  <c r="M316" i="10" s="1"/>
  <c r="J146" i="10"/>
  <c r="K146" i="10" s="1"/>
  <c r="M146" i="10" s="1"/>
  <c r="J14" i="10"/>
  <c r="K14" i="10" s="1"/>
  <c r="M14" i="10" s="1"/>
  <c r="J60" i="10"/>
  <c r="K60" i="10" s="1"/>
  <c r="M60" i="10" s="1"/>
  <c r="O60" i="10" s="1"/>
  <c r="J191" i="10"/>
  <c r="K191" i="10" s="1"/>
  <c r="M191" i="10" s="1"/>
  <c r="J297" i="10"/>
  <c r="K297" i="10" s="1"/>
  <c r="M297" i="10" s="1"/>
  <c r="O297" i="10" s="1"/>
  <c r="J339" i="10"/>
  <c r="K339" i="10" s="1"/>
  <c r="M339" i="10" s="1"/>
  <c r="O339" i="10" s="1"/>
  <c r="J115" i="10"/>
  <c r="K115" i="10" s="1"/>
  <c r="M115" i="10" s="1"/>
  <c r="J11" i="10"/>
  <c r="K11" i="10" s="1"/>
  <c r="M11" i="10" s="1"/>
  <c r="J298" i="10"/>
  <c r="K298" i="10" s="1"/>
  <c r="M298" i="10" s="1"/>
  <c r="J274" i="10"/>
  <c r="K274" i="10" s="1"/>
  <c r="M274" i="10" s="1"/>
  <c r="J127" i="10"/>
  <c r="K127" i="10" s="1"/>
  <c r="M127" i="10" s="1"/>
  <c r="J142" i="10"/>
  <c r="K142" i="10" s="1"/>
  <c r="M142" i="10" s="1"/>
  <c r="J105" i="10"/>
  <c r="K105" i="10" s="1"/>
  <c r="M105" i="10" s="1"/>
  <c r="O105" i="10" s="1"/>
  <c r="J206" i="10"/>
  <c r="K206" i="10" s="1"/>
  <c r="M206" i="10" s="1"/>
  <c r="J88" i="10"/>
  <c r="K88" i="10" s="1"/>
  <c r="M88" i="10" s="1"/>
  <c r="O88" i="10" s="1"/>
  <c r="J306" i="10"/>
  <c r="K306" i="10" s="1"/>
  <c r="M306" i="10" s="1"/>
  <c r="J130" i="10"/>
  <c r="K130" i="10" s="1"/>
  <c r="M130" i="10" s="1"/>
  <c r="O130" i="10" s="1"/>
  <c r="J286" i="10"/>
  <c r="K286" i="10" s="1"/>
  <c r="M286" i="10" s="1"/>
  <c r="O286" i="10" s="1"/>
  <c r="J120" i="10"/>
  <c r="K120" i="10" s="1"/>
  <c r="M120" i="10" s="1"/>
  <c r="O120" i="10" s="1"/>
  <c r="J109" i="10"/>
  <c r="K109" i="10" s="1"/>
  <c r="M109" i="10" s="1"/>
  <c r="O109" i="10" s="1"/>
  <c r="J86" i="10"/>
  <c r="K86" i="10" s="1"/>
  <c r="M86" i="10" s="1"/>
  <c r="O86" i="10" s="1"/>
  <c r="J65" i="10"/>
  <c r="K65" i="10" s="1"/>
  <c r="M65" i="10" s="1"/>
  <c r="O65" i="10" s="1"/>
  <c r="J305" i="10"/>
  <c r="K305" i="10" s="1"/>
  <c r="M305" i="10" s="1"/>
  <c r="O305" i="10" s="1"/>
  <c r="J181" i="10"/>
  <c r="K181" i="10" s="1"/>
  <c r="M181" i="10" s="1"/>
  <c r="O181" i="10" s="1"/>
  <c r="J57" i="10"/>
  <c r="K57" i="10" s="1"/>
  <c r="M57" i="10" s="1"/>
  <c r="J337" i="10"/>
  <c r="K337" i="10" s="1"/>
  <c r="M337" i="10" s="1"/>
  <c r="O337" i="10" s="1"/>
  <c r="J185" i="10"/>
  <c r="K185" i="10" s="1"/>
  <c r="M185" i="10" s="1"/>
  <c r="J90" i="10"/>
  <c r="K90" i="10" s="1"/>
  <c r="M90" i="10" s="1"/>
  <c r="O90" i="10" s="1"/>
  <c r="J92" i="10"/>
  <c r="K92" i="10" s="1"/>
  <c r="M92" i="10" s="1"/>
  <c r="J35" i="10"/>
  <c r="K35" i="10" s="1"/>
  <c r="M35" i="10" s="1"/>
  <c r="J224" i="10"/>
  <c r="K224" i="10" s="1"/>
  <c r="M224" i="10" s="1"/>
  <c r="J245" i="10"/>
  <c r="K245" i="10" s="1"/>
  <c r="M245" i="10" s="1"/>
  <c r="J207" i="10"/>
  <c r="K207" i="10" s="1"/>
  <c r="M207" i="10" s="1"/>
  <c r="J260" i="10"/>
  <c r="K260" i="10" s="1"/>
  <c r="M260" i="10" s="1"/>
  <c r="J26" i="10"/>
  <c r="K26" i="10" s="1"/>
  <c r="M26" i="10" s="1"/>
  <c r="O26" i="10" s="1"/>
  <c r="J186" i="10"/>
  <c r="K186" i="10" s="1"/>
  <c r="M186" i="10" s="1"/>
  <c r="J342" i="10"/>
  <c r="K342" i="10" s="1"/>
  <c r="M342" i="10" s="1"/>
  <c r="O342" i="10" s="1"/>
  <c r="J304" i="10"/>
  <c r="K304" i="10" s="1"/>
  <c r="M304" i="10" s="1"/>
  <c r="O304" i="10" s="1"/>
  <c r="J326" i="10"/>
  <c r="K326" i="10" s="1"/>
  <c r="M326" i="10" s="1"/>
  <c r="O326" i="10" s="1"/>
  <c r="J267" i="10"/>
  <c r="K267" i="10" s="1"/>
  <c r="M267" i="10" s="1"/>
  <c r="O267" i="10" s="1"/>
  <c r="J64" i="10"/>
  <c r="K64" i="10" s="1"/>
  <c r="M64" i="10" s="1"/>
  <c r="O64" i="10" s="1"/>
  <c r="J246" i="10"/>
  <c r="K246" i="10" s="1"/>
  <c r="M246" i="10" s="1"/>
  <c r="J133" i="10"/>
  <c r="K133" i="10" s="1"/>
  <c r="M133" i="10" s="1"/>
  <c r="J283" i="10"/>
  <c r="K283" i="10" s="1"/>
  <c r="M283" i="10" s="1"/>
  <c r="J315" i="10"/>
  <c r="K315" i="10" s="1"/>
  <c r="M315" i="10" s="1"/>
  <c r="J139" i="10"/>
  <c r="K139" i="10" s="1"/>
  <c r="M139" i="10" s="1"/>
  <c r="J321" i="10"/>
  <c r="K321" i="10" s="1"/>
  <c r="M321" i="10" s="1"/>
  <c r="J311" i="10"/>
  <c r="K311" i="10" s="1"/>
  <c r="M311" i="10" s="1"/>
  <c r="J128" i="10"/>
  <c r="K128" i="10" s="1"/>
  <c r="M128" i="10" s="1"/>
  <c r="O128" i="10" s="1"/>
  <c r="J318" i="10"/>
  <c r="K318" i="10" s="1"/>
  <c r="M318" i="10" s="1"/>
  <c r="O318" i="10" s="1"/>
  <c r="J33" i="10"/>
  <c r="K33" i="10" s="1"/>
  <c r="M33" i="10" s="1"/>
  <c r="O33" i="10" s="1"/>
  <c r="J32" i="10"/>
  <c r="K32" i="10" s="1"/>
  <c r="M32" i="10" s="1"/>
  <c r="O32" i="10" s="1"/>
  <c r="J25" i="10"/>
  <c r="K25" i="10" s="1"/>
  <c r="M25" i="10" s="1"/>
  <c r="O25" i="10" s="1"/>
  <c r="J24" i="10"/>
  <c r="K24" i="10" s="1"/>
  <c r="M24" i="10" s="1"/>
  <c r="J46" i="10"/>
  <c r="K46" i="10" s="1"/>
  <c r="M46" i="10" s="1"/>
  <c r="O46" i="10" s="1"/>
  <c r="J106" i="10"/>
  <c r="K106" i="10" s="1"/>
  <c r="M106" i="10" s="1"/>
  <c r="J62" i="10"/>
  <c r="K62" i="10" s="1"/>
  <c r="M62" i="10" s="1"/>
  <c r="O62" i="10" s="1"/>
  <c r="J204" i="10"/>
  <c r="K204" i="10" s="1"/>
  <c r="M204" i="10" s="1"/>
  <c r="O204" i="10" s="1"/>
  <c r="J248" i="10"/>
  <c r="K248" i="10" s="1"/>
  <c r="M248" i="10" s="1"/>
  <c r="O248" i="10" s="1"/>
  <c r="J188" i="10"/>
  <c r="K188" i="10" s="1"/>
  <c r="M188" i="10" s="1"/>
  <c r="J180" i="10"/>
  <c r="K180" i="10" s="1"/>
  <c r="M180" i="10" s="1"/>
  <c r="O180" i="10" s="1"/>
  <c r="J89" i="10"/>
  <c r="K89" i="10" s="1"/>
  <c r="M89" i="10" s="1"/>
  <c r="J288" i="10"/>
  <c r="K288" i="10" s="1"/>
  <c r="M288" i="10" s="1"/>
  <c r="O288" i="10" s="1"/>
  <c r="J12" i="10"/>
  <c r="K12" i="10" s="1"/>
  <c r="M12" i="10" s="1"/>
  <c r="J111" i="10"/>
  <c r="K111" i="10" s="1"/>
  <c r="M111" i="10" s="1"/>
  <c r="J151" i="10"/>
  <c r="K151" i="10" s="1"/>
  <c r="M151" i="10" s="1"/>
  <c r="J336" i="10"/>
  <c r="K336" i="10" s="1"/>
  <c r="M336" i="10" s="1"/>
  <c r="O336" i="10" s="1"/>
  <c r="J61" i="10"/>
  <c r="K61" i="10" s="1"/>
  <c r="M61" i="10" s="1"/>
  <c r="O61" i="10" s="1"/>
  <c r="J132" i="10"/>
  <c r="K132" i="10" s="1"/>
  <c r="M132" i="10" s="1"/>
  <c r="O132" i="10" s="1"/>
  <c r="J341" i="10"/>
  <c r="K341" i="10" s="1"/>
  <c r="M341" i="10" s="1"/>
  <c r="O341" i="10" s="1"/>
  <c r="J95" i="10"/>
  <c r="K95" i="10" s="1"/>
  <c r="M95" i="10" s="1"/>
  <c r="O95" i="10" s="1"/>
  <c r="J332" i="10"/>
  <c r="K332" i="10" s="1"/>
  <c r="M332" i="10" s="1"/>
  <c r="J347" i="10"/>
  <c r="K347" i="10" s="1"/>
  <c r="M347" i="10" s="1"/>
  <c r="O347" i="10" s="1"/>
  <c r="J82" i="10"/>
  <c r="K82" i="10" s="1"/>
  <c r="M82" i="10" s="1"/>
  <c r="O82" i="10" s="1"/>
  <c r="J243" i="10"/>
  <c r="K243" i="10" s="1"/>
  <c r="M243" i="10" s="1"/>
  <c r="O243" i="10" s="1"/>
  <c r="J346" i="10"/>
  <c r="K346" i="10" s="1"/>
  <c r="M346" i="10" s="1"/>
  <c r="J100" i="10"/>
  <c r="K100" i="10" s="1"/>
  <c r="M100" i="10" s="1"/>
  <c r="O100" i="10" s="1"/>
  <c r="J333" i="10"/>
  <c r="K333" i="10" s="1"/>
  <c r="M333" i="10" s="1"/>
  <c r="J308" i="10"/>
  <c r="K308" i="10" s="1"/>
  <c r="M308" i="10" s="1"/>
  <c r="J220" i="10"/>
  <c r="K220" i="10" s="1"/>
  <c r="M220" i="10" s="1"/>
  <c r="J103" i="10"/>
  <c r="K103" i="10" s="1"/>
  <c r="M103" i="10" s="1"/>
  <c r="O103" i="10" s="1"/>
  <c r="J210" i="10"/>
  <c r="K210" i="10" s="1"/>
  <c r="M210" i="10" s="1"/>
  <c r="O210" i="10" s="1"/>
  <c r="J225" i="10"/>
  <c r="K225" i="10" s="1"/>
  <c r="M225" i="10" s="1"/>
  <c r="O225" i="10" s="1"/>
  <c r="J140" i="10"/>
  <c r="K140" i="10" s="1"/>
  <c r="M140" i="10" s="1"/>
  <c r="O140" i="10" s="1"/>
  <c r="J294" i="10"/>
  <c r="K294" i="10" s="1"/>
  <c r="M294" i="10" s="1"/>
  <c r="O294" i="10" s="1"/>
  <c r="J30" i="10"/>
  <c r="K30" i="10" s="1"/>
  <c r="M30" i="10" s="1"/>
  <c r="O30" i="10" s="1"/>
  <c r="J228" i="10"/>
  <c r="K228" i="10" s="1"/>
  <c r="M228" i="10" s="1"/>
  <c r="J119" i="10"/>
  <c r="K119" i="10" s="1"/>
  <c r="M119" i="10" s="1"/>
  <c r="O119" i="10" s="1"/>
  <c r="J335" i="10"/>
  <c r="K335" i="10" s="1"/>
  <c r="M335" i="10" s="1"/>
  <c r="O335" i="10" s="1"/>
  <c r="J110" i="10"/>
  <c r="K110" i="10" s="1"/>
  <c r="M110" i="10" s="1"/>
  <c r="O110" i="10" s="1"/>
  <c r="J36" i="10"/>
  <c r="K36" i="10" s="1"/>
  <c r="M36" i="10" s="1"/>
  <c r="O36" i="10" s="1"/>
  <c r="J87" i="10"/>
  <c r="K87" i="10" s="1"/>
  <c r="M87" i="10" s="1"/>
  <c r="O87" i="10" s="1"/>
  <c r="J218" i="10"/>
  <c r="K218" i="10" s="1"/>
  <c r="M218" i="10" s="1"/>
  <c r="J252" i="10"/>
  <c r="K252" i="10" s="1"/>
  <c r="M252" i="10" s="1"/>
  <c r="O252" i="10" s="1"/>
  <c r="J272" i="10"/>
  <c r="K272" i="10" s="1"/>
  <c r="M272" i="10" s="1"/>
  <c r="J182" i="10"/>
  <c r="K182" i="10" s="1"/>
  <c r="M182" i="10" s="1"/>
  <c r="O182" i="10" s="1"/>
  <c r="J44" i="10"/>
  <c r="K44" i="10" s="1"/>
  <c r="M44" i="10" s="1"/>
  <c r="O44" i="10" s="1"/>
  <c r="J172" i="10"/>
  <c r="K172" i="10" s="1"/>
  <c r="M172" i="10" s="1"/>
  <c r="O172" i="10" s="1"/>
  <c r="J261" i="10"/>
  <c r="K261" i="10" s="1"/>
  <c r="M261" i="10" s="1"/>
  <c r="J53" i="10"/>
  <c r="K53" i="10" s="1"/>
  <c r="M53" i="10" s="1"/>
  <c r="J301" i="10"/>
  <c r="K301" i="10" s="1"/>
  <c r="M301" i="10" s="1"/>
  <c r="O301" i="10" s="1"/>
  <c r="J20" i="10"/>
  <c r="K20" i="10" s="1"/>
  <c r="M20" i="10" s="1"/>
  <c r="J97" i="10"/>
  <c r="K97" i="10" s="1"/>
  <c r="M97" i="10" s="1"/>
  <c r="O97" i="10" s="1"/>
  <c r="J159" i="10"/>
  <c r="K159" i="10" s="1"/>
  <c r="M159" i="10" s="1"/>
  <c r="J222" i="10"/>
  <c r="K222" i="10" s="1"/>
  <c r="M222" i="10" s="1"/>
  <c r="O222" i="10" s="1"/>
  <c r="J247" i="10"/>
  <c r="K247" i="10" s="1"/>
  <c r="M247" i="10" s="1"/>
  <c r="O247" i="10" s="1"/>
  <c r="J331" i="10"/>
  <c r="K331" i="10" s="1"/>
  <c r="M331" i="10" s="1"/>
  <c r="J360" i="10"/>
  <c r="K360" i="10" s="1"/>
  <c r="M360" i="10" s="1"/>
  <c r="J230" i="10"/>
  <c r="K230" i="10" s="1"/>
  <c r="M230" i="10" s="1"/>
  <c r="J135" i="10"/>
  <c r="K135" i="10" s="1"/>
  <c r="M135" i="10" s="1"/>
  <c r="O135" i="10" s="1"/>
  <c r="J8" i="10"/>
  <c r="K8" i="10" s="1"/>
  <c r="M8" i="10" s="1"/>
  <c r="J349" i="10"/>
  <c r="K349" i="10" s="1"/>
  <c r="M349" i="10" s="1"/>
  <c r="J194" i="10"/>
  <c r="K194" i="10" s="1"/>
  <c r="M194" i="10" s="1"/>
  <c r="J69" i="10"/>
  <c r="K69" i="10" s="1"/>
  <c r="M69" i="10" s="1"/>
  <c r="O69" i="10" s="1"/>
  <c r="J302" i="10"/>
  <c r="K302" i="10" s="1"/>
  <c r="M302" i="10" s="1"/>
  <c r="J23" i="10"/>
  <c r="K23" i="10" s="1"/>
  <c r="M23" i="10" s="1"/>
  <c r="J340" i="10"/>
  <c r="K340" i="10" s="1"/>
  <c r="M340" i="10" s="1"/>
  <c r="O340" i="10" s="1"/>
  <c r="J241" i="10"/>
  <c r="K241" i="10" s="1"/>
  <c r="M241" i="10" s="1"/>
  <c r="O241" i="10" s="1"/>
  <c r="J280" i="10"/>
  <c r="K280" i="10" s="1"/>
  <c r="M280" i="10" s="1"/>
  <c r="O280" i="10" s="1"/>
  <c r="J40" i="10"/>
  <c r="K40" i="10" s="1"/>
  <c r="M40" i="10" s="1"/>
  <c r="O40" i="10" s="1"/>
  <c r="J279" i="10"/>
  <c r="K279" i="10" s="1"/>
  <c r="M279" i="10" s="1"/>
  <c r="O279" i="10" s="1"/>
  <c r="J184" i="10"/>
  <c r="K184" i="10" s="1"/>
  <c r="M184" i="10" s="1"/>
  <c r="O184" i="10" s="1"/>
  <c r="J242" i="10"/>
  <c r="K242" i="10" s="1"/>
  <c r="M242" i="10" s="1"/>
  <c r="O242" i="10" s="1"/>
  <c r="J250" i="10"/>
  <c r="K250" i="10" s="1"/>
  <c r="M250" i="10" s="1"/>
  <c r="J29" i="10"/>
  <c r="K29" i="10" s="1"/>
  <c r="M29" i="10" s="1"/>
  <c r="O29" i="10" s="1"/>
  <c r="J259" i="10"/>
  <c r="K259" i="10" s="1"/>
  <c r="M259" i="10" s="1"/>
  <c r="J166" i="10"/>
  <c r="K166" i="10" s="1"/>
  <c r="M166" i="10" s="1"/>
  <c r="J251" i="10"/>
  <c r="K251" i="10" s="1"/>
  <c r="M251" i="10" s="1"/>
  <c r="O251" i="10" s="1"/>
  <c r="J94" i="10"/>
  <c r="K94" i="10" s="1"/>
  <c r="M94" i="10" s="1"/>
  <c r="O94" i="10" s="1"/>
  <c r="J51" i="10"/>
  <c r="K51" i="10" s="1"/>
  <c r="M51" i="10" s="1"/>
  <c r="O51" i="10" s="1"/>
  <c r="J348" i="10"/>
  <c r="K348" i="10" s="1"/>
  <c r="M348" i="10" s="1"/>
  <c r="O348" i="10" s="1"/>
  <c r="J99" i="10"/>
  <c r="K99" i="10" s="1"/>
  <c r="M99" i="10" s="1"/>
  <c r="J236" i="10"/>
  <c r="K236" i="10" s="1"/>
  <c r="M236" i="10" s="1"/>
  <c r="O236" i="10" s="1"/>
  <c r="J152" i="10"/>
  <c r="K152" i="10" s="1"/>
  <c r="M152" i="10" s="1"/>
  <c r="O152" i="10" s="1"/>
  <c r="J167" i="10"/>
  <c r="K167" i="10" s="1"/>
  <c r="M167" i="10" s="1"/>
  <c r="J150" i="10"/>
  <c r="K150" i="10" s="1"/>
  <c r="M150" i="10" s="1"/>
  <c r="J240" i="10"/>
  <c r="K240" i="10" s="1"/>
  <c r="M240" i="10" s="1"/>
  <c r="J313" i="10"/>
  <c r="K313" i="10" s="1"/>
  <c r="M313" i="10" s="1"/>
  <c r="J211" i="10"/>
  <c r="K211" i="10" s="1"/>
  <c r="M211" i="10" s="1"/>
  <c r="O211" i="10" s="1"/>
  <c r="J42" i="10"/>
  <c r="K42" i="10" s="1"/>
  <c r="M42" i="10" s="1"/>
  <c r="J45" i="10"/>
  <c r="K45" i="10" s="1"/>
  <c r="M45" i="10" s="1"/>
  <c r="J320" i="10"/>
  <c r="K320" i="10" s="1"/>
  <c r="M320" i="10" s="1"/>
  <c r="O320" i="10" s="1"/>
  <c r="J344" i="10"/>
  <c r="K344" i="10" s="1"/>
  <c r="M344" i="10" s="1"/>
  <c r="J290" i="10"/>
  <c r="K290" i="10" s="1"/>
  <c r="M290" i="10" s="1"/>
  <c r="O290" i="10" s="1"/>
  <c r="J338" i="10"/>
  <c r="K338" i="10" s="1"/>
  <c r="M338" i="10" s="1"/>
  <c r="O338" i="10" s="1"/>
  <c r="J199" i="10"/>
  <c r="K199" i="10" s="1"/>
  <c r="M199" i="10" s="1"/>
  <c r="O199" i="10" s="1"/>
  <c r="J81" i="10"/>
  <c r="K81" i="10" s="1"/>
  <c r="M81" i="10" s="1"/>
  <c r="O81" i="10" s="1"/>
  <c r="J173" i="10"/>
  <c r="K173" i="10" s="1"/>
  <c r="M173" i="10" s="1"/>
  <c r="O173" i="10" s="1"/>
  <c r="J80" i="10"/>
  <c r="K80" i="10" s="1"/>
  <c r="M80" i="10" s="1"/>
  <c r="O80" i="10" s="1"/>
  <c r="J170" i="10"/>
  <c r="K170" i="10" s="1"/>
  <c r="M170" i="10" s="1"/>
  <c r="J231" i="10"/>
  <c r="K231" i="10" s="1"/>
  <c r="M231" i="10" s="1"/>
  <c r="J299" i="10"/>
  <c r="K299" i="10" s="1"/>
  <c r="M299" i="10" s="1"/>
  <c r="J149" i="10"/>
  <c r="K149" i="10" s="1"/>
  <c r="M149" i="10" s="1"/>
  <c r="J70" i="10"/>
  <c r="K70" i="10" s="1"/>
  <c r="M70" i="10" s="1"/>
  <c r="O70" i="10" s="1"/>
  <c r="J43" i="10"/>
  <c r="K43" i="10" s="1"/>
  <c r="M43" i="10" s="1"/>
  <c r="J270" i="10"/>
  <c r="K270" i="10" s="1"/>
  <c r="M270" i="10" s="1"/>
  <c r="O270" i="10" s="1"/>
  <c r="J221" i="10"/>
  <c r="K221" i="10" s="1"/>
  <c r="M221" i="10" s="1"/>
  <c r="O221" i="10" s="1"/>
  <c r="J116" i="10"/>
  <c r="K116" i="10" s="1"/>
  <c r="M116" i="10" s="1"/>
  <c r="J162" i="10"/>
  <c r="K162" i="10" s="1"/>
  <c r="M162" i="10" s="1"/>
  <c r="J192" i="10"/>
  <c r="K192" i="10" s="1"/>
  <c r="M192" i="10" s="1"/>
  <c r="J238" i="10"/>
  <c r="K238" i="10" s="1"/>
  <c r="M238" i="10" s="1"/>
  <c r="O238" i="10" s="1"/>
  <c r="J253" i="10"/>
  <c r="K253" i="10" s="1"/>
  <c r="M253" i="10" s="1"/>
  <c r="O253" i="10" s="1"/>
  <c r="J307" i="10"/>
  <c r="K307" i="10" s="1"/>
  <c r="M307" i="10" s="1"/>
  <c r="O307" i="10" s="1"/>
  <c r="J271" i="10"/>
  <c r="K271" i="10" s="1"/>
  <c r="M271" i="10" s="1"/>
  <c r="O271" i="10" s="1"/>
  <c r="J232" i="10"/>
  <c r="K232" i="10" s="1"/>
  <c r="M232" i="10" s="1"/>
  <c r="J285" i="10"/>
  <c r="K285" i="10" s="1"/>
  <c r="M285" i="10" s="1"/>
  <c r="O285" i="10" s="1"/>
  <c r="J208" i="10"/>
  <c r="K208" i="10" s="1"/>
  <c r="M208" i="10" s="1"/>
  <c r="O208" i="10" s="1"/>
  <c r="J126" i="10"/>
  <c r="K126" i="10" s="1"/>
  <c r="M126" i="10" s="1"/>
  <c r="J114" i="10"/>
  <c r="K114" i="10" s="1"/>
  <c r="M114" i="10" s="1"/>
  <c r="O114" i="10" s="1"/>
  <c r="J254" i="10"/>
  <c r="K254" i="10" s="1"/>
  <c r="M254" i="10" s="1"/>
  <c r="O254" i="10" s="1"/>
  <c r="J72" i="10"/>
  <c r="K72" i="10" s="1"/>
  <c r="M72" i="10" s="1"/>
  <c r="J63" i="10"/>
  <c r="K63" i="10" s="1"/>
  <c r="M63" i="10" s="1"/>
  <c r="O63" i="10" s="1"/>
  <c r="J289" i="10"/>
  <c r="K289" i="10" s="1"/>
  <c r="M289" i="10" s="1"/>
  <c r="J113" i="10"/>
  <c r="K113" i="10" s="1"/>
  <c r="M113" i="10" s="1"/>
  <c r="O113" i="10" s="1"/>
  <c r="J227" i="10"/>
  <c r="K227" i="10" s="1"/>
  <c r="M227" i="10" s="1"/>
  <c r="O227" i="10" s="1"/>
  <c r="J217" i="10"/>
  <c r="K217" i="10" s="1"/>
  <c r="M217" i="10" s="1"/>
  <c r="J212" i="10"/>
  <c r="K212" i="10" s="1"/>
  <c r="M212" i="10" s="1"/>
  <c r="J112" i="10"/>
  <c r="K112" i="10" s="1"/>
  <c r="M112" i="10" s="1"/>
  <c r="O112" i="10" s="1"/>
  <c r="J200" i="10"/>
  <c r="K200" i="10" s="1"/>
  <c r="M200" i="10" s="1"/>
  <c r="O200" i="10" s="1"/>
  <c r="J303" i="10"/>
  <c r="K303" i="10" s="1"/>
  <c r="M303" i="10" s="1"/>
  <c r="O303" i="10" s="1"/>
  <c r="J91" i="10"/>
  <c r="K91" i="10" s="1"/>
  <c r="M91" i="10" s="1"/>
  <c r="O91" i="10" s="1"/>
  <c r="J255" i="10"/>
  <c r="K255" i="10" s="1"/>
  <c r="M255" i="10" s="1"/>
  <c r="O255" i="10" s="1"/>
  <c r="J258" i="10"/>
  <c r="K258" i="10" s="1"/>
  <c r="M258" i="10" s="1"/>
  <c r="O258" i="10" s="1"/>
  <c r="J18" i="10"/>
  <c r="K18" i="10" s="1"/>
  <c r="M18" i="10" s="1"/>
  <c r="O18" i="10" s="1"/>
  <c r="J144" i="10"/>
  <c r="K144" i="10" s="1"/>
  <c r="M144" i="10" s="1"/>
  <c r="O144" i="10" s="1"/>
  <c r="J324" i="10"/>
  <c r="K324" i="10" s="1"/>
  <c r="M324" i="10" s="1"/>
  <c r="O324" i="10" s="1"/>
  <c r="J165" i="10"/>
  <c r="K165" i="10" s="1"/>
  <c r="M165" i="10" s="1"/>
  <c r="J203" i="10"/>
  <c r="K203" i="10" s="1"/>
  <c r="M203" i="10" s="1"/>
  <c r="J101" i="10"/>
  <c r="K101" i="10" s="1"/>
  <c r="M101" i="10" s="1"/>
  <c r="O101" i="10" s="1"/>
  <c r="J55" i="10"/>
  <c r="K55" i="10" s="1"/>
  <c r="M55" i="10" s="1"/>
  <c r="O55" i="10" s="1"/>
  <c r="J202" i="10"/>
  <c r="K202" i="10" s="1"/>
  <c r="M202" i="10" s="1"/>
  <c r="O202" i="10" s="1"/>
  <c r="J141" i="10"/>
  <c r="K141" i="10" s="1"/>
  <c r="M141" i="10" s="1"/>
  <c r="J235" i="10"/>
  <c r="K235" i="10" s="1"/>
  <c r="M235" i="10" s="1"/>
  <c r="O235" i="10" s="1"/>
  <c r="J265" i="10"/>
  <c r="K265" i="10" s="1"/>
  <c r="M265" i="10" s="1"/>
  <c r="O265" i="10" s="1"/>
  <c r="J322" i="10"/>
  <c r="K322" i="10" s="1"/>
  <c r="M322" i="10" s="1"/>
  <c r="O322" i="10" s="1"/>
  <c r="J310" i="10"/>
  <c r="K310" i="10" s="1"/>
  <c r="M310" i="10" s="1"/>
  <c r="J276" i="10"/>
  <c r="K276" i="10" s="1"/>
  <c r="M276" i="10" s="1"/>
  <c r="J22" i="10"/>
  <c r="K22" i="10" s="1"/>
  <c r="M22" i="10" s="1"/>
  <c r="O22" i="10" s="1"/>
  <c r="J118" i="10"/>
  <c r="K118" i="10" s="1"/>
  <c r="M118" i="10" s="1"/>
  <c r="J28" i="10"/>
  <c r="K28" i="10" s="1"/>
  <c r="M28" i="10" s="1"/>
  <c r="O28" i="10" s="1"/>
  <c r="J354" i="10"/>
  <c r="K354" i="10" s="1"/>
  <c r="M354" i="10" s="1"/>
  <c r="O354" i="10" s="1"/>
  <c r="J268" i="10"/>
  <c r="K268" i="10" s="1"/>
  <c r="M268" i="10" s="1"/>
  <c r="O268" i="10" s="1"/>
  <c r="J21" i="10"/>
  <c r="K21" i="10" s="1"/>
  <c r="M21" i="10" s="1"/>
  <c r="O21" i="10" s="1"/>
  <c r="J84" i="10"/>
  <c r="K84" i="10" s="1"/>
  <c r="M84" i="10" s="1"/>
  <c r="J239" i="10"/>
  <c r="K239" i="10" s="1"/>
  <c r="M239" i="10" s="1"/>
  <c r="O239" i="10" s="1"/>
  <c r="J223" i="10"/>
  <c r="K223" i="10" s="1"/>
  <c r="M223" i="10" s="1"/>
  <c r="O223" i="10" s="1"/>
  <c r="J71" i="10"/>
  <c r="K71" i="10" s="1"/>
  <c r="M71" i="10" s="1"/>
  <c r="O71" i="10" s="1"/>
  <c r="J309" i="10"/>
  <c r="K309" i="10" s="1"/>
  <c r="M309" i="10" s="1"/>
  <c r="J13" i="10"/>
  <c r="K13" i="10" s="1"/>
  <c r="M13" i="10" s="1"/>
  <c r="O13" i="10" s="1"/>
  <c r="J104" i="10"/>
  <c r="K104" i="10" s="1"/>
  <c r="M104" i="10" s="1"/>
  <c r="O104" i="10" s="1"/>
  <c r="J196" i="10"/>
  <c r="K196" i="10" s="1"/>
  <c r="M196" i="10" s="1"/>
  <c r="O196" i="10" s="1"/>
  <c r="J330" i="10"/>
  <c r="K330" i="10" s="1"/>
  <c r="M330" i="10" s="1"/>
  <c r="J56" i="10"/>
  <c r="K56" i="10" s="1"/>
  <c r="M56" i="10" s="1"/>
  <c r="O56" i="10" s="1"/>
  <c r="J153" i="10"/>
  <c r="K153" i="10" s="1"/>
  <c r="M153" i="10" s="1"/>
  <c r="J158" i="10"/>
  <c r="K158" i="10" s="1"/>
  <c r="M158" i="10" s="1"/>
  <c r="J237" i="10"/>
  <c r="K237" i="10" s="1"/>
  <c r="M237" i="10" s="1"/>
  <c r="O237" i="10" s="1"/>
  <c r="J215" i="10"/>
  <c r="K215" i="10" s="1"/>
  <c r="M215" i="10" s="1"/>
  <c r="O215" i="10" s="1"/>
  <c r="J49" i="10"/>
  <c r="K49" i="10" s="1"/>
  <c r="M49" i="10" s="1"/>
  <c r="J353" i="10"/>
  <c r="K353" i="10" s="1"/>
  <c r="M353" i="10" s="1"/>
  <c r="O353" i="10" s="1"/>
  <c r="J213" i="10"/>
  <c r="K213" i="10" s="1"/>
  <c r="M213" i="10" s="1"/>
  <c r="O213" i="10" s="1"/>
  <c r="J193" i="10"/>
  <c r="K193" i="10" s="1"/>
  <c r="M193" i="10" s="1"/>
  <c r="O193" i="10" s="1"/>
  <c r="J355" i="10"/>
  <c r="K355" i="10" s="1"/>
  <c r="M355" i="10" s="1"/>
  <c r="O355" i="10" s="1"/>
  <c r="J125" i="10"/>
  <c r="K125" i="10" s="1"/>
  <c r="M125" i="10" s="1"/>
  <c r="J319" i="10"/>
  <c r="K319" i="10" s="1"/>
  <c r="M319" i="10" s="1"/>
  <c r="O319" i="10" s="1"/>
  <c r="J10" i="10"/>
  <c r="K10" i="10" s="1"/>
  <c r="M10" i="10" s="1"/>
  <c r="J137" i="10"/>
  <c r="K137" i="10" s="1"/>
  <c r="M137" i="10" s="1"/>
  <c r="O137" i="10" s="1"/>
  <c r="J161" i="10"/>
  <c r="K161" i="10" s="1"/>
  <c r="M161" i="10" s="1"/>
  <c r="O161" i="10" s="1"/>
  <c r="J34" i="10"/>
  <c r="K34" i="10" s="1"/>
  <c r="M34" i="10" s="1"/>
  <c r="O34" i="10" s="1"/>
  <c r="J363" i="10"/>
  <c r="K363" i="10" s="1"/>
  <c r="M363" i="10" s="1"/>
  <c r="J37" i="10"/>
  <c r="K37" i="10" s="1"/>
  <c r="M37" i="10" s="1"/>
  <c r="O37" i="10" s="1"/>
  <c r="J107" i="10"/>
  <c r="K107" i="10" s="1"/>
  <c r="M107" i="10" s="1"/>
  <c r="O107" i="10" s="1"/>
  <c r="J197" i="10"/>
  <c r="K197" i="10" s="1"/>
  <c r="M197" i="10" s="1"/>
  <c r="O197" i="10" s="1"/>
  <c r="J50" i="10"/>
  <c r="K50" i="10" s="1"/>
  <c r="M50" i="10" s="1"/>
  <c r="O50" i="10" s="1"/>
  <c r="J148" i="10"/>
  <c r="K148" i="10" s="1"/>
  <c r="M148" i="10" s="1"/>
  <c r="J300" i="10"/>
  <c r="K300" i="10" s="1"/>
  <c r="M300" i="10" s="1"/>
  <c r="O300" i="10" s="1"/>
  <c r="J85" i="10"/>
  <c r="K85" i="10" s="1"/>
  <c r="M85" i="10" s="1"/>
  <c r="J352" i="10"/>
  <c r="K352" i="10" s="1"/>
  <c r="M352" i="10" s="1"/>
  <c r="O352" i="10" s="1"/>
  <c r="J201" i="10"/>
  <c r="K201" i="10" s="1"/>
  <c r="M201" i="10" s="1"/>
  <c r="J31" i="10"/>
  <c r="K31" i="10" s="1"/>
  <c r="M31" i="10" s="1"/>
  <c r="O31" i="10" s="1"/>
  <c r="J312" i="10"/>
  <c r="K312" i="10" s="1"/>
  <c r="M312" i="10" s="1"/>
  <c r="O312" i="10" s="1"/>
  <c r="J262" i="10"/>
  <c r="K262" i="10" s="1"/>
  <c r="M262" i="10" s="1"/>
  <c r="J351" i="10"/>
  <c r="K351" i="10" s="1"/>
  <c r="M351" i="10" s="1"/>
  <c r="O351" i="10" s="1"/>
  <c r="J359" i="10"/>
  <c r="K359" i="10" s="1"/>
  <c r="M359" i="10" s="1"/>
  <c r="O359" i="10" s="1"/>
  <c r="J154" i="10"/>
  <c r="K154" i="10" s="1"/>
  <c r="M154" i="10" s="1"/>
  <c r="O154" i="10" s="1"/>
  <c r="J229" i="10"/>
  <c r="K229" i="10" s="1"/>
  <c r="M229" i="10" s="1"/>
  <c r="O229" i="10" s="1"/>
  <c r="J216" i="10"/>
  <c r="K216" i="10" s="1"/>
  <c r="M216" i="10" s="1"/>
  <c r="J79" i="10"/>
  <c r="K79" i="10" s="1"/>
  <c r="M79" i="10" s="1"/>
  <c r="O79" i="10" s="1"/>
  <c r="J138" i="10"/>
  <c r="K138" i="10" s="1"/>
  <c r="M138" i="10" s="1"/>
  <c r="O138" i="10" s="1"/>
  <c r="J356" i="10"/>
  <c r="K356" i="10" s="1"/>
  <c r="M356" i="10" s="1"/>
  <c r="O356" i="10" s="1"/>
  <c r="J314" i="10"/>
  <c r="K314" i="10" s="1"/>
  <c r="M314" i="10" s="1"/>
  <c r="O314" i="10" s="1"/>
  <c r="J147" i="10"/>
  <c r="K147" i="10" s="1"/>
  <c r="M147" i="10" s="1"/>
  <c r="O147" i="10" s="1"/>
  <c r="J59" i="10"/>
  <c r="K59" i="10" s="1"/>
  <c r="M59" i="10" s="1"/>
  <c r="O59" i="10" s="1"/>
  <c r="J263" i="10"/>
  <c r="K263" i="10" s="1"/>
  <c r="M263" i="10" s="1"/>
  <c r="J357" i="10"/>
  <c r="K357" i="10" s="1"/>
  <c r="M357" i="10" s="1"/>
  <c r="J233" i="10"/>
  <c r="K233" i="10" s="1"/>
  <c r="M233" i="10" s="1"/>
  <c r="O233" i="10" s="1"/>
  <c r="J334" i="10"/>
  <c r="K334" i="10" s="1"/>
  <c r="M334" i="10" s="1"/>
  <c r="O334" i="10" s="1"/>
  <c r="J256" i="10"/>
  <c r="K256" i="10" s="1"/>
  <c r="M256" i="10" s="1"/>
  <c r="J293" i="10"/>
  <c r="K293" i="10" s="1"/>
  <c r="M293" i="10" s="1"/>
  <c r="J198" i="10"/>
  <c r="K198" i="10" s="1"/>
  <c r="M198" i="10" s="1"/>
  <c r="O198" i="10" s="1"/>
  <c r="J277" i="10"/>
  <c r="K277" i="10" s="1"/>
  <c r="M277" i="10" s="1"/>
  <c r="O277" i="10" s="1"/>
  <c r="J155" i="10"/>
  <c r="K155" i="10" s="1"/>
  <c r="M155" i="10" s="1"/>
  <c r="O155" i="10" s="1"/>
  <c r="J15" i="10"/>
  <c r="K15" i="10" s="1"/>
  <c r="M15" i="10" s="1"/>
  <c r="O15" i="10" s="1"/>
  <c r="J54" i="10"/>
  <c r="K54" i="10" s="1"/>
  <c r="M54" i="10" s="1"/>
  <c r="J17" i="10"/>
  <c r="K17" i="10" s="1"/>
  <c r="M17" i="10" s="1"/>
  <c r="O17" i="10" s="1"/>
  <c r="J123" i="10"/>
  <c r="K123" i="10" s="1"/>
  <c r="M123" i="10" s="1"/>
  <c r="O123" i="10" s="1"/>
  <c r="J136" i="10"/>
  <c r="K136" i="10" s="1"/>
  <c r="M136" i="10" s="1"/>
  <c r="J176" i="10"/>
  <c r="K176" i="10" s="1"/>
  <c r="M176" i="10" s="1"/>
  <c r="J292" i="10"/>
  <c r="K292" i="10" s="1"/>
  <c r="M292" i="10" s="1"/>
  <c r="J164" i="10"/>
  <c r="K164" i="10" s="1"/>
  <c r="M164" i="10" s="1"/>
  <c r="O164" i="10" s="1"/>
  <c r="J145" i="10"/>
  <c r="K145" i="10" s="1"/>
  <c r="M145" i="10" s="1"/>
  <c r="O145" i="10" s="1"/>
  <c r="J174" i="10"/>
  <c r="K174" i="10" s="1"/>
  <c r="M174" i="10" s="1"/>
  <c r="O162" i="10"/>
  <c r="O272" i="10"/>
  <c r="O129" i="10"/>
  <c r="O218" i="10"/>
  <c r="O118" i="10"/>
  <c r="M366" i="9"/>
  <c r="J322" i="8"/>
  <c r="K322" i="8" s="1"/>
  <c r="M322" i="8" s="1"/>
  <c r="J90" i="8"/>
  <c r="K90" i="8" s="1"/>
  <c r="M90" i="8" s="1"/>
  <c r="J212" i="8"/>
  <c r="K212" i="8" s="1"/>
  <c r="M212" i="8" s="1"/>
  <c r="J255" i="8"/>
  <c r="K255" i="8" s="1"/>
  <c r="M255" i="8" s="1"/>
  <c r="N255" i="9" s="1"/>
  <c r="O255" i="9" s="1"/>
  <c r="J82" i="8"/>
  <c r="K82" i="8" s="1"/>
  <c r="M82" i="8" s="1"/>
  <c r="N82" i="9" s="1"/>
  <c r="O82" i="9" s="1"/>
  <c r="J218" i="8"/>
  <c r="K218" i="8" s="1"/>
  <c r="M218" i="8" s="1"/>
  <c r="N218" i="9" s="1"/>
  <c r="O218" i="9" s="1"/>
  <c r="J100" i="8"/>
  <c r="K100" i="8" s="1"/>
  <c r="M100" i="8" s="1"/>
  <c r="J62" i="8"/>
  <c r="K62" i="8" s="1"/>
  <c r="M62" i="8" s="1"/>
  <c r="N62" i="9" s="1"/>
  <c r="O62" i="9" s="1"/>
  <c r="J265" i="8"/>
  <c r="K265" i="8" s="1"/>
  <c r="M265" i="8" s="1"/>
  <c r="J259" i="8"/>
  <c r="K259" i="8" s="1"/>
  <c r="M259" i="8" s="1"/>
  <c r="J272" i="8"/>
  <c r="K272" i="8" s="1"/>
  <c r="M272" i="8" s="1"/>
  <c r="J88" i="8"/>
  <c r="K88" i="8" s="1"/>
  <c r="M88" i="8" s="1"/>
  <c r="O88" i="8" s="1"/>
  <c r="J147" i="8"/>
  <c r="K147" i="8" s="1"/>
  <c r="M147" i="8" s="1"/>
  <c r="J45" i="8"/>
  <c r="K45" i="8" s="1"/>
  <c r="M45" i="8" s="1"/>
  <c r="O45" i="8" s="1"/>
  <c r="J21" i="8"/>
  <c r="K21" i="8" s="1"/>
  <c r="M21" i="8" s="1"/>
  <c r="J209" i="8"/>
  <c r="K209" i="8" s="1"/>
  <c r="M209" i="8" s="1"/>
  <c r="O209" i="8" s="1"/>
  <c r="J19" i="8"/>
  <c r="K19" i="8" s="1"/>
  <c r="M19" i="8" s="1"/>
  <c r="J206" i="8"/>
  <c r="K206" i="8" s="1"/>
  <c r="M206" i="8" s="1"/>
  <c r="J308" i="8"/>
  <c r="K308" i="8" s="1"/>
  <c r="M308" i="8" s="1"/>
  <c r="J176" i="8"/>
  <c r="K176" i="8" s="1"/>
  <c r="M176" i="8" s="1"/>
  <c r="N176" i="9" s="1"/>
  <c r="O176" i="9" s="1"/>
  <c r="J310" i="8"/>
  <c r="K310" i="8" s="1"/>
  <c r="M310" i="8" s="1"/>
  <c r="O310" i="8" s="1"/>
  <c r="J65" i="8"/>
  <c r="K65" i="8" s="1"/>
  <c r="M65" i="8" s="1"/>
  <c r="O65" i="8" s="1"/>
  <c r="J320" i="8"/>
  <c r="K320" i="8" s="1"/>
  <c r="M320" i="8" s="1"/>
  <c r="J327" i="8"/>
  <c r="K327" i="8" s="1"/>
  <c r="M327" i="8" s="1"/>
  <c r="N327" i="9" s="1"/>
  <c r="O327" i="9" s="1"/>
  <c r="J288" i="8"/>
  <c r="K288" i="8" s="1"/>
  <c r="M288" i="8" s="1"/>
  <c r="J146" i="8"/>
  <c r="K146" i="8" s="1"/>
  <c r="M146" i="8" s="1"/>
  <c r="J127" i="8"/>
  <c r="K127" i="8" s="1"/>
  <c r="M127" i="8" s="1"/>
  <c r="J196" i="8"/>
  <c r="K196" i="8" s="1"/>
  <c r="M196" i="8" s="1"/>
  <c r="O196" i="8" s="1"/>
  <c r="J11" i="8"/>
  <c r="K11" i="8" s="1"/>
  <c r="M11" i="8" s="1"/>
  <c r="N11" i="9" s="1"/>
  <c r="J81" i="8"/>
  <c r="K81" i="8" s="1"/>
  <c r="M81" i="8" s="1"/>
  <c r="O81" i="8" s="1"/>
  <c r="J15" i="8"/>
  <c r="K15" i="8" s="1"/>
  <c r="M15" i="8" s="1"/>
  <c r="J12" i="8"/>
  <c r="K12" i="8" s="1"/>
  <c r="M12" i="8" s="1"/>
  <c r="O12" i="8" s="1"/>
  <c r="J264" i="8"/>
  <c r="K264" i="8" s="1"/>
  <c r="M264" i="8" s="1"/>
  <c r="J280" i="8"/>
  <c r="K280" i="8" s="1"/>
  <c r="M280" i="8" s="1"/>
  <c r="N280" i="9" s="1"/>
  <c r="O280" i="9" s="1"/>
  <c r="J188" i="8"/>
  <c r="K188" i="8" s="1"/>
  <c r="M188" i="8" s="1"/>
  <c r="J113" i="8"/>
  <c r="K113" i="8" s="1"/>
  <c r="M113" i="8" s="1"/>
  <c r="N113" i="9" s="1"/>
  <c r="O113" i="9" s="1"/>
  <c r="J318" i="8"/>
  <c r="K318" i="8" s="1"/>
  <c r="M318" i="8" s="1"/>
  <c r="O318" i="8" s="1"/>
  <c r="J319" i="8"/>
  <c r="K319" i="8" s="1"/>
  <c r="M319" i="8" s="1"/>
  <c r="N319" i="9" s="1"/>
  <c r="O319" i="9" s="1"/>
  <c r="J344" i="8"/>
  <c r="K344" i="8" s="1"/>
  <c r="M344" i="8" s="1"/>
  <c r="O344" i="8" s="1"/>
  <c r="J105" i="8"/>
  <c r="K105" i="8" s="1"/>
  <c r="M105" i="8" s="1"/>
  <c r="N105" i="9" s="1"/>
  <c r="O105" i="9" s="1"/>
  <c r="J58" i="8"/>
  <c r="K58" i="8" s="1"/>
  <c r="M58" i="8" s="1"/>
  <c r="N58" i="9" s="1"/>
  <c r="J330" i="8"/>
  <c r="K330" i="8" s="1"/>
  <c r="M330" i="8" s="1"/>
  <c r="N330" i="9" s="1"/>
  <c r="O330" i="9" s="1"/>
  <c r="J148" i="8"/>
  <c r="K148" i="8" s="1"/>
  <c r="M148" i="8" s="1"/>
  <c r="J16" i="8"/>
  <c r="K16" i="8" s="1"/>
  <c r="M16" i="8" s="1"/>
  <c r="N16" i="9" s="1"/>
  <c r="O16" i="9" s="1"/>
  <c r="J304" i="8"/>
  <c r="K304" i="8" s="1"/>
  <c r="M304" i="8" s="1"/>
  <c r="O304" i="8" s="1"/>
  <c r="J269" i="8"/>
  <c r="K269" i="8" s="1"/>
  <c r="M269" i="8" s="1"/>
  <c r="N269" i="9" s="1"/>
  <c r="J262" i="8"/>
  <c r="K262" i="8" s="1"/>
  <c r="M262" i="8" s="1"/>
  <c r="J254" i="8"/>
  <c r="K254" i="8" s="1"/>
  <c r="M254" i="8" s="1"/>
  <c r="O254" i="8" s="1"/>
  <c r="J39" i="8"/>
  <c r="K39" i="8" s="1"/>
  <c r="M39" i="8" s="1"/>
  <c r="J321" i="8"/>
  <c r="K321" i="8" s="1"/>
  <c r="M321" i="8" s="1"/>
  <c r="N321" i="9" s="1"/>
  <c r="O321" i="9" s="1"/>
  <c r="J363" i="8"/>
  <c r="K363" i="8" s="1"/>
  <c r="M363" i="8" s="1"/>
  <c r="N363" i="9" s="1"/>
  <c r="J79" i="8"/>
  <c r="K79" i="8" s="1"/>
  <c r="M79" i="8" s="1"/>
  <c r="N79" i="9" s="1"/>
  <c r="O79" i="9" s="1"/>
  <c r="J328" i="8"/>
  <c r="K328" i="8" s="1"/>
  <c r="M328" i="8" s="1"/>
  <c r="N328" i="9" s="1"/>
  <c r="J346" i="8"/>
  <c r="K346" i="8" s="1"/>
  <c r="M346" i="8" s="1"/>
  <c r="O346" i="8" s="1"/>
  <c r="J28" i="8"/>
  <c r="K28" i="8" s="1"/>
  <c r="M28" i="8" s="1"/>
  <c r="O28" i="8" s="1"/>
  <c r="J237" i="8"/>
  <c r="K237" i="8" s="1"/>
  <c r="M237" i="8" s="1"/>
  <c r="N237" i="9" s="1"/>
  <c r="O237" i="9" s="1"/>
  <c r="J34" i="8"/>
  <c r="K34" i="8" s="1"/>
  <c r="M34" i="8" s="1"/>
  <c r="O34" i="8" s="1"/>
  <c r="J67" i="8"/>
  <c r="K67" i="8" s="1"/>
  <c r="M67" i="8" s="1"/>
  <c r="O67" i="8" s="1"/>
  <c r="J208" i="8"/>
  <c r="K208" i="8" s="1"/>
  <c r="M208" i="8" s="1"/>
  <c r="J273" i="8"/>
  <c r="K273" i="8" s="1"/>
  <c r="M273" i="8" s="1"/>
  <c r="N273" i="9" s="1"/>
  <c r="O273" i="9" s="1"/>
  <c r="J162" i="8"/>
  <c r="K162" i="8" s="1"/>
  <c r="M162" i="8" s="1"/>
  <c r="O162" i="8" s="1"/>
  <c r="J49" i="8"/>
  <c r="K49" i="8" s="1"/>
  <c r="M49" i="8" s="1"/>
  <c r="N49" i="9" s="1"/>
  <c r="J18" i="8"/>
  <c r="K18" i="8" s="1"/>
  <c r="M18" i="8" s="1"/>
  <c r="O18" i="8" s="1"/>
  <c r="J277" i="8"/>
  <c r="K277" i="8" s="1"/>
  <c r="M277" i="8" s="1"/>
  <c r="N277" i="9" s="1"/>
  <c r="O277" i="9" s="1"/>
  <c r="J172" i="8"/>
  <c r="K172" i="8" s="1"/>
  <c r="M172" i="8" s="1"/>
  <c r="J93" i="8"/>
  <c r="K93" i="8" s="1"/>
  <c r="M93" i="8" s="1"/>
  <c r="N93" i="9" s="1"/>
  <c r="J230" i="8"/>
  <c r="K230" i="8" s="1"/>
  <c r="M230" i="8" s="1"/>
  <c r="J300" i="8"/>
  <c r="K300" i="8" s="1"/>
  <c r="M300" i="8" s="1"/>
  <c r="N300" i="9" s="1"/>
  <c r="O300" i="9" s="1"/>
  <c r="J238" i="8"/>
  <c r="K238" i="8" s="1"/>
  <c r="M238" i="8" s="1"/>
  <c r="O238" i="8" s="1"/>
  <c r="J293" i="8"/>
  <c r="K293" i="8" s="1"/>
  <c r="M293" i="8" s="1"/>
  <c r="O293" i="8" s="1"/>
  <c r="J348" i="8"/>
  <c r="K348" i="8" s="1"/>
  <c r="M348" i="8" s="1"/>
  <c r="N348" i="9" s="1"/>
  <c r="O348" i="9" s="1"/>
  <c r="J74" i="8"/>
  <c r="K74" i="8" s="1"/>
  <c r="M74" i="8" s="1"/>
  <c r="O74" i="8" s="1"/>
  <c r="J161" i="8"/>
  <c r="K161" i="8" s="1"/>
  <c r="M161" i="8" s="1"/>
  <c r="N161" i="9" s="1"/>
  <c r="O161" i="9" s="1"/>
  <c r="J202" i="8"/>
  <c r="K202" i="8" s="1"/>
  <c r="M202" i="8" s="1"/>
  <c r="O202" i="8" s="1"/>
  <c r="J301" i="8"/>
  <c r="K301" i="8" s="1"/>
  <c r="M301" i="8" s="1"/>
  <c r="N301" i="9" s="1"/>
  <c r="O301" i="9" s="1"/>
  <c r="J141" i="8"/>
  <c r="K141" i="8" s="1"/>
  <c r="M141" i="8" s="1"/>
  <c r="N141" i="9" s="1"/>
  <c r="O141" i="9" s="1"/>
  <c r="J207" i="8"/>
  <c r="K207" i="8" s="1"/>
  <c r="M207" i="8" s="1"/>
  <c r="N207" i="9" s="1"/>
  <c r="J239" i="8"/>
  <c r="K239" i="8" s="1"/>
  <c r="M239" i="8" s="1"/>
  <c r="N239" i="9" s="1"/>
  <c r="J299" i="8"/>
  <c r="K299" i="8" s="1"/>
  <c r="M299" i="8" s="1"/>
  <c r="N299" i="9" s="1"/>
  <c r="O299" i="9" s="1"/>
  <c r="J245" i="8"/>
  <c r="K245" i="8" s="1"/>
  <c r="M245" i="8" s="1"/>
  <c r="N245" i="9" s="1"/>
  <c r="O245" i="9" s="1"/>
  <c r="J355" i="8"/>
  <c r="K355" i="8" s="1"/>
  <c r="M355" i="8" s="1"/>
  <c r="N355" i="9" s="1"/>
  <c r="J9" i="8"/>
  <c r="K9" i="8" s="1"/>
  <c r="M9" i="8" s="1"/>
  <c r="N9" i="9" s="1"/>
  <c r="O9" i="9" s="1"/>
  <c r="J72" i="8"/>
  <c r="K72" i="8" s="1"/>
  <c r="M72" i="8" s="1"/>
  <c r="N72" i="9" s="1"/>
  <c r="J256" i="8"/>
  <c r="K256" i="8" s="1"/>
  <c r="M256" i="8" s="1"/>
  <c r="N256" i="9" s="1"/>
  <c r="J89" i="8"/>
  <c r="K89" i="8" s="1"/>
  <c r="M89" i="8" s="1"/>
  <c r="O89" i="8" s="1"/>
  <c r="J30" i="8"/>
  <c r="K30" i="8" s="1"/>
  <c r="M30" i="8" s="1"/>
  <c r="N30" i="9" s="1"/>
  <c r="O30" i="9" s="1"/>
  <c r="J289" i="8"/>
  <c r="K289" i="8" s="1"/>
  <c r="M289" i="8" s="1"/>
  <c r="O289" i="8" s="1"/>
  <c r="J342" i="8"/>
  <c r="K342" i="8" s="1"/>
  <c r="M342" i="8" s="1"/>
  <c r="O342" i="8" s="1"/>
  <c r="J55" i="8"/>
  <c r="K55" i="8" s="1"/>
  <c r="M55" i="8" s="1"/>
  <c r="N55" i="9" s="1"/>
  <c r="O55" i="9" s="1"/>
  <c r="J231" i="8"/>
  <c r="K231" i="8" s="1"/>
  <c r="M231" i="8" s="1"/>
  <c r="N231" i="9" s="1"/>
  <c r="O231" i="9" s="1"/>
  <c r="J86" i="8"/>
  <c r="K86" i="8" s="1"/>
  <c r="M86" i="8" s="1"/>
  <c r="O86" i="8" s="1"/>
  <c r="J73" i="8"/>
  <c r="K73" i="8" s="1"/>
  <c r="M73" i="8" s="1"/>
  <c r="N73" i="9" s="1"/>
  <c r="O73" i="9" s="1"/>
  <c r="J158" i="8"/>
  <c r="K158" i="8" s="1"/>
  <c r="M158" i="8" s="1"/>
  <c r="N158" i="9" s="1"/>
  <c r="J279" i="8"/>
  <c r="K279" i="8" s="1"/>
  <c r="M279" i="8" s="1"/>
  <c r="N279" i="9" s="1"/>
  <c r="O279" i="9" s="1"/>
  <c r="J129" i="8"/>
  <c r="K129" i="8" s="1"/>
  <c r="M129" i="8" s="1"/>
  <c r="J150" i="8"/>
  <c r="K150" i="8" s="1"/>
  <c r="M150" i="8" s="1"/>
  <c r="O150" i="8" s="1"/>
  <c r="J227" i="8"/>
  <c r="K227" i="8" s="1"/>
  <c r="M227" i="8" s="1"/>
  <c r="O227" i="8" s="1"/>
  <c r="J296" i="8"/>
  <c r="K296" i="8" s="1"/>
  <c r="M296" i="8" s="1"/>
  <c r="O296" i="8" s="1"/>
  <c r="J94" i="8"/>
  <c r="K94" i="8" s="1"/>
  <c r="M94" i="8" s="1"/>
  <c r="J298" i="8"/>
  <c r="K298" i="8" s="1"/>
  <c r="M298" i="8" s="1"/>
  <c r="N298" i="9" s="1"/>
  <c r="O298" i="9" s="1"/>
  <c r="J290" i="8"/>
  <c r="K290" i="8" s="1"/>
  <c r="M290" i="8" s="1"/>
  <c r="N290" i="9" s="1"/>
  <c r="O290" i="9" s="1"/>
  <c r="J226" i="8"/>
  <c r="K226" i="8" s="1"/>
  <c r="M226" i="8" s="1"/>
  <c r="N226" i="9" s="1"/>
  <c r="J174" i="8"/>
  <c r="K174" i="8" s="1"/>
  <c r="M174" i="8" s="1"/>
  <c r="J115" i="8"/>
  <c r="K115" i="8" s="1"/>
  <c r="M115" i="8" s="1"/>
  <c r="N115" i="9" s="1"/>
  <c r="O115" i="9" s="1"/>
  <c r="J189" i="8"/>
  <c r="K189" i="8" s="1"/>
  <c r="M189" i="8" s="1"/>
  <c r="N189" i="9" s="1"/>
  <c r="J315" i="8"/>
  <c r="K315" i="8" s="1"/>
  <c r="M315" i="8" s="1"/>
  <c r="N315" i="9" s="1"/>
  <c r="O315" i="9" s="1"/>
  <c r="J41" i="8"/>
  <c r="K41" i="8" s="1"/>
  <c r="M41" i="8" s="1"/>
  <c r="N41" i="9" s="1"/>
  <c r="J286" i="8"/>
  <c r="K286" i="8" s="1"/>
  <c r="M286" i="8" s="1"/>
  <c r="O286" i="8" s="1"/>
  <c r="J339" i="8"/>
  <c r="K339" i="8" s="1"/>
  <c r="M339" i="8" s="1"/>
  <c r="N339" i="9" s="1"/>
  <c r="O339" i="9" s="1"/>
  <c r="J145" i="8"/>
  <c r="K145" i="8" s="1"/>
  <c r="M145" i="8" s="1"/>
  <c r="O145" i="8" s="1"/>
  <c r="J340" i="8"/>
  <c r="K340" i="8" s="1"/>
  <c r="M340" i="8" s="1"/>
  <c r="J109" i="8"/>
  <c r="K109" i="8" s="1"/>
  <c r="M109" i="8" s="1"/>
  <c r="N109" i="9" s="1"/>
  <c r="O109" i="9" s="1"/>
  <c r="J325" i="8"/>
  <c r="K325" i="8" s="1"/>
  <c r="M325" i="8" s="1"/>
  <c r="J154" i="8"/>
  <c r="K154" i="8" s="1"/>
  <c r="M154" i="8" s="1"/>
  <c r="N154" i="9" s="1"/>
  <c r="O154" i="9" s="1"/>
  <c r="J134" i="8"/>
  <c r="K134" i="8" s="1"/>
  <c r="M134" i="8" s="1"/>
  <c r="N134" i="9" s="1"/>
  <c r="O134" i="9" s="1"/>
  <c r="J137" i="8"/>
  <c r="K137" i="8" s="1"/>
  <c r="M137" i="8" s="1"/>
  <c r="O137" i="8" s="1"/>
  <c r="J324" i="8"/>
  <c r="K324" i="8" s="1"/>
  <c r="M324" i="8" s="1"/>
  <c r="O324" i="8" s="1"/>
  <c r="J253" i="8"/>
  <c r="K253" i="8" s="1"/>
  <c r="M253" i="8" s="1"/>
  <c r="N253" i="9" s="1"/>
  <c r="O253" i="9" s="1"/>
  <c r="J336" i="8"/>
  <c r="K336" i="8" s="1"/>
  <c r="M336" i="8" s="1"/>
  <c r="J54" i="8"/>
  <c r="K54" i="8" s="1"/>
  <c r="M54" i="8" s="1"/>
  <c r="O54" i="8" s="1"/>
  <c r="J337" i="8"/>
  <c r="K337" i="8" s="1"/>
  <c r="M337" i="8" s="1"/>
  <c r="O337" i="8" s="1"/>
  <c r="J128" i="8"/>
  <c r="K128" i="8" s="1"/>
  <c r="M128" i="8" s="1"/>
  <c r="N128" i="9" s="1"/>
  <c r="O128" i="9" s="1"/>
  <c r="J185" i="8"/>
  <c r="K185" i="8" s="1"/>
  <c r="M185" i="8" s="1"/>
  <c r="O185" i="8" s="1"/>
  <c r="J215" i="8"/>
  <c r="K215" i="8" s="1"/>
  <c r="M215" i="8" s="1"/>
  <c r="N215" i="9" s="1"/>
  <c r="O215" i="9" s="1"/>
  <c r="J97" i="8"/>
  <c r="K97" i="8" s="1"/>
  <c r="M97" i="8" s="1"/>
  <c r="O97" i="8" s="1"/>
  <c r="J224" i="8"/>
  <c r="K224" i="8" s="1"/>
  <c r="M224" i="8" s="1"/>
  <c r="N224" i="9" s="1"/>
  <c r="J87" i="8"/>
  <c r="K87" i="8" s="1"/>
  <c r="M87" i="8" s="1"/>
  <c r="N87" i="9" s="1"/>
  <c r="O87" i="9" s="1"/>
  <c r="J159" i="8"/>
  <c r="K159" i="8" s="1"/>
  <c r="M159" i="8" s="1"/>
  <c r="N159" i="9" s="1"/>
  <c r="O159" i="9" s="1"/>
  <c r="J56" i="8"/>
  <c r="K56" i="8" s="1"/>
  <c r="M56" i="8" s="1"/>
  <c r="J157" i="8"/>
  <c r="K157" i="8" s="1"/>
  <c r="M157" i="8" s="1"/>
  <c r="O157" i="8" s="1"/>
  <c r="J10" i="8"/>
  <c r="K10" i="8" s="1"/>
  <c r="M10" i="8" s="1"/>
  <c r="O10" i="8" s="1"/>
  <c r="J351" i="8"/>
  <c r="K351" i="8" s="1"/>
  <c r="M351" i="8" s="1"/>
  <c r="N351" i="9" s="1"/>
  <c r="O351" i="9" s="1"/>
  <c r="J362" i="8"/>
  <c r="K362" i="8" s="1"/>
  <c r="M362" i="8" s="1"/>
  <c r="N362" i="9" s="1"/>
  <c r="J183" i="8"/>
  <c r="K183" i="8" s="1"/>
  <c r="M183" i="8" s="1"/>
  <c r="N183" i="9" s="1"/>
  <c r="O183" i="9" s="1"/>
  <c r="J278" i="8"/>
  <c r="K278" i="8" s="1"/>
  <c r="M278" i="8" s="1"/>
  <c r="J248" i="8"/>
  <c r="K248" i="8" s="1"/>
  <c r="M248" i="8" s="1"/>
  <c r="N248" i="9" s="1"/>
  <c r="O248" i="9" s="1"/>
  <c r="J120" i="8"/>
  <c r="K120" i="8" s="1"/>
  <c r="M120" i="8" s="1"/>
  <c r="N120" i="9" s="1"/>
  <c r="O120" i="9" s="1"/>
  <c r="J40" i="8"/>
  <c r="K40" i="8" s="1"/>
  <c r="M40" i="8" s="1"/>
  <c r="O40" i="8" s="1"/>
  <c r="J334" i="8"/>
  <c r="K334" i="8" s="1"/>
  <c r="M334" i="8" s="1"/>
  <c r="O334" i="8" s="1"/>
  <c r="J345" i="8"/>
  <c r="K345" i="8" s="1"/>
  <c r="M345" i="8" s="1"/>
  <c r="O345" i="8" s="1"/>
  <c r="J17" i="8"/>
  <c r="K17" i="8" s="1"/>
  <c r="M17" i="8" s="1"/>
  <c r="O17" i="8" s="1"/>
  <c r="J333" i="8"/>
  <c r="K333" i="8" s="1"/>
  <c r="M333" i="8" s="1"/>
  <c r="O333" i="8" s="1"/>
  <c r="J240" i="8"/>
  <c r="K240" i="8" s="1"/>
  <c r="M240" i="8" s="1"/>
  <c r="O240" i="8" s="1"/>
  <c r="J32" i="8"/>
  <c r="K32" i="8" s="1"/>
  <c r="M32" i="8" s="1"/>
  <c r="O32" i="8" s="1"/>
  <c r="J360" i="8"/>
  <c r="K360" i="8" s="1"/>
  <c r="M360" i="8" s="1"/>
  <c r="N360" i="9" s="1"/>
  <c r="O360" i="9" s="1"/>
  <c r="J71" i="8"/>
  <c r="K71" i="8" s="1"/>
  <c r="M71" i="8" s="1"/>
  <c r="N71" i="9" s="1"/>
  <c r="O71" i="9" s="1"/>
  <c r="J323" i="8"/>
  <c r="K323" i="8" s="1"/>
  <c r="M323" i="8" s="1"/>
  <c r="N323" i="9" s="1"/>
  <c r="J78" i="8"/>
  <c r="K78" i="8" s="1"/>
  <c r="M78" i="8" s="1"/>
  <c r="O78" i="8" s="1"/>
  <c r="J37" i="8"/>
  <c r="K37" i="8" s="1"/>
  <c r="M37" i="8" s="1"/>
  <c r="N37" i="9" s="1"/>
  <c r="O37" i="9" s="1"/>
  <c r="J331" i="8"/>
  <c r="K331" i="8" s="1"/>
  <c r="M331" i="8" s="1"/>
  <c r="N331" i="9" s="1"/>
  <c r="O331" i="9" s="1"/>
  <c r="J194" i="8"/>
  <c r="K194" i="8" s="1"/>
  <c r="M194" i="8" s="1"/>
  <c r="N194" i="9" s="1"/>
  <c r="O194" i="9" s="1"/>
  <c r="J180" i="8"/>
  <c r="K180" i="8" s="1"/>
  <c r="M180" i="8" s="1"/>
  <c r="N180" i="9" s="1"/>
  <c r="O180" i="9" s="1"/>
  <c r="J76" i="8"/>
  <c r="K76" i="8" s="1"/>
  <c r="M76" i="8" s="1"/>
  <c r="O76" i="8" s="1"/>
  <c r="J139" i="8"/>
  <c r="K139" i="8" s="1"/>
  <c r="M139" i="8" s="1"/>
  <c r="N139" i="9" s="1"/>
  <c r="O139" i="9" s="1"/>
  <c r="J104" i="8"/>
  <c r="K104" i="8" s="1"/>
  <c r="M104" i="8" s="1"/>
  <c r="O104" i="8" s="1"/>
  <c r="J302" i="8"/>
  <c r="K302" i="8" s="1"/>
  <c r="M302" i="8" s="1"/>
  <c r="O302" i="8" s="1"/>
  <c r="J347" i="8"/>
  <c r="K347" i="8" s="1"/>
  <c r="M347" i="8" s="1"/>
  <c r="O347" i="8" s="1"/>
  <c r="J199" i="8"/>
  <c r="K199" i="8" s="1"/>
  <c r="M199" i="8" s="1"/>
  <c r="O199" i="8" s="1"/>
  <c r="J311" i="8"/>
  <c r="K311" i="8" s="1"/>
  <c r="M311" i="8" s="1"/>
  <c r="O311" i="8" s="1"/>
  <c r="J70" i="8"/>
  <c r="K70" i="8" s="1"/>
  <c r="M70" i="8" s="1"/>
  <c r="N70" i="9" s="1"/>
  <c r="O70" i="9" s="1"/>
  <c r="J138" i="8"/>
  <c r="K138" i="8" s="1"/>
  <c r="M138" i="8" s="1"/>
  <c r="O138" i="8" s="1"/>
  <c r="J197" i="8"/>
  <c r="K197" i="8" s="1"/>
  <c r="M197" i="8" s="1"/>
  <c r="N197" i="9" s="1"/>
  <c r="O197" i="9" s="1"/>
  <c r="J332" i="8"/>
  <c r="K332" i="8" s="1"/>
  <c r="M332" i="8" s="1"/>
  <c r="N332" i="9" s="1"/>
  <c r="O332" i="9" s="1"/>
  <c r="J118" i="8"/>
  <c r="K118" i="8" s="1"/>
  <c r="M118" i="8" s="1"/>
  <c r="N118" i="9" s="1"/>
  <c r="O118" i="9" s="1"/>
  <c r="J314" i="8"/>
  <c r="K314" i="8" s="1"/>
  <c r="M314" i="8" s="1"/>
  <c r="N314" i="9" s="1"/>
  <c r="O314" i="9" s="1"/>
  <c r="J221" i="8"/>
  <c r="K221" i="8" s="1"/>
  <c r="M221" i="8" s="1"/>
  <c r="N221" i="9" s="1"/>
  <c r="O221" i="9" s="1"/>
  <c r="J223" i="8"/>
  <c r="K223" i="8" s="1"/>
  <c r="M223" i="8" s="1"/>
  <c r="O223" i="8" s="1"/>
  <c r="J274" i="8"/>
  <c r="K274" i="8" s="1"/>
  <c r="M274" i="8" s="1"/>
  <c r="O274" i="8" s="1"/>
  <c r="J275" i="8"/>
  <c r="K275" i="8" s="1"/>
  <c r="M275" i="8" s="1"/>
  <c r="J124" i="8"/>
  <c r="K124" i="8" s="1"/>
  <c r="M124" i="8" s="1"/>
  <c r="O124" i="8" s="1"/>
  <c r="J217" i="8"/>
  <c r="K217" i="8" s="1"/>
  <c r="M217" i="8" s="1"/>
  <c r="N217" i="9" s="1"/>
  <c r="O217" i="9" s="1"/>
  <c r="J234" i="8"/>
  <c r="K234" i="8" s="1"/>
  <c r="M234" i="8" s="1"/>
  <c r="O234" i="8" s="1"/>
  <c r="J119" i="8"/>
  <c r="K119" i="8" s="1"/>
  <c r="M119" i="8" s="1"/>
  <c r="O119" i="8" s="1"/>
  <c r="J48" i="8"/>
  <c r="K48" i="8" s="1"/>
  <c r="M48" i="8" s="1"/>
  <c r="N48" i="9" s="1"/>
  <c r="J103" i="8"/>
  <c r="K103" i="8" s="1"/>
  <c r="M103" i="8" s="1"/>
  <c r="O103" i="8" s="1"/>
  <c r="J160" i="8"/>
  <c r="K160" i="8" s="1"/>
  <c r="M160" i="8" s="1"/>
  <c r="O160" i="8" s="1"/>
  <c r="J64" i="8"/>
  <c r="K64" i="8" s="1"/>
  <c r="M64" i="8" s="1"/>
  <c r="O64" i="8" s="1"/>
  <c r="J35" i="8"/>
  <c r="K35" i="8" s="1"/>
  <c r="M35" i="8" s="1"/>
  <c r="N35" i="9" s="1"/>
  <c r="J214" i="8"/>
  <c r="K214" i="8" s="1"/>
  <c r="M214" i="8" s="1"/>
  <c r="O214" i="8" s="1"/>
  <c r="J61" i="8"/>
  <c r="K61" i="8" s="1"/>
  <c r="M61" i="8" s="1"/>
  <c r="N61" i="9" s="1"/>
  <c r="O61" i="9" s="1"/>
  <c r="J219" i="8"/>
  <c r="K219" i="8" s="1"/>
  <c r="M219" i="8" s="1"/>
  <c r="N219" i="9" s="1"/>
  <c r="O219" i="9" s="1"/>
  <c r="J47" i="8"/>
  <c r="K47" i="8" s="1"/>
  <c r="M47" i="8" s="1"/>
  <c r="N47" i="9" s="1"/>
  <c r="J352" i="8"/>
  <c r="K352" i="8" s="1"/>
  <c r="M352" i="8" s="1"/>
  <c r="N352" i="9" s="1"/>
  <c r="O352" i="9" s="1"/>
  <c r="J152" i="8"/>
  <c r="K152" i="8" s="1"/>
  <c r="M152" i="8" s="1"/>
  <c r="N152" i="9" s="1"/>
  <c r="O152" i="9" s="1"/>
  <c r="J125" i="8"/>
  <c r="K125" i="8" s="1"/>
  <c r="M125" i="8" s="1"/>
  <c r="O125" i="8" s="1"/>
  <c r="J349" i="8"/>
  <c r="K349" i="8" s="1"/>
  <c r="M349" i="8" s="1"/>
  <c r="N349" i="9" s="1"/>
  <c r="J295" i="8"/>
  <c r="K295" i="8" s="1"/>
  <c r="M295" i="8" s="1"/>
  <c r="N295" i="9" s="1"/>
  <c r="O295" i="9" s="1"/>
  <c r="J140" i="8"/>
  <c r="K140" i="8" s="1"/>
  <c r="M140" i="8" s="1"/>
  <c r="O140" i="8" s="1"/>
  <c r="J84" i="8"/>
  <c r="K84" i="8" s="1"/>
  <c r="M84" i="8" s="1"/>
  <c r="O84" i="8" s="1"/>
  <c r="J205" i="8"/>
  <c r="K205" i="8" s="1"/>
  <c r="M205" i="8" s="1"/>
  <c r="N205" i="9" s="1"/>
  <c r="O205" i="9" s="1"/>
  <c r="J294" i="8"/>
  <c r="K294" i="8" s="1"/>
  <c r="M294" i="8" s="1"/>
  <c r="O294" i="8" s="1"/>
  <c r="J268" i="8"/>
  <c r="K268" i="8" s="1"/>
  <c r="M268" i="8" s="1"/>
  <c r="N268" i="9" s="1"/>
  <c r="O268" i="9" s="1"/>
  <c r="J267" i="8"/>
  <c r="K267" i="8" s="1"/>
  <c r="M267" i="8" s="1"/>
  <c r="O267" i="8" s="1"/>
  <c r="J303" i="8"/>
  <c r="K303" i="8" s="1"/>
  <c r="M303" i="8" s="1"/>
  <c r="O303" i="8" s="1"/>
  <c r="J170" i="8"/>
  <c r="K170" i="8" s="1"/>
  <c r="M170" i="8" s="1"/>
  <c r="N170" i="9" s="1"/>
  <c r="J357" i="8"/>
  <c r="K357" i="8" s="1"/>
  <c r="M357" i="8" s="1"/>
  <c r="N357" i="9" s="1"/>
  <c r="O357" i="9" s="1"/>
  <c r="J359" i="8"/>
  <c r="K359" i="8" s="1"/>
  <c r="M359" i="8" s="1"/>
  <c r="N359" i="9" s="1"/>
  <c r="O359" i="9" s="1"/>
  <c r="J96" i="8"/>
  <c r="K96" i="8" s="1"/>
  <c r="M96" i="8" s="1"/>
  <c r="N96" i="9" s="1"/>
  <c r="O96" i="9" s="1"/>
  <c r="J211" i="8"/>
  <c r="K211" i="8" s="1"/>
  <c r="M211" i="8" s="1"/>
  <c r="N211" i="9" s="1"/>
  <c r="O211" i="9" s="1"/>
  <c r="J102" i="8"/>
  <c r="K102" i="8" s="1"/>
  <c r="M102" i="8" s="1"/>
  <c r="N102" i="9" s="1"/>
  <c r="O102" i="9" s="1"/>
  <c r="J353" i="8"/>
  <c r="K353" i="8" s="1"/>
  <c r="M353" i="8" s="1"/>
  <c r="O353" i="8" s="1"/>
  <c r="J53" i="8"/>
  <c r="K53" i="8" s="1"/>
  <c r="M53" i="8" s="1"/>
  <c r="N53" i="9" s="1"/>
  <c r="O53" i="9" s="1"/>
  <c r="J179" i="8"/>
  <c r="K179" i="8" s="1"/>
  <c r="M179" i="8" s="1"/>
  <c r="O179" i="8" s="1"/>
  <c r="J175" i="8"/>
  <c r="K175" i="8" s="1"/>
  <c r="M175" i="8" s="1"/>
  <c r="N175" i="9" s="1"/>
  <c r="O175" i="9" s="1"/>
  <c r="J121" i="8"/>
  <c r="K121" i="8" s="1"/>
  <c r="M121" i="8" s="1"/>
  <c r="N121" i="9" s="1"/>
  <c r="J213" i="8"/>
  <c r="K213" i="8" s="1"/>
  <c r="M213" i="8" s="1"/>
  <c r="N213" i="9" s="1"/>
  <c r="O213" i="9" s="1"/>
  <c r="J242" i="8"/>
  <c r="K242" i="8" s="1"/>
  <c r="M242" i="8" s="1"/>
  <c r="N242" i="9" s="1"/>
  <c r="O242" i="9" s="1"/>
  <c r="J136" i="8"/>
  <c r="K136" i="8" s="1"/>
  <c r="M136" i="8" s="1"/>
  <c r="N136" i="9" s="1"/>
  <c r="J168" i="8"/>
  <c r="K168" i="8" s="1"/>
  <c r="M168" i="8" s="1"/>
  <c r="N168" i="9" s="1"/>
  <c r="J292" i="8"/>
  <c r="K292" i="8" s="1"/>
  <c r="M292" i="8" s="1"/>
  <c r="O292" i="8" s="1"/>
  <c r="J350" i="8"/>
  <c r="K350" i="8" s="1"/>
  <c r="M350" i="8" s="1"/>
  <c r="O350" i="8" s="1"/>
  <c r="J164" i="8"/>
  <c r="K164" i="8" s="1"/>
  <c r="M164" i="8" s="1"/>
  <c r="N164" i="9" s="1"/>
  <c r="O164" i="9" s="1"/>
  <c r="J190" i="8"/>
  <c r="K190" i="8" s="1"/>
  <c r="M190" i="8" s="1"/>
  <c r="O190" i="8" s="1"/>
  <c r="J25" i="8"/>
  <c r="K25" i="8" s="1"/>
  <c r="M25" i="8" s="1"/>
  <c r="O25" i="8" s="1"/>
  <c r="J210" i="8"/>
  <c r="K210" i="8" s="1"/>
  <c r="M210" i="8" s="1"/>
  <c r="O210" i="8" s="1"/>
  <c r="J326" i="8"/>
  <c r="K326" i="8" s="1"/>
  <c r="M326" i="8" s="1"/>
  <c r="O326" i="8" s="1"/>
  <c r="J251" i="8"/>
  <c r="K251" i="8" s="1"/>
  <c r="M251" i="8" s="1"/>
  <c r="O251" i="8" s="1"/>
  <c r="J343" i="8"/>
  <c r="K343" i="8" s="1"/>
  <c r="M343" i="8" s="1"/>
  <c r="O343" i="8" s="1"/>
  <c r="J36" i="8"/>
  <c r="K36" i="8" s="1"/>
  <c r="M36" i="8" s="1"/>
  <c r="N36" i="9" s="1"/>
  <c r="O36" i="9" s="1"/>
  <c r="J283" i="8"/>
  <c r="K283" i="8" s="1"/>
  <c r="M283" i="8" s="1"/>
  <c r="N283" i="9" s="1"/>
  <c r="J225" i="8"/>
  <c r="K225" i="8" s="1"/>
  <c r="M225" i="8" s="1"/>
  <c r="O225" i="8" s="1"/>
  <c r="J33" i="8"/>
  <c r="K33" i="8" s="1"/>
  <c r="M33" i="8" s="1"/>
  <c r="N33" i="9" s="1"/>
  <c r="O33" i="9" s="1"/>
  <c r="J42" i="8"/>
  <c r="K42" i="8" s="1"/>
  <c r="M42" i="8" s="1"/>
  <c r="O42" i="8" s="1"/>
  <c r="J285" i="8"/>
  <c r="K285" i="8" s="1"/>
  <c r="M285" i="8" s="1"/>
  <c r="N285" i="9" s="1"/>
  <c r="O285" i="9" s="1"/>
  <c r="J75" i="8"/>
  <c r="K75" i="8" s="1"/>
  <c r="M75" i="8" s="1"/>
  <c r="O75" i="8" s="1"/>
  <c r="J20" i="8"/>
  <c r="K20" i="8" s="1"/>
  <c r="M20" i="8" s="1"/>
  <c r="N20" i="9" s="1"/>
  <c r="J38" i="8"/>
  <c r="K38" i="8" s="1"/>
  <c r="M38" i="8" s="1"/>
  <c r="O38" i="8" s="1"/>
  <c r="J198" i="8"/>
  <c r="K198" i="8" s="1"/>
  <c r="M198" i="8" s="1"/>
  <c r="N198" i="9" s="1"/>
  <c r="O198" i="9" s="1"/>
  <c r="J184" i="8"/>
  <c r="K184" i="8" s="1"/>
  <c r="M184" i="8" s="1"/>
  <c r="O184" i="8" s="1"/>
  <c r="J108" i="8"/>
  <c r="K108" i="8" s="1"/>
  <c r="M108" i="8" s="1"/>
  <c r="N108" i="9" s="1"/>
  <c r="J69" i="8"/>
  <c r="K69" i="8" s="1"/>
  <c r="M69" i="8" s="1"/>
  <c r="O69" i="8" s="1"/>
  <c r="J92" i="8"/>
  <c r="K92" i="8" s="1"/>
  <c r="M92" i="8" s="1"/>
  <c r="N92" i="9" s="1"/>
  <c r="J361" i="8"/>
  <c r="K361" i="8" s="1"/>
  <c r="M361" i="8" s="1"/>
  <c r="N361" i="9" s="1"/>
  <c r="J156" i="8"/>
  <c r="K156" i="8" s="1"/>
  <c r="M156" i="8" s="1"/>
  <c r="N156" i="9" s="1"/>
  <c r="O156" i="9" s="1"/>
  <c r="J220" i="8"/>
  <c r="K220" i="8" s="1"/>
  <c r="M220" i="8" s="1"/>
  <c r="N220" i="9" s="1"/>
  <c r="O220" i="9" s="1"/>
  <c r="J177" i="8"/>
  <c r="K177" i="8" s="1"/>
  <c r="M177" i="8" s="1"/>
  <c r="N177" i="9" s="1"/>
  <c r="O177" i="9" s="1"/>
  <c r="J291" i="8"/>
  <c r="K291" i="8" s="1"/>
  <c r="M291" i="8" s="1"/>
  <c r="O291" i="8" s="1"/>
  <c r="J204" i="8"/>
  <c r="K204" i="8" s="1"/>
  <c r="M204" i="8" s="1"/>
  <c r="N204" i="9" s="1"/>
  <c r="O204" i="9" s="1"/>
  <c r="J306" i="8"/>
  <c r="K306" i="8" s="1"/>
  <c r="M306" i="8" s="1"/>
  <c r="N306" i="9" s="1"/>
  <c r="J106" i="8"/>
  <c r="K106" i="8" s="1"/>
  <c r="M106" i="8" s="1"/>
  <c r="N106" i="9" s="1"/>
  <c r="O106" i="9" s="1"/>
  <c r="J143" i="8"/>
  <c r="K143" i="8" s="1"/>
  <c r="M143" i="8" s="1"/>
  <c r="N143" i="9" s="1"/>
  <c r="J144" i="8"/>
  <c r="K144" i="8" s="1"/>
  <c r="M144" i="8" s="1"/>
  <c r="O144" i="8" s="1"/>
  <c r="J232" i="8"/>
  <c r="K232" i="8" s="1"/>
  <c r="M232" i="8" s="1"/>
  <c r="N232" i="9" s="1"/>
  <c r="O232" i="9" s="1"/>
  <c r="J281" i="8"/>
  <c r="K281" i="8" s="1"/>
  <c r="M281" i="8" s="1"/>
  <c r="N281" i="9" s="1"/>
  <c r="O281" i="9" s="1"/>
  <c r="J52" i="8"/>
  <c r="K52" i="8" s="1"/>
  <c r="M52" i="8" s="1"/>
  <c r="O52" i="8" s="1"/>
  <c r="J313" i="8"/>
  <c r="K313" i="8" s="1"/>
  <c r="M313" i="8" s="1"/>
  <c r="O313" i="8" s="1"/>
  <c r="J263" i="8"/>
  <c r="K263" i="8" s="1"/>
  <c r="M263" i="8" s="1"/>
  <c r="O263" i="8" s="1"/>
  <c r="J14" i="8"/>
  <c r="K14" i="8" s="1"/>
  <c r="M14" i="8" s="1"/>
  <c r="O14" i="8" s="1"/>
  <c r="J77" i="8"/>
  <c r="K77" i="8" s="1"/>
  <c r="M77" i="8" s="1"/>
  <c r="O77" i="8" s="1"/>
  <c r="J142" i="8"/>
  <c r="K142" i="8" s="1"/>
  <c r="M142" i="8" s="1"/>
  <c r="N142" i="9" s="1"/>
  <c r="J287" i="8"/>
  <c r="K287" i="8" s="1"/>
  <c r="M287" i="8" s="1"/>
  <c r="N287" i="9" s="1"/>
  <c r="O287" i="9" s="1"/>
  <c r="J151" i="8"/>
  <c r="K151" i="8" s="1"/>
  <c r="M151" i="8" s="1"/>
  <c r="O151" i="8" s="1"/>
  <c r="J258" i="8"/>
  <c r="K258" i="8" s="1"/>
  <c r="M258" i="8" s="1"/>
  <c r="N258" i="9" s="1"/>
  <c r="O258" i="9" s="1"/>
  <c r="J98" i="8"/>
  <c r="K98" i="8" s="1"/>
  <c r="M98" i="8" s="1"/>
  <c r="O98" i="8" s="1"/>
  <c r="J63" i="8"/>
  <c r="K63" i="8" s="1"/>
  <c r="M63" i="8" s="1"/>
  <c r="O63" i="8" s="1"/>
  <c r="J44" i="8"/>
  <c r="K44" i="8" s="1"/>
  <c r="M44" i="8" s="1"/>
  <c r="O44" i="8" s="1"/>
  <c r="J46" i="8"/>
  <c r="K46" i="8" s="1"/>
  <c r="M46" i="8" s="1"/>
  <c r="O46" i="8" s="1"/>
  <c r="J193" i="8"/>
  <c r="K193" i="8" s="1"/>
  <c r="M193" i="8" s="1"/>
  <c r="N193" i="9" s="1"/>
  <c r="O193" i="9" s="1"/>
  <c r="J31" i="8"/>
  <c r="K31" i="8" s="1"/>
  <c r="M31" i="8" s="1"/>
  <c r="N31" i="9" s="1"/>
  <c r="O31" i="9" s="1"/>
  <c r="J229" i="8"/>
  <c r="K229" i="8" s="1"/>
  <c r="M229" i="8" s="1"/>
  <c r="N229" i="9" s="1"/>
  <c r="O229" i="9" s="1"/>
  <c r="J200" i="8"/>
  <c r="K200" i="8" s="1"/>
  <c r="M200" i="8" s="1"/>
  <c r="N200" i="9" s="1"/>
  <c r="O200" i="9" s="1"/>
  <c r="J130" i="8"/>
  <c r="K130" i="8" s="1"/>
  <c r="M130" i="8" s="1"/>
  <c r="O130" i="8" s="1"/>
  <c r="J173" i="8"/>
  <c r="K173" i="8" s="1"/>
  <c r="M173" i="8" s="1"/>
  <c r="O173" i="8" s="1"/>
  <c r="J111" i="8"/>
  <c r="K111" i="8" s="1"/>
  <c r="M111" i="8" s="1"/>
  <c r="N111" i="9" s="1"/>
  <c r="J51" i="8"/>
  <c r="K51" i="8" s="1"/>
  <c r="M51" i="8" s="1"/>
  <c r="O51" i="8" s="1"/>
  <c r="J85" i="8"/>
  <c r="K85" i="8" s="1"/>
  <c r="M85" i="8" s="1"/>
  <c r="O85" i="8" s="1"/>
  <c r="J123" i="8"/>
  <c r="K123" i="8" s="1"/>
  <c r="M123" i="8" s="1"/>
  <c r="N123" i="9" s="1"/>
  <c r="O123" i="9" s="1"/>
  <c r="J233" i="8"/>
  <c r="K233" i="8" s="1"/>
  <c r="M233" i="8" s="1"/>
  <c r="O233" i="8" s="1"/>
  <c r="J297" i="8"/>
  <c r="K297" i="8" s="1"/>
  <c r="M297" i="8" s="1"/>
  <c r="O297" i="8" s="1"/>
  <c r="J43" i="8"/>
  <c r="K43" i="8" s="1"/>
  <c r="M43" i="8" s="1"/>
  <c r="O43" i="8" s="1"/>
  <c r="J149" i="8"/>
  <c r="K149" i="8" s="1"/>
  <c r="M149" i="8" s="1"/>
  <c r="O149" i="8" s="1"/>
  <c r="J261" i="8"/>
  <c r="K261" i="8" s="1"/>
  <c r="M261" i="8" s="1"/>
  <c r="O261" i="8" s="1"/>
  <c r="J24" i="8"/>
  <c r="K24" i="8" s="1"/>
  <c r="M24" i="8" s="1"/>
  <c r="N24" i="9" s="1"/>
  <c r="J131" i="8"/>
  <c r="K131" i="8" s="1"/>
  <c r="M131" i="8" s="1"/>
  <c r="N131" i="9" s="1"/>
  <c r="O131" i="9" s="1"/>
  <c r="J8" i="8"/>
  <c r="K8" i="8" s="1"/>
  <c r="M8" i="8" s="1"/>
  <c r="J282" i="8"/>
  <c r="K282" i="8" s="1"/>
  <c r="M282" i="8" s="1"/>
  <c r="N282" i="9" s="1"/>
  <c r="O282" i="9" s="1"/>
  <c r="J316" i="8"/>
  <c r="K316" i="8" s="1"/>
  <c r="M316" i="8" s="1"/>
  <c r="N316" i="9" s="1"/>
  <c r="O316" i="9" s="1"/>
  <c r="J307" i="8"/>
  <c r="K307" i="8" s="1"/>
  <c r="M307" i="8" s="1"/>
  <c r="O307" i="8" s="1"/>
  <c r="J182" i="8"/>
  <c r="K182" i="8" s="1"/>
  <c r="M182" i="8" s="1"/>
  <c r="N182" i="9" s="1"/>
  <c r="O182" i="9" s="1"/>
  <c r="J112" i="8"/>
  <c r="K112" i="8" s="1"/>
  <c r="M112" i="8" s="1"/>
  <c r="N112" i="9" s="1"/>
  <c r="O112" i="9" s="1"/>
  <c r="J132" i="8"/>
  <c r="K132" i="8" s="1"/>
  <c r="M132" i="8" s="1"/>
  <c r="N132" i="9" s="1"/>
  <c r="J169" i="8"/>
  <c r="K169" i="8" s="1"/>
  <c r="M169" i="8" s="1"/>
  <c r="O169" i="8" s="1"/>
  <c r="J80" i="8"/>
  <c r="K80" i="8" s="1"/>
  <c r="M80" i="8" s="1"/>
  <c r="N80" i="9" s="1"/>
  <c r="O80" i="9" s="1"/>
  <c r="J195" i="8"/>
  <c r="K195" i="8" s="1"/>
  <c r="M195" i="8" s="1"/>
  <c r="N195" i="9" s="1"/>
  <c r="O195" i="9" s="1"/>
  <c r="J135" i="8"/>
  <c r="K135" i="8" s="1"/>
  <c r="M135" i="8" s="1"/>
  <c r="O135" i="8" s="1"/>
  <c r="J101" i="8"/>
  <c r="K101" i="8" s="1"/>
  <c r="M101" i="8" s="1"/>
  <c r="O101" i="8" s="1"/>
  <c r="J309" i="8"/>
  <c r="K309" i="8" s="1"/>
  <c r="M309" i="8" s="1"/>
  <c r="O309" i="8" s="1"/>
  <c r="J29" i="8"/>
  <c r="K29" i="8" s="1"/>
  <c r="M29" i="8" s="1"/>
  <c r="N29" i="9" s="1"/>
  <c r="O29" i="9" s="1"/>
  <c r="J68" i="8"/>
  <c r="K68" i="8" s="1"/>
  <c r="M68" i="8" s="1"/>
  <c r="N68" i="9" s="1"/>
  <c r="O68" i="9" s="1"/>
  <c r="J241" i="8"/>
  <c r="K241" i="8" s="1"/>
  <c r="M241" i="8" s="1"/>
  <c r="N241" i="9" s="1"/>
  <c r="O241" i="9" s="1"/>
  <c r="J26" i="8"/>
  <c r="K26" i="8" s="1"/>
  <c r="M26" i="8" s="1"/>
  <c r="O26" i="8" s="1"/>
  <c r="J66" i="8"/>
  <c r="K66" i="8" s="1"/>
  <c r="M66" i="8" s="1"/>
  <c r="N66" i="9" s="1"/>
  <c r="O66" i="9" s="1"/>
  <c r="J59" i="8"/>
  <c r="K59" i="8" s="1"/>
  <c r="M59" i="8" s="1"/>
  <c r="O59" i="8" s="1"/>
  <c r="J153" i="8"/>
  <c r="K153" i="8" s="1"/>
  <c r="M153" i="8" s="1"/>
  <c r="O153" i="8" s="1"/>
  <c r="J83" i="8"/>
  <c r="K83" i="8" s="1"/>
  <c r="M83" i="8" s="1"/>
  <c r="N83" i="9" s="1"/>
  <c r="O83" i="9" s="1"/>
  <c r="J91" i="8"/>
  <c r="K91" i="8" s="1"/>
  <c r="M91" i="8" s="1"/>
  <c r="N91" i="9" s="1"/>
  <c r="O91" i="9" s="1"/>
  <c r="J23" i="8"/>
  <c r="K23" i="8" s="1"/>
  <c r="M23" i="8" s="1"/>
  <c r="N23" i="9" s="1"/>
  <c r="J27" i="8"/>
  <c r="K27" i="8" s="1"/>
  <c r="M27" i="8" s="1"/>
  <c r="N27" i="9" s="1"/>
  <c r="O27" i="9" s="1"/>
  <c r="J178" i="8"/>
  <c r="K178" i="8" s="1"/>
  <c r="M178" i="8" s="1"/>
  <c r="N178" i="9" s="1"/>
  <c r="J181" i="8"/>
  <c r="K181" i="8" s="1"/>
  <c r="M181" i="8" s="1"/>
  <c r="N181" i="9" s="1"/>
  <c r="O181" i="9" s="1"/>
  <c r="J228" i="8"/>
  <c r="K228" i="8" s="1"/>
  <c r="M228" i="8" s="1"/>
  <c r="O228" i="8" s="1"/>
  <c r="J22" i="8"/>
  <c r="K22" i="8" s="1"/>
  <c r="M22" i="8" s="1"/>
  <c r="O22" i="8" s="1"/>
  <c r="J247" i="8"/>
  <c r="K247" i="8" s="1"/>
  <c r="M247" i="8" s="1"/>
  <c r="N247" i="9" s="1"/>
  <c r="O247" i="9" s="1"/>
  <c r="J235" i="8"/>
  <c r="K235" i="8" s="1"/>
  <c r="M235" i="8" s="1"/>
  <c r="N235" i="9" s="1"/>
  <c r="O235" i="9" s="1"/>
  <c r="J60" i="8"/>
  <c r="K60" i="8" s="1"/>
  <c r="M60" i="8" s="1"/>
  <c r="N60" i="9" s="1"/>
  <c r="O60" i="9" s="1"/>
  <c r="J317" i="8"/>
  <c r="K317" i="8" s="1"/>
  <c r="M317" i="8" s="1"/>
  <c r="N317" i="9" s="1"/>
  <c r="O317" i="9" s="1"/>
  <c r="J107" i="8"/>
  <c r="K107" i="8" s="1"/>
  <c r="M107" i="8" s="1"/>
  <c r="O107" i="8" s="1"/>
  <c r="J126" i="8"/>
  <c r="K126" i="8" s="1"/>
  <c r="M126" i="8" s="1"/>
  <c r="N126" i="9" s="1"/>
  <c r="O126" i="9" s="1"/>
  <c r="J99" i="8"/>
  <c r="K99" i="8" s="1"/>
  <c r="M99" i="8" s="1"/>
  <c r="N99" i="9" s="1"/>
  <c r="O99" i="9" s="1"/>
  <c r="J250" i="8"/>
  <c r="K250" i="8" s="1"/>
  <c r="M250" i="8" s="1"/>
  <c r="N250" i="9" s="1"/>
  <c r="J110" i="8"/>
  <c r="K110" i="8" s="1"/>
  <c r="M110" i="8" s="1"/>
  <c r="N110" i="9" s="1"/>
  <c r="O110" i="9" s="1"/>
  <c r="J50" i="8"/>
  <c r="K50" i="8" s="1"/>
  <c r="M50" i="8" s="1"/>
  <c r="N50" i="9" s="1"/>
  <c r="O50" i="9" s="1"/>
  <c r="J95" i="8"/>
  <c r="K95" i="8" s="1"/>
  <c r="M95" i="8" s="1"/>
  <c r="O95" i="8" s="1"/>
  <c r="J246" i="8"/>
  <c r="K246" i="8" s="1"/>
  <c r="M246" i="8" s="1"/>
  <c r="N246" i="9" s="1"/>
  <c r="O246" i="9" s="1"/>
  <c r="J243" i="8"/>
  <c r="K243" i="8" s="1"/>
  <c r="M243" i="8" s="1"/>
  <c r="N243" i="9" s="1"/>
  <c r="O243" i="9" s="1"/>
  <c r="J356" i="8"/>
  <c r="K356" i="8" s="1"/>
  <c r="M356" i="8" s="1"/>
  <c r="N356" i="9" s="1"/>
  <c r="O356" i="9" s="1"/>
  <c r="J201" i="8"/>
  <c r="K201" i="8" s="1"/>
  <c r="M201" i="8" s="1"/>
  <c r="N201" i="9" s="1"/>
  <c r="J222" i="8"/>
  <c r="K222" i="8" s="1"/>
  <c r="M222" i="8" s="1"/>
  <c r="O222" i="8" s="1"/>
  <c r="J163" i="8"/>
  <c r="K163" i="8" s="1"/>
  <c r="M163" i="8" s="1"/>
  <c r="O163" i="8" s="1"/>
  <c r="J236" i="8"/>
  <c r="K236" i="8" s="1"/>
  <c r="M236" i="8" s="1"/>
  <c r="O236" i="8" s="1"/>
  <c r="J276" i="8"/>
  <c r="K276" i="8" s="1"/>
  <c r="M276" i="8" s="1"/>
  <c r="N276" i="9" s="1"/>
  <c r="O276" i="9" s="1"/>
  <c r="J338" i="8"/>
  <c r="K338" i="8" s="1"/>
  <c r="M338" i="8" s="1"/>
  <c r="N338" i="9" s="1"/>
  <c r="O338" i="9" s="1"/>
  <c r="J116" i="8"/>
  <c r="K116" i="8" s="1"/>
  <c r="M116" i="8" s="1"/>
  <c r="O116" i="8" s="1"/>
  <c r="J266" i="8"/>
  <c r="K266" i="8" s="1"/>
  <c r="M266" i="8" s="1"/>
  <c r="N266" i="9" s="1"/>
  <c r="O266" i="9" s="1"/>
  <c r="J192" i="8"/>
  <c r="K192" i="8" s="1"/>
  <c r="M192" i="8" s="1"/>
  <c r="O192" i="8" s="1"/>
  <c r="J312" i="8"/>
  <c r="K312" i="8" s="1"/>
  <c r="M312" i="8" s="1"/>
  <c r="O312" i="8" s="1"/>
  <c r="J186" i="8"/>
  <c r="K186" i="8" s="1"/>
  <c r="M186" i="8" s="1"/>
  <c r="O186" i="8" s="1"/>
  <c r="J167" i="8"/>
  <c r="K167" i="8" s="1"/>
  <c r="M167" i="8" s="1"/>
  <c r="N167" i="9" s="1"/>
  <c r="O167" i="9" s="1"/>
  <c r="J133" i="8"/>
  <c r="K133" i="8" s="1"/>
  <c r="M133" i="8" s="1"/>
  <c r="O133" i="8" s="1"/>
  <c r="J57" i="8"/>
  <c r="K57" i="8" s="1"/>
  <c r="M57" i="8" s="1"/>
  <c r="N57" i="9" s="1"/>
  <c r="O57" i="9" s="1"/>
  <c r="J216" i="8"/>
  <c r="K216" i="8" s="1"/>
  <c r="M216" i="8" s="1"/>
  <c r="O216" i="8" s="1"/>
  <c r="J260" i="8"/>
  <c r="K260" i="8" s="1"/>
  <c r="M260" i="8" s="1"/>
  <c r="O260" i="8" s="1"/>
  <c r="J270" i="8"/>
  <c r="K270" i="8" s="1"/>
  <c r="M270" i="8" s="1"/>
  <c r="N270" i="9" s="1"/>
  <c r="O270" i="9" s="1"/>
  <c r="J354" i="8"/>
  <c r="K354" i="8" s="1"/>
  <c r="M354" i="8" s="1"/>
  <c r="O354" i="8" s="1"/>
  <c r="J271" i="8"/>
  <c r="K271" i="8" s="1"/>
  <c r="M271" i="8" s="1"/>
  <c r="O271" i="8" s="1"/>
  <c r="J171" i="8"/>
  <c r="K171" i="8" s="1"/>
  <c r="M171" i="8" s="1"/>
  <c r="N171" i="9" s="1"/>
  <c r="O171" i="9" s="1"/>
  <c r="J284" i="8"/>
  <c r="K284" i="8" s="1"/>
  <c r="M284" i="8" s="1"/>
  <c r="O284" i="8" s="1"/>
  <c r="J114" i="8"/>
  <c r="K114" i="8" s="1"/>
  <c r="M114" i="8" s="1"/>
  <c r="N114" i="9" s="1"/>
  <c r="O114" i="9" s="1"/>
  <c r="J249" i="8"/>
  <c r="K249" i="8" s="1"/>
  <c r="M249" i="8" s="1"/>
  <c r="N249" i="9" s="1"/>
  <c r="O249" i="9" s="1"/>
  <c r="J252" i="8"/>
  <c r="K252" i="8" s="1"/>
  <c r="M252" i="8" s="1"/>
  <c r="O252" i="8" s="1"/>
  <c r="J187" i="8"/>
  <c r="K187" i="8" s="1"/>
  <c r="M187" i="8" s="1"/>
  <c r="N187" i="9" s="1"/>
  <c r="O187" i="9" s="1"/>
  <c r="J244" i="8"/>
  <c r="K244" i="8" s="1"/>
  <c r="M244" i="8" s="1"/>
  <c r="N244" i="9" s="1"/>
  <c r="J257" i="8"/>
  <c r="K257" i="8" s="1"/>
  <c r="M257" i="8" s="1"/>
  <c r="N257" i="9" s="1"/>
  <c r="O257" i="9" s="1"/>
  <c r="J165" i="8"/>
  <c r="K165" i="8" s="1"/>
  <c r="M165" i="8" s="1"/>
  <c r="N165" i="9" s="1"/>
  <c r="J122" i="8"/>
  <c r="K122" i="8" s="1"/>
  <c r="M122" i="8" s="1"/>
  <c r="N122" i="9" s="1"/>
  <c r="J335" i="8"/>
  <c r="K335" i="8" s="1"/>
  <c r="M335" i="8" s="1"/>
  <c r="O335" i="8" s="1"/>
  <c r="J329" i="8"/>
  <c r="K329" i="8" s="1"/>
  <c r="M329" i="8" s="1"/>
  <c r="N329" i="9" s="1"/>
  <c r="O329" i="9" s="1"/>
  <c r="J341" i="8"/>
  <c r="K341" i="8" s="1"/>
  <c r="M341" i="8" s="1"/>
  <c r="O341" i="8" s="1"/>
  <c r="J166" i="8"/>
  <c r="K166" i="8" s="1"/>
  <c r="M166" i="8" s="1"/>
  <c r="N166" i="9" s="1"/>
  <c r="J191" i="8"/>
  <c r="K191" i="8" s="1"/>
  <c r="M191" i="8" s="1"/>
  <c r="O191" i="8" s="1"/>
  <c r="J13" i="8"/>
  <c r="K13" i="8" s="1"/>
  <c r="M13" i="8" s="1"/>
  <c r="N13" i="9" s="1"/>
  <c r="O13" i="9" s="1"/>
  <c r="J117" i="8"/>
  <c r="K117" i="8" s="1"/>
  <c r="M117" i="8" s="1"/>
  <c r="O117" i="8" s="1"/>
  <c r="J203" i="8"/>
  <c r="K203" i="8" s="1"/>
  <c r="M203" i="8" s="1"/>
  <c r="O203" i="8" s="1"/>
  <c r="J305" i="8"/>
  <c r="K305" i="8" s="1"/>
  <c r="M305" i="8" s="1"/>
  <c r="O305" i="8" s="1"/>
  <c r="J358" i="8"/>
  <c r="K358" i="8" s="1"/>
  <c r="M358" i="8" s="1"/>
  <c r="O358" i="8" s="1"/>
  <c r="O161" i="8"/>
  <c r="O207" i="8"/>
  <c r="O41" i="8"/>
  <c r="N138" i="9"/>
  <c r="O138" i="9" s="1"/>
  <c r="O215" i="8"/>
  <c r="O109" i="8"/>
  <c r="N238" i="9"/>
  <c r="O238" i="9" s="1"/>
  <c r="O277" i="8"/>
  <c r="N344" i="9"/>
  <c r="O344" i="9" s="1"/>
  <c r="N127" i="9"/>
  <c r="O127" i="9" s="1"/>
  <c r="O127" i="8"/>
  <c r="O123" i="8"/>
  <c r="N196" i="9"/>
  <c r="O196" i="9" s="1"/>
  <c r="N100" i="9"/>
  <c r="O100" i="9" s="1"/>
  <c r="O100" i="8"/>
  <c r="O299" i="8"/>
  <c r="N337" i="9"/>
  <c r="O337" i="9" s="1"/>
  <c r="N97" i="9"/>
  <c r="O97" i="9" s="1"/>
  <c r="O120" i="8"/>
  <c r="O308" i="8"/>
  <c r="N308" i="9"/>
  <c r="O348" i="8"/>
  <c r="N15" i="9"/>
  <c r="O15" i="9" s="1"/>
  <c r="O15" i="8"/>
  <c r="O58" i="8"/>
  <c r="O301" i="8"/>
  <c r="O36" i="8"/>
  <c r="N34" i="9"/>
  <c r="O34" i="9" s="1"/>
  <c r="N86" i="9"/>
  <c r="O86" i="9" s="1"/>
  <c r="N302" i="9"/>
  <c r="O302" i="9" s="1"/>
  <c r="O355" i="8"/>
  <c r="O275" i="8"/>
  <c r="N275" i="9"/>
  <c r="O275" i="9" s="1"/>
  <c r="N254" i="9"/>
  <c r="O254" i="9" s="1"/>
  <c r="N18" i="9"/>
  <c r="O18" i="9" s="1"/>
  <c r="N64" i="9"/>
  <c r="O64" i="9" s="1"/>
  <c r="O188" i="8"/>
  <c r="N188" i="9"/>
  <c r="O188" i="9" s="1"/>
  <c r="N125" i="9"/>
  <c r="O125" i="9" s="1"/>
  <c r="N209" i="9"/>
  <c r="O360" i="8"/>
  <c r="N12" i="9"/>
  <c r="O12" i="9" s="1"/>
  <c r="N259" i="9"/>
  <c r="O259" i="8"/>
  <c r="N28" i="9"/>
  <c r="O28" i="9" s="1"/>
  <c r="N310" i="9"/>
  <c r="O237" i="8"/>
  <c r="N272" i="9"/>
  <c r="O272" i="9" s="1"/>
  <c r="O272" i="8"/>
  <c r="N67" i="9"/>
  <c r="O67" i="9" s="1"/>
  <c r="O336" i="8"/>
  <c r="N336" i="9"/>
  <c r="O336" i="9" s="1"/>
  <c r="O245" i="8"/>
  <c r="N340" i="9"/>
  <c r="O340" i="9" s="1"/>
  <c r="O340" i="8"/>
  <c r="O87" i="8"/>
  <c r="O72" i="8"/>
  <c r="N325" i="9"/>
  <c r="O325" i="8"/>
  <c r="O363" i="8"/>
  <c r="O134" i="8"/>
  <c r="N202" i="9"/>
  <c r="O202" i="9" s="1"/>
  <c r="N147" i="9"/>
  <c r="O147" i="9" s="1"/>
  <c r="O147" i="8"/>
  <c r="O288" i="8"/>
  <c r="N288" i="9"/>
  <c r="O288" i="9" s="1"/>
  <c r="O265" i="8"/>
  <c r="N265" i="9"/>
  <c r="O265" i="9" s="1"/>
  <c r="O206" i="8"/>
  <c r="N206" i="9"/>
  <c r="O206" i="9" s="1"/>
  <c r="O146" i="8"/>
  <c r="N146" i="9"/>
  <c r="O146" i="9" s="1"/>
  <c r="O220" i="8"/>
  <c r="N88" i="9"/>
  <c r="O88" i="9" s="1"/>
  <c r="O102" i="8"/>
  <c r="N289" i="9"/>
  <c r="O19" i="8"/>
  <c r="N19" i="9"/>
  <c r="O194" i="8"/>
  <c r="N208" i="9"/>
  <c r="O208" i="9" s="1"/>
  <c r="O208" i="8"/>
  <c r="O158" i="8"/>
  <c r="O273" i="8"/>
  <c r="O262" i="8"/>
  <c r="N262" i="9"/>
  <c r="N150" i="9"/>
  <c r="N21" i="9"/>
  <c r="O21" i="9" s="1"/>
  <c r="O21" i="8"/>
  <c r="N318" i="9"/>
  <c r="O318" i="9" s="1"/>
  <c r="N320" i="9"/>
  <c r="O320" i="9" s="1"/>
  <c r="O320" i="8"/>
  <c r="O155" i="8"/>
  <c r="N155" i="9"/>
  <c r="O155" i="9" s="1"/>
  <c r="N95" i="9"/>
  <c r="O95" i="9" s="1"/>
  <c r="O322" i="8"/>
  <c r="N322" i="9"/>
  <c r="O322" i="9" s="1"/>
  <c r="N174" i="9"/>
  <c r="O174" i="9" s="1"/>
  <c r="O174" i="8"/>
  <c r="N210" i="9"/>
  <c r="O210" i="9" s="1"/>
  <c r="O189" i="8"/>
  <c r="N264" i="9"/>
  <c r="O264" i="8"/>
  <c r="N311" i="9"/>
  <c r="O311" i="9" s="1"/>
  <c r="O93" i="8"/>
  <c r="O212" i="8"/>
  <c r="N212" i="9"/>
  <c r="N56" i="9"/>
  <c r="O56" i="9" s="1"/>
  <c r="O56" i="8"/>
  <c r="N157" i="9"/>
  <c r="O157" i="9" s="1"/>
  <c r="N39" i="9"/>
  <c r="O39" i="9" s="1"/>
  <c r="O39" i="8"/>
  <c r="O278" i="8"/>
  <c r="N278" i="9"/>
  <c r="O278" i="9" s="1"/>
  <c r="O248" i="8"/>
  <c r="N172" i="9"/>
  <c r="O172" i="9" s="1"/>
  <c r="O172" i="8"/>
  <c r="N148" i="9"/>
  <c r="O148" i="8"/>
  <c r="N90" i="9"/>
  <c r="O90" i="9" s="1"/>
  <c r="O90" i="8"/>
  <c r="N304" i="9"/>
  <c r="O304" i="9" s="1"/>
  <c r="N54" i="9"/>
  <c r="O54" i="9" s="1"/>
  <c r="N230" i="9"/>
  <c r="O230" i="9" s="1"/>
  <c r="O230" i="8"/>
  <c r="N129" i="9"/>
  <c r="O129" i="9" s="1"/>
  <c r="O129" i="8"/>
  <c r="N44" i="9"/>
  <c r="O44" i="9" s="1"/>
  <c r="O94" i="8"/>
  <c r="N94" i="9"/>
  <c r="O94" i="9" s="1"/>
  <c r="O309" i="10" l="1"/>
  <c r="O141" i="10"/>
  <c r="O217" i="10"/>
  <c r="O126" i="10"/>
  <c r="O299" i="10"/>
  <c r="O159" i="10"/>
  <c r="O220" i="10"/>
  <c r="O332" i="10"/>
  <c r="O106" i="10"/>
  <c r="O245" i="10"/>
  <c r="O281" i="10"/>
  <c r="O282" i="10"/>
  <c r="O122" i="10"/>
  <c r="O150" i="9"/>
  <c r="O19" i="9"/>
  <c r="O122" i="9"/>
  <c r="O355" i="9"/>
  <c r="O174" i="10"/>
  <c r="O54" i="10"/>
  <c r="O115" i="10"/>
  <c r="O19" i="10"/>
  <c r="O108" i="10"/>
  <c r="O108" i="9"/>
  <c r="O239" i="9"/>
  <c r="O269" i="9"/>
  <c r="O42" i="10"/>
  <c r="O74" i="10"/>
  <c r="O201" i="9"/>
  <c r="O121" i="9"/>
  <c r="O362" i="9"/>
  <c r="O207" i="9"/>
  <c r="O176" i="10"/>
  <c r="O43" i="10"/>
  <c r="O302" i="10"/>
  <c r="O331" i="10"/>
  <c r="O133" i="10"/>
  <c r="O185" i="10"/>
  <c r="O127" i="10"/>
  <c r="O269" i="10"/>
  <c r="O207" i="10"/>
  <c r="O298" i="10"/>
  <c r="O192" i="10"/>
  <c r="O150" i="10"/>
  <c r="O12" i="10"/>
  <c r="O316" i="10"/>
  <c r="O136" i="10"/>
  <c r="O313" i="10"/>
  <c r="O209" i="9"/>
  <c r="O178" i="9"/>
  <c r="O170" i="9"/>
  <c r="O41" i="9"/>
  <c r="O256" i="10"/>
  <c r="O10" i="10"/>
  <c r="O194" i="10"/>
  <c r="O57" i="10"/>
  <c r="O41" i="10"/>
  <c r="O66" i="10"/>
  <c r="O190" i="10"/>
  <c r="O361" i="9"/>
  <c r="O168" i="9"/>
  <c r="O58" i="9"/>
  <c r="O125" i="10"/>
  <c r="O231" i="10"/>
  <c r="O167" i="10"/>
  <c r="O228" i="10"/>
  <c r="O321" i="10"/>
  <c r="O58" i="10"/>
  <c r="O148" i="9"/>
  <c r="O165" i="9"/>
  <c r="O111" i="9"/>
  <c r="O92" i="9"/>
  <c r="O136" i="9"/>
  <c r="O357" i="10"/>
  <c r="O201" i="10"/>
  <c r="O116" i="10"/>
  <c r="O333" i="10"/>
  <c r="O89" i="10"/>
  <c r="O195" i="10"/>
  <c r="O289" i="9"/>
  <c r="O244" i="9"/>
  <c r="O48" i="9"/>
  <c r="O292" i="10"/>
  <c r="O85" i="10"/>
  <c r="O330" i="10"/>
  <c r="O84" i="10"/>
  <c r="O188" i="10"/>
  <c r="O283" i="10"/>
  <c r="O158" i="9"/>
  <c r="O261" i="10"/>
  <c r="O283" i="9"/>
  <c r="O256" i="9"/>
  <c r="O77" i="10"/>
  <c r="O148" i="10"/>
  <c r="O246" i="10"/>
  <c r="O274" i="10"/>
  <c r="O14" i="10"/>
  <c r="O209" i="10"/>
  <c r="O244" i="10"/>
  <c r="O363" i="9"/>
  <c r="O111" i="10"/>
  <c r="O158" i="10"/>
  <c r="O170" i="10"/>
  <c r="O259" i="10"/>
  <c r="O139" i="10"/>
  <c r="O168" i="10"/>
  <c r="O27" i="10"/>
  <c r="O363" i="10"/>
  <c r="O289" i="10"/>
  <c r="O92" i="10"/>
  <c r="O178" i="10"/>
  <c r="O296" i="10"/>
  <c r="O259" i="9"/>
  <c r="O203" i="10"/>
  <c r="O117" i="10"/>
  <c r="O311" i="10"/>
  <c r="O325" i="9"/>
  <c r="O165" i="10"/>
  <c r="O306" i="9"/>
  <c r="O263" i="10"/>
  <c r="O276" i="10"/>
  <c r="O232" i="10"/>
  <c r="O45" i="10"/>
  <c r="O230" i="10"/>
  <c r="O315" i="10"/>
  <c r="O287" i="10"/>
  <c r="O179" i="10"/>
  <c r="O99" i="10"/>
  <c r="O360" i="10"/>
  <c r="O53" i="10"/>
  <c r="O346" i="10"/>
  <c r="O186" i="10"/>
  <c r="O191" i="10"/>
  <c r="O146" i="10"/>
  <c r="O306" i="10"/>
  <c r="O206" i="10"/>
  <c r="O23" i="8"/>
  <c r="O48" i="8"/>
  <c r="N98" i="9"/>
  <c r="O98" i="9" s="1"/>
  <c r="O33" i="8"/>
  <c r="O211" i="8"/>
  <c r="O221" i="8"/>
  <c r="N312" i="9"/>
  <c r="O312" i="9" s="1"/>
  <c r="N173" i="9"/>
  <c r="O173" i="9" s="1"/>
  <c r="O352" i="8"/>
  <c r="N51" i="9"/>
  <c r="O51" i="9" s="1"/>
  <c r="N223" i="9"/>
  <c r="O223" i="9" s="1"/>
  <c r="N42" i="9"/>
  <c r="O42" i="9" s="1"/>
  <c r="O83" i="8"/>
  <c r="O55" i="8"/>
  <c r="O182" i="8"/>
  <c r="N59" i="9"/>
  <c r="O59" i="9" s="1"/>
  <c r="O132" i="8"/>
  <c r="N326" i="9"/>
  <c r="O326" i="9" s="1"/>
  <c r="O143" i="8"/>
  <c r="N160" i="9"/>
  <c r="O160" i="9" s="1"/>
  <c r="N75" i="9"/>
  <c r="N353" i="9"/>
  <c r="O353" i="9" s="1"/>
  <c r="O29" i="8"/>
  <c r="N227" i="9"/>
  <c r="O227" i="9" s="1"/>
  <c r="O122" i="8"/>
  <c r="N179" i="9"/>
  <c r="O179" i="9" s="1"/>
  <c r="N116" i="9"/>
  <c r="O116" i="9" s="1"/>
  <c r="N274" i="9"/>
  <c r="O274" i="9" s="1"/>
  <c r="N222" i="9"/>
  <c r="O222" i="9" s="1"/>
  <c r="N354" i="9"/>
  <c r="O354" i="9" s="1"/>
  <c r="N45" i="9"/>
  <c r="O45" i="9" s="1"/>
  <c r="N25" i="9"/>
  <c r="O25" i="9" s="1"/>
  <c r="O47" i="8"/>
  <c r="O205" i="8"/>
  <c r="N346" i="9"/>
  <c r="O346" i="9" s="1"/>
  <c r="O108" i="8"/>
  <c r="O218" i="8"/>
  <c r="N130" i="9"/>
  <c r="O130" i="9" s="1"/>
  <c r="N43" i="9"/>
  <c r="O43" i="9" s="1"/>
  <c r="O242" i="8"/>
  <c r="O183" i="8"/>
  <c r="N81" i="9"/>
  <c r="O81" i="9" s="1"/>
  <c r="O30" i="8"/>
  <c r="O213" i="8"/>
  <c r="O319" i="8"/>
  <c r="O13" i="8"/>
  <c r="O49" i="8"/>
  <c r="N263" i="9"/>
  <c r="O263" i="9" s="1"/>
  <c r="N145" i="9"/>
  <c r="O145" i="9" s="1"/>
  <c r="O96" i="8"/>
  <c r="O269" i="8"/>
  <c r="O226" i="8"/>
  <c r="N101" i="9"/>
  <c r="O101" i="9" s="1"/>
  <c r="N65" i="9"/>
  <c r="O65" i="9" s="1"/>
  <c r="O331" i="8"/>
  <c r="O306" i="8"/>
  <c r="O253" i="8"/>
  <c r="N103" i="9"/>
  <c r="O103" i="9" s="1"/>
  <c r="N240" i="9"/>
  <c r="O240" i="9" s="1"/>
  <c r="N293" i="9"/>
  <c r="O257" i="8"/>
  <c r="N333" i="9"/>
  <c r="O333" i="9" s="1"/>
  <c r="O279" i="8"/>
  <c r="O204" i="8"/>
  <c r="N307" i="9"/>
  <c r="O307" i="9" s="1"/>
  <c r="N22" i="9"/>
  <c r="O22" i="9" s="1"/>
  <c r="N199" i="9"/>
  <c r="O199" i="9" s="1"/>
  <c r="N313" i="9"/>
  <c r="O313" i="9" s="1"/>
  <c r="N69" i="9"/>
  <c r="O69" i="9" s="1"/>
  <c r="O224" i="8"/>
  <c r="O239" i="8"/>
  <c r="O357" i="8"/>
  <c r="O181" i="8"/>
  <c r="O68" i="8"/>
  <c r="O24" i="8"/>
  <c r="N284" i="9"/>
  <c r="O284" i="9" s="1"/>
  <c r="N77" i="9"/>
  <c r="O77" i="9" s="1"/>
  <c r="N78" i="9"/>
  <c r="O78" i="9" s="1"/>
  <c r="N267" i="9"/>
  <c r="O267" i="9" s="1"/>
  <c r="N76" i="9"/>
  <c r="O76" i="9" s="1"/>
  <c r="O60" i="8"/>
  <c r="N46" i="9"/>
  <c r="O46" i="9" s="1"/>
  <c r="O361" i="8"/>
  <c r="N251" i="9"/>
  <c r="O251" i="9" s="1"/>
  <c r="N133" i="9"/>
  <c r="O133" i="9" s="1"/>
  <c r="O83" i="10"/>
  <c r="O250" i="8"/>
  <c r="O244" i="8"/>
  <c r="N203" i="9"/>
  <c r="O203" i="9" s="1"/>
  <c r="O276" i="8"/>
  <c r="O273" i="10"/>
  <c r="J295" i="2"/>
  <c r="K295" i="2" s="1"/>
  <c r="M295" i="2" s="1"/>
  <c r="N295" i="3" s="1"/>
  <c r="O295" i="3" s="1"/>
  <c r="O311" i="2"/>
  <c r="O195" i="2"/>
  <c r="O174" i="2"/>
  <c r="O199" i="2"/>
  <c r="O312" i="2"/>
  <c r="O204" i="2"/>
  <c r="O56" i="2"/>
  <c r="O317" i="2"/>
  <c r="O147" i="2"/>
  <c r="O271" i="2"/>
  <c r="O173" i="2"/>
  <c r="O186" i="2"/>
  <c r="O269" i="2"/>
  <c r="O130" i="2"/>
  <c r="O305" i="2"/>
  <c r="O263" i="2"/>
  <c r="O207" i="2"/>
  <c r="O94" i="2"/>
  <c r="O127" i="2"/>
  <c r="O259" i="2"/>
  <c r="O32" i="2"/>
  <c r="O201" i="2"/>
  <c r="O81" i="2"/>
  <c r="O172" i="2"/>
  <c r="O252" i="2"/>
  <c r="O84" i="2"/>
  <c r="O162" i="2"/>
  <c r="O341" i="2"/>
  <c r="O58" i="2"/>
  <c r="O156" i="2"/>
  <c r="O11" i="2"/>
  <c r="O120" i="2"/>
  <c r="O20" i="2"/>
  <c r="O52" i="2"/>
  <c r="O105" i="2"/>
  <c r="O188" i="2"/>
  <c r="O359" i="2"/>
  <c r="O25" i="2"/>
  <c r="O192" i="2"/>
  <c r="O265" i="2"/>
  <c r="O266" i="2"/>
  <c r="O72" i="2"/>
  <c r="O170" i="2"/>
  <c r="O344" i="2"/>
  <c r="O34" i="2"/>
  <c r="O238" i="2"/>
  <c r="O347" i="2"/>
  <c r="O44" i="2"/>
  <c r="O149" i="2"/>
  <c r="O161" i="2"/>
  <c r="O99" i="2"/>
  <c r="O291" i="2"/>
  <c r="O257" i="2"/>
  <c r="O177" i="2"/>
  <c r="O205" i="2"/>
  <c r="O349" i="2"/>
  <c r="O98" i="2"/>
  <c r="O348" i="2"/>
  <c r="O318" i="2"/>
  <c r="O237" i="2"/>
  <c r="O210" i="2"/>
  <c r="O100" i="2"/>
  <c r="O157" i="2"/>
  <c r="O198" i="2"/>
  <c r="O241" i="2"/>
  <c r="O145" i="2"/>
  <c r="O243" i="2"/>
  <c r="O189" i="2"/>
  <c r="O67" i="2"/>
  <c r="O307" i="2"/>
  <c r="O327" i="2"/>
  <c r="O36" i="2"/>
  <c r="O18" i="2"/>
  <c r="O258" i="2"/>
  <c r="O324" i="2"/>
  <c r="O283" i="2"/>
  <c r="O289" i="2"/>
  <c r="O89" i="2"/>
  <c r="O309" i="2"/>
  <c r="O155" i="2"/>
  <c r="O80" i="2"/>
  <c r="O203" i="2"/>
  <c r="O110" i="2"/>
  <c r="O65" i="2"/>
  <c r="O91" i="2"/>
  <c r="O213" i="2"/>
  <c r="O48" i="2"/>
  <c r="O26" i="2"/>
  <c r="O260" i="2"/>
  <c r="O278" i="2"/>
  <c r="O354" i="2"/>
  <c r="O339" i="2"/>
  <c r="O176" i="2"/>
  <c r="O119" i="2"/>
  <c r="O23" i="2"/>
  <c r="O168" i="2"/>
  <c r="O320" i="2"/>
  <c r="O219" i="2"/>
  <c r="O191" i="2"/>
  <c r="O138" i="2"/>
  <c r="O346" i="2"/>
  <c r="O19" i="2"/>
  <c r="O63" i="2"/>
  <c r="O275" i="2"/>
  <c r="O230" i="2"/>
  <c r="O73" i="2"/>
  <c r="O217" i="2"/>
  <c r="O281" i="2"/>
  <c r="O231" i="2"/>
  <c r="O117" i="2"/>
  <c r="O39" i="2"/>
  <c r="O240" i="2"/>
  <c r="O308" i="2"/>
  <c r="O338" i="2"/>
  <c r="O151" i="2"/>
  <c r="O297" i="2"/>
  <c r="O187" i="2"/>
  <c r="O228" i="2"/>
  <c r="O85" i="2"/>
  <c r="O333" i="2"/>
  <c r="O47" i="2"/>
  <c r="O301" i="2"/>
  <c r="O9" i="2"/>
  <c r="O197" i="2"/>
  <c r="O261" i="2"/>
  <c r="O68" i="2"/>
  <c r="O118" i="2"/>
  <c r="O93" i="2"/>
  <c r="O82" i="2"/>
  <c r="O30" i="2"/>
  <c r="O319" i="2"/>
  <c r="O29" i="2"/>
  <c r="O133" i="2"/>
  <c r="O116" i="2"/>
  <c r="O33" i="2"/>
  <c r="O323" i="2"/>
  <c r="O54" i="2"/>
  <c r="O267" i="2"/>
  <c r="O152" i="2"/>
  <c r="O215" i="2"/>
  <c r="O249" i="2"/>
  <c r="O316" i="2"/>
  <c r="O75" i="2"/>
  <c r="O212" i="2"/>
  <c r="O137" i="2"/>
  <c r="O97" i="2"/>
  <c r="O123" i="2"/>
  <c r="O154" i="2"/>
  <c r="O282" i="2"/>
  <c r="O360" i="2"/>
  <c r="O113" i="2"/>
  <c r="O150" i="2"/>
  <c r="O313" i="2"/>
  <c r="O45" i="2"/>
  <c r="O221" i="2"/>
  <c r="O148" i="2"/>
  <c r="O250" i="2"/>
  <c r="O35" i="2"/>
  <c r="O268" i="2"/>
  <c r="O337" i="2"/>
  <c r="O136" i="2"/>
  <c r="O64" i="2"/>
  <c r="O357" i="2"/>
  <c r="O101" i="2"/>
  <c r="O290" i="2"/>
  <c r="O135" i="2"/>
  <c r="O71" i="2"/>
  <c r="O166" i="2"/>
  <c r="O353" i="2"/>
  <c r="O255" i="2"/>
  <c r="O175" i="2"/>
  <c r="O134" i="2"/>
  <c r="O141" i="2"/>
  <c r="O108" i="2"/>
  <c r="O223" i="2"/>
  <c r="O325" i="2"/>
  <c r="O143" i="2"/>
  <c r="O79" i="2"/>
  <c r="O194" i="2"/>
  <c r="O251" i="2"/>
  <c r="O280" i="2"/>
  <c r="O86" i="2"/>
  <c r="O49" i="2"/>
  <c r="O22" i="2"/>
  <c r="O270" i="2"/>
  <c r="O306" i="2"/>
  <c r="O51" i="2"/>
  <c r="O315" i="2"/>
  <c r="O247" i="2"/>
  <c r="O351" i="2"/>
  <c r="O42" i="2"/>
  <c r="O109" i="2"/>
  <c r="O234" i="2"/>
  <c r="O28" i="2"/>
  <c r="O62" i="2"/>
  <c r="O272" i="2"/>
  <c r="O27" i="2"/>
  <c r="O77" i="2"/>
  <c r="O310" i="2"/>
  <c r="O181" i="2"/>
  <c r="O220" i="2"/>
  <c r="O182" i="2"/>
  <c r="O274" i="2"/>
  <c r="O193" i="2"/>
  <c r="O321" i="2"/>
  <c r="O40" i="2"/>
  <c r="O114" i="2"/>
  <c r="O165" i="2"/>
  <c r="O70" i="2"/>
  <c r="O264" i="2"/>
  <c r="O129" i="2"/>
  <c r="O208" i="2"/>
  <c r="O106" i="2"/>
  <c r="O124" i="2"/>
  <c r="O164" i="2"/>
  <c r="O302" i="2"/>
  <c r="O59" i="2"/>
  <c r="O277" i="2"/>
  <c r="O286" i="2"/>
  <c r="O190" i="2"/>
  <c r="O179" i="2"/>
  <c r="O200" i="2"/>
  <c r="O41" i="2"/>
  <c r="O326" i="2"/>
  <c r="O226" i="2"/>
  <c r="O171" i="2"/>
  <c r="O279" i="2"/>
  <c r="O294" i="2"/>
  <c r="O102" i="2"/>
  <c r="O202" i="2"/>
  <c r="O112" i="2"/>
  <c r="O246" i="2"/>
  <c r="O180" i="2"/>
  <c r="O88" i="2"/>
  <c r="O361" i="2"/>
  <c r="O299" i="2"/>
  <c r="O169" i="2"/>
  <c r="O37" i="2"/>
  <c r="O292" i="2"/>
  <c r="O232" i="2"/>
  <c r="O163" i="2"/>
  <c r="O78" i="2"/>
  <c r="O126" i="2"/>
  <c r="O87" i="2"/>
  <c r="O293" i="2"/>
  <c r="O284" i="2"/>
  <c r="O332" i="2"/>
  <c r="O153" i="2"/>
  <c r="O122" i="2"/>
  <c r="O107" i="2"/>
  <c r="O31" i="2"/>
  <c r="O233" i="2"/>
  <c r="O146" i="2"/>
  <c r="O140" i="2"/>
  <c r="O363" i="2"/>
  <c r="O10" i="2"/>
  <c r="O178" i="2"/>
  <c r="O74" i="2"/>
  <c r="O362" i="2"/>
  <c r="O322" i="2"/>
  <c r="O90" i="2"/>
  <c r="O330" i="2"/>
  <c r="O183" i="2"/>
  <c r="O224" i="2"/>
  <c r="O254" i="2"/>
  <c r="O142" i="2"/>
  <c r="O128" i="2"/>
  <c r="O253" i="2"/>
  <c r="O273" i="2"/>
  <c r="O15" i="2"/>
  <c r="O244" i="2"/>
  <c r="O239" i="2"/>
  <c r="M365" i="2"/>
  <c r="N365" i="3" s="1"/>
  <c r="O365" i="3" s="1"/>
  <c r="N8" i="3"/>
  <c r="O8" i="3" s="1"/>
  <c r="O13" i="2"/>
  <c r="O144" i="2"/>
  <c r="O66" i="2"/>
  <c r="O227" i="2"/>
  <c r="O61" i="2"/>
  <c r="O158" i="2"/>
  <c r="O300" i="2"/>
  <c r="O92" i="2"/>
  <c r="O236" i="2"/>
  <c r="O16" i="2"/>
  <c r="O14" i="2"/>
  <c r="O245" i="2"/>
  <c r="O196" i="2"/>
  <c r="O55" i="2"/>
  <c r="O131" i="2"/>
  <c r="O358" i="2"/>
  <c r="O356" i="2"/>
  <c r="O121" i="2"/>
  <c r="O50" i="2"/>
  <c r="O69" i="2"/>
  <c r="O285" i="2"/>
  <c r="O350" i="2"/>
  <c r="O209" i="2"/>
  <c r="O12" i="2"/>
  <c r="O242" i="2"/>
  <c r="O276" i="2"/>
  <c r="O24" i="2"/>
  <c r="O185" i="2"/>
  <c r="O334" i="2"/>
  <c r="O95" i="2"/>
  <c r="O115" i="2"/>
  <c r="O342" i="2"/>
  <c r="O160" i="2"/>
  <c r="O17" i="2"/>
  <c r="O335" i="2"/>
  <c r="O43" i="2"/>
  <c r="O235" i="2"/>
  <c r="O229" i="2"/>
  <c r="O103" i="2"/>
  <c r="O214" i="2"/>
  <c r="O132" i="2"/>
  <c r="O206" i="2"/>
  <c r="O211" i="2"/>
  <c r="O304" i="2"/>
  <c r="O298" i="2"/>
  <c r="O96" i="2"/>
  <c r="O352" i="2"/>
  <c r="O288" i="2"/>
  <c r="O303" i="2"/>
  <c r="O111" i="2"/>
  <c r="O76" i="2"/>
  <c r="O314" i="2"/>
  <c r="O340" i="2"/>
  <c r="O125" i="2"/>
  <c r="O60" i="2"/>
  <c r="O184" i="2"/>
  <c r="O331" i="2"/>
  <c r="O336" i="2"/>
  <c r="O295" i="2"/>
  <c r="O328" i="2"/>
  <c r="O287" i="2"/>
  <c r="O225" i="2"/>
  <c r="O296" i="2"/>
  <c r="O222" i="2"/>
  <c r="O53" i="2"/>
  <c r="O345" i="2"/>
  <c r="O262" i="2"/>
  <c r="O139" i="2"/>
  <c r="O329" i="2"/>
  <c r="O104" i="2"/>
  <c r="O21" i="2"/>
  <c r="O57" i="2"/>
  <c r="O355" i="2"/>
  <c r="O343" i="2"/>
  <c r="N366" i="7"/>
  <c r="O366" i="7" s="1"/>
  <c r="N364" i="6"/>
  <c r="O364" i="6" s="1"/>
  <c r="N366" i="8"/>
  <c r="N364" i="5"/>
  <c r="O364" i="5" s="1"/>
  <c r="N369" i="10"/>
  <c r="N365" i="2"/>
  <c r="N366" i="9"/>
  <c r="O366" i="9" s="1"/>
  <c r="N297" i="9"/>
  <c r="O297" i="9" s="1"/>
  <c r="N135" i="9"/>
  <c r="O135" i="9" s="1"/>
  <c r="N271" i="9"/>
  <c r="O271" i="9" s="1"/>
  <c r="O201" i="8"/>
  <c r="N149" i="9"/>
  <c r="O149" i="9" s="1"/>
  <c r="O168" i="8"/>
  <c r="O102" i="10"/>
  <c r="O48" i="10"/>
  <c r="O344" i="10"/>
  <c r="O121" i="10"/>
  <c r="O358" i="10"/>
  <c r="O295" i="10"/>
  <c r="N228" i="9"/>
  <c r="O228" i="9" s="1"/>
  <c r="O121" i="8"/>
  <c r="N190" i="9"/>
  <c r="O190" i="9" s="1"/>
  <c r="O82" i="8"/>
  <c r="O257" i="10"/>
  <c r="N294" i="9"/>
  <c r="O294" i="9" s="1"/>
  <c r="O316" i="8"/>
  <c r="N184" i="9"/>
  <c r="O184" i="9" s="1"/>
  <c r="O99" i="8"/>
  <c r="N119" i="9"/>
  <c r="O119" i="9" s="1"/>
  <c r="N324" i="9"/>
  <c r="O324" i="9" s="1"/>
  <c r="O258" i="8"/>
  <c r="O37" i="8"/>
  <c r="O314" i="8"/>
  <c r="O200" i="8"/>
  <c r="O11" i="8"/>
  <c r="N347" i="9"/>
  <c r="O347" i="9" s="1"/>
  <c r="O328" i="8"/>
  <c r="N52" i="9"/>
  <c r="O52" i="9" s="1"/>
  <c r="N291" i="9"/>
  <c r="O291" i="9" s="1"/>
  <c r="O362" i="8"/>
  <c r="O339" i="8"/>
  <c r="N89" i="9"/>
  <c r="O89" i="9" s="1"/>
  <c r="N162" i="9"/>
  <c r="O162" i="9" s="1"/>
  <c r="N151" i="9"/>
  <c r="O151" i="9" s="1"/>
  <c r="N137" i="9"/>
  <c r="O137" i="9" s="1"/>
  <c r="O195" i="8"/>
  <c r="O293" i="9"/>
  <c r="O282" i="8"/>
  <c r="O310" i="9"/>
  <c r="O308" i="9"/>
  <c r="O351" i="8"/>
  <c r="N341" i="9"/>
  <c r="O341" i="9" s="1"/>
  <c r="O11" i="9"/>
  <c r="O323" i="9"/>
  <c r="O72" i="9"/>
  <c r="O310" i="10"/>
  <c r="O250" i="10"/>
  <c r="O23" i="10"/>
  <c r="O142" i="10"/>
  <c r="O264" i="10"/>
  <c r="O73" i="10"/>
  <c r="O198" i="8"/>
  <c r="O356" i="8"/>
  <c r="N140" i="9"/>
  <c r="O140" i="9" s="1"/>
  <c r="O142" i="9"/>
  <c r="O20" i="9"/>
  <c r="O349" i="9"/>
  <c r="O35" i="9"/>
  <c r="O93" i="9"/>
  <c r="O72" i="10"/>
  <c r="O78" i="10"/>
  <c r="O93" i="10"/>
  <c r="O141" i="8"/>
  <c r="O113" i="8"/>
  <c r="O177" i="8"/>
  <c r="O264" i="9"/>
  <c r="N345" i="9"/>
  <c r="O345" i="9" s="1"/>
  <c r="O262" i="9"/>
  <c r="O175" i="8"/>
  <c r="O132" i="9"/>
  <c r="O24" i="9"/>
  <c r="O143" i="9"/>
  <c r="O189" i="9"/>
  <c r="O293" i="10"/>
  <c r="O49" i="10"/>
  <c r="O151" i="10"/>
  <c r="O260" i="10"/>
  <c r="O47" i="10"/>
  <c r="O281" i="8"/>
  <c r="O212" i="9"/>
  <c r="N286" i="9"/>
  <c r="O286" i="9" s="1"/>
  <c r="O266" i="8"/>
  <c r="O255" i="8"/>
  <c r="O283" i="8"/>
  <c r="O176" i="8"/>
  <c r="O298" i="8"/>
  <c r="O118" i="8"/>
  <c r="O262" i="10"/>
  <c r="O212" i="10"/>
  <c r="O149" i="10"/>
  <c r="O240" i="10"/>
  <c r="O75" i="10"/>
  <c r="N234" i="9"/>
  <c r="O234" i="9" s="1"/>
  <c r="O229" i="8"/>
  <c r="O73" i="8"/>
  <c r="O16" i="8"/>
  <c r="O75" i="9"/>
  <c r="O256" i="8"/>
  <c r="O349" i="10"/>
  <c r="O11" i="10"/>
  <c r="O175" i="10"/>
  <c r="O23" i="9"/>
  <c r="O66" i="8"/>
  <c r="O300" i="8"/>
  <c r="O126" i="8"/>
  <c r="N233" i="9"/>
  <c r="O233" i="9" s="1"/>
  <c r="O79" i="8"/>
  <c r="O250" i="9"/>
  <c r="O47" i="9"/>
  <c r="O224" i="9"/>
  <c r="O226" i="9"/>
  <c r="O166" i="10"/>
  <c r="O308" i="10"/>
  <c r="O224" i="10"/>
  <c r="O189" i="10"/>
  <c r="O323" i="10"/>
  <c r="O49" i="9"/>
  <c r="O164" i="8"/>
  <c r="O61" i="8"/>
  <c r="O166" i="9"/>
  <c r="O328" i="9"/>
  <c r="O216" i="10"/>
  <c r="O153" i="10"/>
  <c r="O20" i="10"/>
  <c r="O24" i="10"/>
  <c r="O35" i="10"/>
  <c r="O143" i="10"/>
  <c r="O226" i="10"/>
  <c r="N8" i="10"/>
  <c r="O8" i="10" s="1"/>
  <c r="M369" i="10"/>
  <c r="O285" i="8"/>
  <c r="O111" i="8"/>
  <c r="O159" i="8"/>
  <c r="O165" i="8"/>
  <c r="O235" i="8"/>
  <c r="O136" i="8"/>
  <c r="N342" i="9"/>
  <c r="O342" i="9" s="1"/>
  <c r="O112" i="8"/>
  <c r="N261" i="9"/>
  <c r="O261" i="9" s="1"/>
  <c r="O50" i="8"/>
  <c r="N191" i="9"/>
  <c r="O191" i="9" s="1"/>
  <c r="N153" i="9"/>
  <c r="O153" i="9" s="1"/>
  <c r="O106" i="8"/>
  <c r="N32" i="9"/>
  <c r="O32" i="9" s="1"/>
  <c r="O92" i="8"/>
  <c r="O180" i="8"/>
  <c r="O327" i="8"/>
  <c r="O62" i="8"/>
  <c r="O171" i="8"/>
  <c r="O167" i="8"/>
  <c r="N236" i="9"/>
  <c r="O236" i="9" s="1"/>
  <c r="O105" i="8"/>
  <c r="O152" i="8"/>
  <c r="O70" i="8"/>
  <c r="N14" i="9"/>
  <c r="O14" i="9" s="1"/>
  <c r="N117" i="9"/>
  <c r="O117" i="9" s="1"/>
  <c r="O268" i="8"/>
  <c r="N74" i="9"/>
  <c r="O74" i="9" s="1"/>
  <c r="O115" i="8"/>
  <c r="O91" i="8"/>
  <c r="O231" i="8"/>
  <c r="O27" i="8"/>
  <c r="O280" i="8"/>
  <c r="O9" i="8"/>
  <c r="O142" i="8"/>
  <c r="N296" i="9"/>
  <c r="O296" i="9" s="1"/>
  <c r="O321" i="8"/>
  <c r="O156" i="8"/>
  <c r="O114" i="8"/>
  <c r="N40" i="9"/>
  <c r="O40" i="9" s="1"/>
  <c r="O315" i="8"/>
  <c r="O330" i="8"/>
  <c r="O35" i="8"/>
  <c r="O154" i="8"/>
  <c r="O20" i="8"/>
  <c r="N260" i="9"/>
  <c r="O260" i="9" s="1"/>
  <c r="N144" i="9"/>
  <c r="O144" i="9" s="1"/>
  <c r="O241" i="8"/>
  <c r="O197" i="8"/>
  <c r="N38" i="9"/>
  <c r="O38" i="9" s="1"/>
  <c r="O166" i="8"/>
  <c r="N84" i="9"/>
  <c r="O84" i="9" s="1"/>
  <c r="N192" i="9"/>
  <c r="O192" i="9" s="1"/>
  <c r="N225" i="9"/>
  <c r="O225" i="9" s="1"/>
  <c r="N163" i="9"/>
  <c r="O163" i="9" s="1"/>
  <c r="O359" i="8"/>
  <c r="O219" i="8"/>
  <c r="O270" i="8"/>
  <c r="N17" i="9"/>
  <c r="O17" i="9" s="1"/>
  <c r="O247" i="8"/>
  <c r="O110" i="8"/>
  <c r="N309" i="9"/>
  <c r="O309" i="9" s="1"/>
  <c r="N63" i="9"/>
  <c r="O63" i="9" s="1"/>
  <c r="O187" i="8"/>
  <c r="O290" i="8"/>
  <c r="O329" i="8"/>
  <c r="O246" i="8"/>
  <c r="O170" i="8"/>
  <c r="N350" i="9"/>
  <c r="O350" i="9" s="1"/>
  <c r="N334" i="9"/>
  <c r="O334" i="9" s="1"/>
  <c r="O217" i="8"/>
  <c r="N216" i="9"/>
  <c r="O216" i="9" s="1"/>
  <c r="O80" i="8"/>
  <c r="O287" i="8"/>
  <c r="O131" i="8"/>
  <c r="O338" i="8"/>
  <c r="N104" i="9"/>
  <c r="O104" i="9" s="1"/>
  <c r="N85" i="9"/>
  <c r="O85" i="9" s="1"/>
  <c r="O193" i="8"/>
  <c r="N10" i="9"/>
  <c r="O10" i="9" s="1"/>
  <c r="N186" i="9"/>
  <c r="O186" i="9" s="1"/>
  <c r="N26" i="9"/>
  <c r="O26" i="9" s="1"/>
  <c r="O249" i="8"/>
  <c r="O332" i="8"/>
  <c r="O57" i="8"/>
  <c r="N292" i="9"/>
  <c r="O292" i="9" s="1"/>
  <c r="O139" i="8"/>
  <c r="O295" i="8"/>
  <c r="M366" i="8"/>
  <c r="N305" i="9"/>
  <c r="O305" i="9" s="1"/>
  <c r="N124" i="9"/>
  <c r="O124" i="9" s="1"/>
  <c r="N169" i="9"/>
  <c r="O169" i="9" s="1"/>
  <c r="O323" i="8"/>
  <c r="O317" i="8"/>
  <c r="O243" i="8"/>
  <c r="N214" i="9"/>
  <c r="O214" i="9" s="1"/>
  <c r="N335" i="9"/>
  <c r="O335" i="9" s="1"/>
  <c r="N107" i="9"/>
  <c r="O107" i="9" s="1"/>
  <c r="O349" i="8"/>
  <c r="O232" i="8"/>
  <c r="N303" i="9"/>
  <c r="O303" i="9" s="1"/>
  <c r="N8" i="9"/>
  <c r="O8" i="9" s="1"/>
  <c r="N252" i="9"/>
  <c r="O252" i="9" s="1"/>
  <c r="N343" i="9"/>
  <c r="O343" i="9" s="1"/>
  <c r="O53" i="8"/>
  <c r="O71" i="8"/>
  <c r="N358" i="9"/>
  <c r="O358" i="9" s="1"/>
  <c r="N185" i="9"/>
  <c r="O185" i="9" s="1"/>
  <c r="O128" i="8"/>
  <c r="O8" i="8"/>
  <c r="O178" i="8"/>
  <c r="O31" i="8"/>
  <c r="O365" i="2" l="1"/>
  <c r="O366" i="8"/>
  <c r="O369" i="10"/>
</calcChain>
</file>

<file path=xl/sharedStrings.xml><?xml version="1.0" encoding="utf-8"?>
<sst xmlns="http://schemas.openxmlformats.org/spreadsheetml/2006/main" count="4002" uniqueCount="445">
  <si>
    <t>Knr.</t>
  </si>
  <si>
    <t>Kommune</t>
  </si>
  <si>
    <t xml:space="preserve">Skatt </t>
  </si>
  <si>
    <t>Innbyggere</t>
  </si>
  <si>
    <t>Inntektsutjevning i kr pr innb</t>
  </si>
  <si>
    <t>Inntektsutjevning totalt</t>
  </si>
  <si>
    <t>Netto</t>
  </si>
  <si>
    <t>Netto innt.</t>
  </si>
  <si>
    <t xml:space="preserve">jan </t>
  </si>
  <si>
    <t>Kr pr innb</t>
  </si>
  <si>
    <t>Prosent av</t>
  </si>
  <si>
    <t>Symmetrisk</t>
  </si>
  <si>
    <t>Tilleggs-</t>
  </si>
  <si>
    <t>Brutto</t>
  </si>
  <si>
    <t>Finansier-</t>
  </si>
  <si>
    <t xml:space="preserve">Netto </t>
  </si>
  <si>
    <t>innt.utj.</t>
  </si>
  <si>
    <t>utj. tilskudd</t>
  </si>
  <si>
    <t>lands-</t>
  </si>
  <si>
    <t xml:space="preserve"> utjevning</t>
  </si>
  <si>
    <t>kompen-</t>
  </si>
  <si>
    <t>ing</t>
  </si>
  <si>
    <t>innt.utj</t>
  </si>
  <si>
    <t>inntekts-</t>
  </si>
  <si>
    <t>januar</t>
  </si>
  <si>
    <t>februar</t>
  </si>
  <si>
    <t>gjennomsnitt</t>
  </si>
  <si>
    <t>(60 pst.)</t>
  </si>
  <si>
    <t>sasjon</t>
  </si>
  <si>
    <t>Till.komp.</t>
  </si>
  <si>
    <t>utjevning</t>
  </si>
  <si>
    <t>(jan)</t>
  </si>
  <si>
    <t>Hele landet</t>
  </si>
  <si>
    <t xml:space="preserve">Trekk for finansiering av inntektsutjevningen (kr pr innb): </t>
  </si>
  <si>
    <t>/</t>
  </si>
  <si>
    <t>innb. =</t>
  </si>
  <si>
    <t>kr pr innb</t>
  </si>
  <si>
    <t>(jan-mar)</t>
  </si>
  <si>
    <t>jan-feb</t>
  </si>
  <si>
    <t>mars</t>
  </si>
  <si>
    <t>april</t>
  </si>
  <si>
    <t>(jan-apr)</t>
  </si>
  <si>
    <t>jan-mar</t>
  </si>
  <si>
    <t>jan-mai</t>
  </si>
  <si>
    <t>(jan-mai)</t>
  </si>
  <si>
    <t>jan-april</t>
  </si>
  <si>
    <t>mai</t>
  </si>
  <si>
    <t>jan-juli</t>
  </si>
  <si>
    <t>(jan-juli)</t>
  </si>
  <si>
    <t>juli</t>
  </si>
  <si>
    <t>jan-august</t>
  </si>
  <si>
    <t>(jan-august)</t>
  </si>
  <si>
    <t>august</t>
  </si>
  <si>
    <t>jan-september</t>
  </si>
  <si>
    <t>(jan-september)</t>
  </si>
  <si>
    <t>september</t>
  </si>
  <si>
    <t>jan-november</t>
  </si>
  <si>
    <t>(jan-november)</t>
  </si>
  <si>
    <t>november</t>
  </si>
  <si>
    <t>jan-desember</t>
  </si>
  <si>
    <t>(jan-desember)</t>
  </si>
  <si>
    <t>desember</t>
  </si>
  <si>
    <t>(jan-feb)</t>
  </si>
  <si>
    <t>Halden</t>
  </si>
  <si>
    <t>Moss</t>
  </si>
  <si>
    <t>Sarpsborg</t>
  </si>
  <si>
    <t>Fredrikstad</t>
  </si>
  <si>
    <t>Hvaler</t>
  </si>
  <si>
    <t>Aremark</t>
  </si>
  <si>
    <t>Marker</t>
  </si>
  <si>
    <t>Skiptvet</t>
  </si>
  <si>
    <t>Rakkestad</t>
  </si>
  <si>
    <t>Råde</t>
  </si>
  <si>
    <t>Vestby</t>
  </si>
  <si>
    <t>Ås</t>
  </si>
  <si>
    <t>Frogn</t>
  </si>
  <si>
    <t>Nesodden</t>
  </si>
  <si>
    <t>Bærum</t>
  </si>
  <si>
    <t>Asker</t>
  </si>
  <si>
    <t>Aurskog-Høland</t>
  </si>
  <si>
    <t>Rælingen</t>
  </si>
  <si>
    <t>Enebakk</t>
  </si>
  <si>
    <t>Lørenskog</t>
  </si>
  <si>
    <t>Nittedal</t>
  </si>
  <si>
    <t>Gjerdrum</t>
  </si>
  <si>
    <t>Ullensaker</t>
  </si>
  <si>
    <t>Nes</t>
  </si>
  <si>
    <t>Eidsvoll</t>
  </si>
  <si>
    <t>Nannestad</t>
  </si>
  <si>
    <t>Hurdal</t>
  </si>
  <si>
    <t>Oslo</t>
  </si>
  <si>
    <t>Kongsvinger</t>
  </si>
  <si>
    <t>Hamar</t>
  </si>
  <si>
    <t>Ringsaker</t>
  </si>
  <si>
    <t>Løten</t>
  </si>
  <si>
    <t>Stange</t>
  </si>
  <si>
    <t>Nord-Odal</t>
  </si>
  <si>
    <t>Sør-Odal</t>
  </si>
  <si>
    <t>Eidskog</t>
  </si>
  <si>
    <t>Grue</t>
  </si>
  <si>
    <t>Åsnes</t>
  </si>
  <si>
    <t>Elverum</t>
  </si>
  <si>
    <t>Trysil</t>
  </si>
  <si>
    <t>Åmot</t>
  </si>
  <si>
    <t>Stor-Elvdal</t>
  </si>
  <si>
    <t>Rendalen</t>
  </si>
  <si>
    <t>Engerdal</t>
  </si>
  <si>
    <t>Tolga</t>
  </si>
  <si>
    <t>Tynset</t>
  </si>
  <si>
    <t>Alvdal</t>
  </si>
  <si>
    <t>Folldal</t>
  </si>
  <si>
    <t>Os</t>
  </si>
  <si>
    <t>Lillehammer</t>
  </si>
  <si>
    <t>Gjøvik</t>
  </si>
  <si>
    <t>Dovre</t>
  </si>
  <si>
    <t>Lesja</t>
  </si>
  <si>
    <t>Skjåk</t>
  </si>
  <si>
    <t>Lom</t>
  </si>
  <si>
    <t>Vågå</t>
  </si>
  <si>
    <t>Nord-Fron</t>
  </si>
  <si>
    <t>Sel</t>
  </si>
  <si>
    <t>Sør-Fron</t>
  </si>
  <si>
    <t>Ringebu</t>
  </si>
  <si>
    <t>Øyer</t>
  </si>
  <si>
    <t>Gausdal</t>
  </si>
  <si>
    <t>Østre Toten</t>
  </si>
  <si>
    <t>Vestre Toten</t>
  </si>
  <si>
    <t>Jevnaker</t>
  </si>
  <si>
    <t>Lunner</t>
  </si>
  <si>
    <t>Gran</t>
  </si>
  <si>
    <t>Søndre Land</t>
  </si>
  <si>
    <t>Nordre Land</t>
  </si>
  <si>
    <t>Sør-Aurdal</t>
  </si>
  <si>
    <t>Etnedal</t>
  </si>
  <si>
    <t>Nord-Aurdal</t>
  </si>
  <si>
    <t>Vestre Slidre</t>
  </si>
  <si>
    <t>Øystre Slidre</t>
  </si>
  <si>
    <t>Vang</t>
  </si>
  <si>
    <t>Drammen</t>
  </si>
  <si>
    <t>Kongsberg</t>
  </si>
  <si>
    <t>Ringerike</t>
  </si>
  <si>
    <t>Hole</t>
  </si>
  <si>
    <t>Flå</t>
  </si>
  <si>
    <t>Gol</t>
  </si>
  <si>
    <t>Hemsedal</t>
  </si>
  <si>
    <t>Ål</t>
  </si>
  <si>
    <t>Hol</t>
  </si>
  <si>
    <t>Sigdal</t>
  </si>
  <si>
    <t>Krødsherad</t>
  </si>
  <si>
    <t>Modum</t>
  </si>
  <si>
    <t>Øvre Eiker</t>
  </si>
  <si>
    <t>Lier</t>
  </si>
  <si>
    <t>Flesberg</t>
  </si>
  <si>
    <t>Rollag</t>
  </si>
  <si>
    <t>Nore og Uvdal</t>
  </si>
  <si>
    <t>Horten</t>
  </si>
  <si>
    <t>Tønsberg</t>
  </si>
  <si>
    <t>Sandefjord</t>
  </si>
  <si>
    <t>Larvik</t>
  </si>
  <si>
    <t>Sande</t>
  </si>
  <si>
    <t>Holmestrand</t>
  </si>
  <si>
    <t>Færder</t>
  </si>
  <si>
    <t>Porsgrunn</t>
  </si>
  <si>
    <t>Skien</t>
  </si>
  <si>
    <t>Notodden</t>
  </si>
  <si>
    <t>Siljan</t>
  </si>
  <si>
    <t>Bamble</t>
  </si>
  <si>
    <t>Kragerø</t>
  </si>
  <si>
    <t>Drangedal</t>
  </si>
  <si>
    <t>Nome</t>
  </si>
  <si>
    <t>Bø</t>
  </si>
  <si>
    <t>Tinn</t>
  </si>
  <si>
    <t>Hjartdal</t>
  </si>
  <si>
    <t>Seljord</t>
  </si>
  <si>
    <t>Kviteseid</t>
  </si>
  <si>
    <t>Nissedal</t>
  </si>
  <si>
    <t>Fyresdal</t>
  </si>
  <si>
    <t>Tokke</t>
  </si>
  <si>
    <t>Vinje</t>
  </si>
  <si>
    <t>Risør</t>
  </si>
  <si>
    <t>Grimstad</t>
  </si>
  <si>
    <t>Arendal</t>
  </si>
  <si>
    <t>Gjerstad</t>
  </si>
  <si>
    <t>Vegårshei</t>
  </si>
  <si>
    <t>Tvedestrand</t>
  </si>
  <si>
    <t>Froland</t>
  </si>
  <si>
    <t>Lillesand</t>
  </si>
  <si>
    <t>Birkenes</t>
  </si>
  <si>
    <t>Åmli</t>
  </si>
  <si>
    <t>Iveland</t>
  </si>
  <si>
    <t>Evje og Hornnes</t>
  </si>
  <si>
    <t>Bygland</t>
  </si>
  <si>
    <t>Valle</t>
  </si>
  <si>
    <t>Bykle</t>
  </si>
  <si>
    <t>Kristiansand</t>
  </si>
  <si>
    <t>Farsund</t>
  </si>
  <si>
    <t>Flekkefjord</t>
  </si>
  <si>
    <t>Vennesla</t>
  </si>
  <si>
    <t>Åseral</t>
  </si>
  <si>
    <t>Lindesnes</t>
  </si>
  <si>
    <t>Lyngdal</t>
  </si>
  <si>
    <t>Hægebostad</t>
  </si>
  <si>
    <t>Kvinesdal</t>
  </si>
  <si>
    <t>Sirdal</t>
  </si>
  <si>
    <t>Eigersund</t>
  </si>
  <si>
    <t>Sandnes</t>
  </si>
  <si>
    <t>Stavanger</t>
  </si>
  <si>
    <t>Haugesund</t>
  </si>
  <si>
    <t>Sokndal</t>
  </si>
  <si>
    <t>Lund</t>
  </si>
  <si>
    <t>Bjerkreim</t>
  </si>
  <si>
    <t>Hå</t>
  </si>
  <si>
    <t>Klepp</t>
  </si>
  <si>
    <t>Time</t>
  </si>
  <si>
    <t>Gjesdal</t>
  </si>
  <si>
    <t>Sola</t>
  </si>
  <si>
    <t>Randaberg</t>
  </si>
  <si>
    <t>Strand</t>
  </si>
  <si>
    <t>Hjelmeland</t>
  </si>
  <si>
    <t>Suldal</t>
  </si>
  <si>
    <t>Sauda</t>
  </si>
  <si>
    <t>Kvitsøy</t>
  </si>
  <si>
    <t>Bokn</t>
  </si>
  <si>
    <t>Tysvær</t>
  </si>
  <si>
    <t>Karmøy</t>
  </si>
  <si>
    <t>Utsira</t>
  </si>
  <si>
    <t>Vindafjord</t>
  </si>
  <si>
    <t>Bergen</t>
  </si>
  <si>
    <t>Etne</t>
  </si>
  <si>
    <t>Sveio</t>
  </si>
  <si>
    <t>Bømlo</t>
  </si>
  <si>
    <t>Stord</t>
  </si>
  <si>
    <t>Fitjar</t>
  </si>
  <si>
    <t>Tysnes</t>
  </si>
  <si>
    <t>Kvinnherad</t>
  </si>
  <si>
    <t>Ullensvang</t>
  </si>
  <si>
    <t>Eidfjord</t>
  </si>
  <si>
    <t>Ulvik</t>
  </si>
  <si>
    <t>Voss</t>
  </si>
  <si>
    <t>Kvam</t>
  </si>
  <si>
    <t>Samnanger</t>
  </si>
  <si>
    <t>Austevoll</t>
  </si>
  <si>
    <t>Askøy</t>
  </si>
  <si>
    <t>Vaksdal</t>
  </si>
  <si>
    <t>Modalen</t>
  </si>
  <si>
    <t>Osterøy</t>
  </si>
  <si>
    <t>Øygarden</t>
  </si>
  <si>
    <t>Austrheim</t>
  </si>
  <si>
    <t>Fedje</t>
  </si>
  <si>
    <t>Masfjorden</t>
  </si>
  <si>
    <t>Gulen</t>
  </si>
  <si>
    <t>Solund</t>
  </si>
  <si>
    <t>Hyllestad</t>
  </si>
  <si>
    <t>Høyanger</t>
  </si>
  <si>
    <t>Vik</t>
  </si>
  <si>
    <t>Sogndal</t>
  </si>
  <si>
    <t>Aurland</t>
  </si>
  <si>
    <t>Lærdal</t>
  </si>
  <si>
    <t>Årdal</t>
  </si>
  <si>
    <t>Luster</t>
  </si>
  <si>
    <t>Askvoll</t>
  </si>
  <si>
    <t>Fjaler</t>
  </si>
  <si>
    <t>Bremanger</t>
  </si>
  <si>
    <t>Gloppen</t>
  </si>
  <si>
    <t>Stryn</t>
  </si>
  <si>
    <t>Molde</t>
  </si>
  <si>
    <t>Ålesund</t>
  </si>
  <si>
    <t>Kristiansund</t>
  </si>
  <si>
    <t>Vanylven</t>
  </si>
  <si>
    <t>Ulstein</t>
  </si>
  <si>
    <t>Hareid</t>
  </si>
  <si>
    <t>Volda</t>
  </si>
  <si>
    <t>Ørsta</t>
  </si>
  <si>
    <t>Stranda</t>
  </si>
  <si>
    <t>Sykkylven</t>
  </si>
  <si>
    <t>Sula</t>
  </si>
  <si>
    <t>Giske</t>
  </si>
  <si>
    <t>Vestnes</t>
  </si>
  <si>
    <t>Rauma</t>
  </si>
  <si>
    <t>Aukra</t>
  </si>
  <si>
    <t>Averøy</t>
  </si>
  <si>
    <t>Gjemnes</t>
  </si>
  <si>
    <t>Tingvoll</t>
  </si>
  <si>
    <t>Sunndal</t>
  </si>
  <si>
    <t>Surnadal</t>
  </si>
  <si>
    <t>Rindal</t>
  </si>
  <si>
    <t>Smøla</t>
  </si>
  <si>
    <t>Aure</t>
  </si>
  <si>
    <t>Bodø</t>
  </si>
  <si>
    <t>Narvik</t>
  </si>
  <si>
    <t>Bindal</t>
  </si>
  <si>
    <t>Sømna</t>
  </si>
  <si>
    <t>Brønnøy</t>
  </si>
  <si>
    <t>Vega</t>
  </si>
  <si>
    <t>Vevelstad</t>
  </si>
  <si>
    <t>Alstahaug</t>
  </si>
  <si>
    <t>Leirfjord</t>
  </si>
  <si>
    <t>Vefsn</t>
  </si>
  <si>
    <t>Grane</t>
  </si>
  <si>
    <t>Dønna</t>
  </si>
  <si>
    <t>Nesna</t>
  </si>
  <si>
    <t>Hemnes</t>
  </si>
  <si>
    <t>Rana</t>
  </si>
  <si>
    <t>Lurøy</t>
  </si>
  <si>
    <t>Træna</t>
  </si>
  <si>
    <t>Rødøy</t>
  </si>
  <si>
    <t>Meløy</t>
  </si>
  <si>
    <t>Gildeskål</t>
  </si>
  <si>
    <t>Beiarn</t>
  </si>
  <si>
    <t>Saltdal</t>
  </si>
  <si>
    <t>Sørfold</t>
  </si>
  <si>
    <t>Steigen</t>
  </si>
  <si>
    <t>Lødingen</t>
  </si>
  <si>
    <t>Tjeldsund</t>
  </si>
  <si>
    <t>Evenes</t>
  </si>
  <si>
    <t>Røst</t>
  </si>
  <si>
    <t>Værøy</t>
  </si>
  <si>
    <t>Flakstad</t>
  </si>
  <si>
    <t>Vestvågøy</t>
  </si>
  <si>
    <t>Vågan</t>
  </si>
  <si>
    <t>Hadsel</t>
  </si>
  <si>
    <t>Øksnes</t>
  </si>
  <si>
    <t>Andøy</t>
  </si>
  <si>
    <t>Moskenes</t>
  </si>
  <si>
    <t>Tromsø</t>
  </si>
  <si>
    <t>Kvæfjord</t>
  </si>
  <si>
    <t>Ibestad</t>
  </si>
  <si>
    <t>Gratangen</t>
  </si>
  <si>
    <t>Bardu</t>
  </si>
  <si>
    <t>Salangen</t>
  </si>
  <si>
    <t>Målselv</t>
  </si>
  <si>
    <t>Sørreisa</t>
  </si>
  <si>
    <t>Dyrøy</t>
  </si>
  <si>
    <t>Balsfjord</t>
  </si>
  <si>
    <t>Karlsøy</t>
  </si>
  <si>
    <t>Lyngen</t>
  </si>
  <si>
    <t>Skjervøy</t>
  </si>
  <si>
    <t>Nordreisa</t>
  </si>
  <si>
    <t>Kvænangen</t>
  </si>
  <si>
    <t>Vardø</t>
  </si>
  <si>
    <t>Vadsø</t>
  </si>
  <si>
    <t>Hammerfest</t>
  </si>
  <si>
    <t>Alta</t>
  </si>
  <si>
    <t>Loppa</t>
  </si>
  <si>
    <t>Hasvik</t>
  </si>
  <si>
    <t>Måsøy</t>
  </si>
  <si>
    <t>Nordkapp</t>
  </si>
  <si>
    <t>Lebesby</t>
  </si>
  <si>
    <t>Gamvik</t>
  </si>
  <si>
    <t>Berlevåg</t>
  </si>
  <si>
    <t>Båtsfjord</t>
  </si>
  <si>
    <t>Sør-Varanger</t>
  </si>
  <si>
    <t>Trondheim</t>
  </si>
  <si>
    <t>Steinkjer</t>
  </si>
  <si>
    <t>Namsos</t>
  </si>
  <si>
    <t>Hitra</t>
  </si>
  <si>
    <t>Frøya</t>
  </si>
  <si>
    <t>Ørland</t>
  </si>
  <si>
    <t>Åfjord</t>
  </si>
  <si>
    <t>Osen</t>
  </si>
  <si>
    <t>Oppdal</t>
  </si>
  <si>
    <t>Rennebu</t>
  </si>
  <si>
    <t>Røros</t>
  </si>
  <si>
    <t>Holtålen</t>
  </si>
  <si>
    <t>Midtre Gauldal</t>
  </si>
  <si>
    <t>Melhus</t>
  </si>
  <si>
    <t>Skaun</t>
  </si>
  <si>
    <t>Malvik</t>
  </si>
  <si>
    <t>Selbu</t>
  </si>
  <si>
    <t>Tydal</t>
  </si>
  <si>
    <t>Meråker</t>
  </si>
  <si>
    <t>Stjørdal</t>
  </si>
  <si>
    <t>Frosta</t>
  </si>
  <si>
    <t>Levanger</t>
  </si>
  <si>
    <t>Verdal</t>
  </si>
  <si>
    <t>Lierne</t>
  </si>
  <si>
    <t>Namsskogan</t>
  </si>
  <si>
    <t>Grong</t>
  </si>
  <si>
    <t>Høylandet</t>
  </si>
  <si>
    <t>Overhalla</t>
  </si>
  <si>
    <t>Flatanger</t>
  </si>
  <si>
    <t>Leka</t>
  </si>
  <si>
    <t>Inderøy</t>
  </si>
  <si>
    <t>Indre Fosen</t>
  </si>
  <si>
    <t>Hamarøy</t>
  </si>
  <si>
    <t>Sortland</t>
  </si>
  <si>
    <t>Harstad</t>
  </si>
  <si>
    <t>Loabák - Lavangen</t>
  </si>
  <si>
    <t>Kárá?johka - Karasjok</t>
  </si>
  <si>
    <t>Deatnu - Tana</t>
  </si>
  <si>
    <t>Unjárga - Nesseby</t>
  </si>
  <si>
    <t>Snåase - Snåsa</t>
  </si>
  <si>
    <t>Raarvihke - Røyrvik</t>
  </si>
  <si>
    <t>Herøy (Møre og Romsdal)</t>
  </si>
  <si>
    <t>Fjord</t>
  </si>
  <si>
    <t>Hustadvika</t>
  </si>
  <si>
    <t>Herøy (Nordland)</t>
  </si>
  <si>
    <t>Aarborte - Hattfjelldal</t>
  </si>
  <si>
    <t>Fauske - Fuossko</t>
  </si>
  <si>
    <t>Indre Østfold</t>
  </si>
  <si>
    <t>Våler (Viken)</t>
  </si>
  <si>
    <t>Nordre Follo</t>
  </si>
  <si>
    <t>Lillestrøm</t>
  </si>
  <si>
    <t>Nesbyen</t>
  </si>
  <si>
    <t>Våler (Innlandet)</t>
  </si>
  <si>
    <t>Midt-Telemark</t>
  </si>
  <si>
    <t>Kinn</t>
  </si>
  <si>
    <t>Bjørnafjorden</t>
  </si>
  <si>
    <t>Alver</t>
  </si>
  <si>
    <t>Sunnfjord</t>
  </si>
  <si>
    <t>Stad</t>
  </si>
  <si>
    <t>Heim</t>
  </si>
  <si>
    <t>Orkland</t>
  </si>
  <si>
    <t>Nærøysund</t>
  </si>
  <si>
    <t>Senja</t>
  </si>
  <si>
    <t>Storfjord - Omasvuotna - Omasvuono</t>
  </si>
  <si>
    <t>Gáivuotna - Kåfjord - Kaivuono</t>
  </si>
  <si>
    <t>Guovdageaidnu - Kautokeino</t>
  </si>
  <si>
    <t>Porsanger - Porsá?gu - Porsanki</t>
  </si>
  <si>
    <t>Hamarøy - Hábmer</t>
  </si>
  <si>
    <t>Harstad - Hárstták</t>
  </si>
  <si>
    <t>Nordreisa - Ráisa - Raisi</t>
  </si>
  <si>
    <t>pr. 1.1.21</t>
  </si>
  <si>
    <t>Beregninger av skatt og netto inntektsutjevning for kommunene, januar 2021</t>
  </si>
  <si>
    <t>Skatt jan 2021</t>
  </si>
  <si>
    <t>Beregninger av skatt og netto inntektsutjevning for kommunene, februar 2021</t>
  </si>
  <si>
    <t>Skatt jan-feb 2021</t>
  </si>
  <si>
    <t>Skatt jan-mar 2021</t>
  </si>
  <si>
    <t>Skatt jan-apr 2021</t>
  </si>
  <si>
    <t>Beregninger av skatt og netto inntektsutjevning for kommunene, mai 2021</t>
  </si>
  <si>
    <t>Skatt jan-mai 2021</t>
  </si>
  <si>
    <t>Beregninger av skatt og netto inntektsutjevning for kommunene, juli 2021</t>
  </si>
  <si>
    <t>Skatt jan-juli 2021</t>
  </si>
  <si>
    <t>Beregninger av skatt og netto inntektsutjevning for kommunene, august 2021</t>
  </si>
  <si>
    <t>Skatt jan-august 2021</t>
  </si>
  <si>
    <t>Beregninger av skatt og netto inntektsutjevning for kommunene, september 2021</t>
  </si>
  <si>
    <t>Skatt jan-september 2021</t>
  </si>
  <si>
    <t>Beregninger av skatt og netto inntektsutjevning for kommunene, november 2021</t>
  </si>
  <si>
    <t>Skatt jan-november 2021</t>
  </si>
  <si>
    <t>Beregninger av skatt og netto inntektsutjevning for kommunene, desember 2021</t>
  </si>
  <si>
    <t>Skatt jan-desember 2021</t>
  </si>
  <si>
    <t>Beregninger av skatt og netto inntektsutjevning for kommunene, april 2021*</t>
  </si>
  <si>
    <t>Bø*</t>
  </si>
  <si>
    <t xml:space="preserve">*Bø kommune vedtok å sette ned den kommunale delen av formuesskatten fra 0,7 til 0,2 prosent med virkning fra 2021. For Bø kommune er det foretatt en korreksjon i skattetallene i skatteutjevningen. Det korrigerte skattegrunnlaget er et anslag på hva skatteinntektene ville vært med maksimal skattesats. </t>
  </si>
  <si>
    <t>Beregninger av skatt og netto inntektsutjevning for kommunene, mars 2021*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</si>
</sst>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#,##0.0"/>
    <numFmt numFmtId="165" formatCode="0000"/>
    <numFmt numFmtId="166" formatCode="0.0\ %"/>
    <numFmt numFmtId="167" formatCode="_(* #,##0.00_);_(* \(#,##0.00\);_(* &quot;-&quot;??_);_(@_)"/>
    <numFmt numFmtId="168" formatCode="_ * #,##0_ ;_ * \-#,##0_ ;_ * &quot;-&quot;??_ ;_ @_ "/>
    <numFmt numFmtId="169" formatCode="#,##0_ ;\-#,##0\ "/>
  </numFmts>
  <fonts count="12" x14ac:knownFonts="1">
    <font>
      <sz val="11"/>
      <color theme="1"/>
      <name val="Calibri"/>
      <family val="2"/>
      <scheme val="minor"/>
    </font>
    <font>
      <sz val="10"/>
      <name val="Tms Rmn"/>
    </font>
    <font>
      <sz val="10"/>
      <name val="MS Sans Serif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000000"/>
      <name val="Segoe UI"/>
      <family val="2"/>
    </font>
    <font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22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4" fontId="2" fillId="0" borderId="0" applyFont="0" applyFill="0" applyBorder="0" applyAlignment="0" applyProtection="0"/>
  </cellStyleXfs>
  <cellXfs count="92">
    <xf numFmtId="0" fontId="0" fillId="0" borderId="0" xfId="0"/>
    <xf numFmtId="0" fontId="5" fillId="2" borderId="1" xfId="0" applyFont="1" applyFill="1" applyBorder="1" applyAlignment="1">
      <alignment horizontal="left" vertical="center"/>
    </xf>
    <xf numFmtId="0" fontId="5" fillId="0" borderId="0" xfId="0" applyFont="1"/>
    <xf numFmtId="0" fontId="5" fillId="3" borderId="0" xfId="0" applyFont="1" applyFill="1"/>
    <xf numFmtId="0" fontId="7" fillId="0" borderId="0" xfId="0" applyFont="1"/>
    <xf numFmtId="0" fontId="5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</xf>
    <xf numFmtId="3" fontId="5" fillId="2" borderId="7" xfId="0" applyNumberFormat="1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1" fontId="5" fillId="2" borderId="7" xfId="0" applyNumberFormat="1" applyFont="1" applyFill="1" applyBorder="1" applyAlignment="1"/>
    <xf numFmtId="2" fontId="5" fillId="2" borderId="12" xfId="0" applyNumberFormat="1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3" fontId="5" fillId="2" borderId="3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" fontId="5" fillId="2" borderId="3" xfId="0" applyNumberFormat="1" applyFont="1" applyFill="1" applyBorder="1" applyAlignment="1"/>
    <xf numFmtId="2" fontId="5" fillId="2" borderId="13" xfId="0" applyNumberFormat="1" applyFont="1" applyFill="1" applyBorder="1" applyAlignment="1">
      <alignment horizontal="center"/>
    </xf>
    <xf numFmtId="3" fontId="5" fillId="2" borderId="3" xfId="4" applyNumberFormat="1" applyFont="1" applyFill="1" applyBorder="1" applyAlignment="1">
      <alignment horizontal="center"/>
    </xf>
    <xf numFmtId="0" fontId="5" fillId="2" borderId="4" xfId="4" applyFont="1" applyFill="1" applyBorder="1" applyAlignment="1">
      <alignment horizontal="right"/>
    </xf>
    <xf numFmtId="0" fontId="5" fillId="2" borderId="4" xfId="4" applyFont="1" applyFill="1" applyBorder="1" applyAlignment="1">
      <alignment horizontal="center"/>
    </xf>
    <xf numFmtId="1" fontId="5" fillId="2" borderId="4" xfId="0" quotePrefix="1" applyNumberFormat="1" applyFont="1" applyFill="1" applyBorder="1" applyAlignment="1">
      <alignment horizontal="center"/>
    </xf>
    <xf numFmtId="1" fontId="5" fillId="2" borderId="1" xfId="4" applyNumberFormat="1" applyFont="1" applyFill="1" applyBorder="1" applyAlignment="1">
      <alignment horizontal="center"/>
    </xf>
    <xf numFmtId="2" fontId="5" fillId="2" borderId="4" xfId="4" applyNumberFormat="1" applyFont="1" applyFill="1" applyBorder="1" applyAlignment="1">
      <alignment horizontal="center"/>
    </xf>
    <xf numFmtId="3" fontId="5" fillId="2" borderId="4" xfId="4" applyNumberFormat="1" applyFont="1" applyFill="1" applyBorder="1" applyAlignment="1">
      <alignment horizontal="center"/>
    </xf>
    <xf numFmtId="0" fontId="5" fillId="0" borderId="0" xfId="4" applyFont="1" applyBorder="1" applyAlignment="1"/>
    <xf numFmtId="0" fontId="8" fillId="0" borderId="0" xfId="4" applyFont="1" applyBorder="1" applyAlignment="1">
      <alignment horizontal="right"/>
    </xf>
    <xf numFmtId="1" fontId="8" fillId="0" borderId="0" xfId="4" applyNumberFormat="1" applyFont="1" applyBorder="1" applyAlignment="1">
      <alignment horizontal="right"/>
    </xf>
    <xf numFmtId="2" fontId="8" fillId="0" borderId="0" xfId="4" applyNumberFormat="1" applyFont="1" applyBorder="1" applyAlignment="1">
      <alignment horizontal="right"/>
    </xf>
    <xf numFmtId="0" fontId="5" fillId="0" borderId="0" xfId="4" applyFont="1"/>
    <xf numFmtId="165" fontId="5" fillId="0" borderId="0" xfId="4" applyNumberFormat="1" applyFont="1" applyBorder="1" applyAlignment="1">
      <alignment horizontal="left"/>
    </xf>
    <xf numFmtId="0" fontId="5" fillId="0" borderId="0" xfId="4" applyFont="1" applyBorder="1"/>
    <xf numFmtId="0" fontId="5" fillId="0" borderId="0" xfId="0" applyFont="1" applyBorder="1"/>
    <xf numFmtId="3" fontId="5" fillId="0" borderId="0" xfId="0" applyNumberFormat="1" applyFont="1" applyBorder="1"/>
    <xf numFmtId="3" fontId="5" fillId="0" borderId="0" xfId="9" applyNumberFormat="1" applyFont="1"/>
    <xf numFmtId="166" fontId="5" fillId="0" borderId="0" xfId="5" applyNumberFormat="1" applyFont="1" applyBorder="1"/>
    <xf numFmtId="1" fontId="5" fillId="0" borderId="0" xfId="5" applyNumberFormat="1" applyFont="1" applyBorder="1"/>
    <xf numFmtId="2" fontId="5" fillId="0" borderId="0" xfId="4" quotePrefix="1" applyNumberFormat="1" applyFont="1" applyBorder="1"/>
    <xf numFmtId="3" fontId="5" fillId="0" borderId="0" xfId="9" applyNumberFormat="1" applyFont="1" applyBorder="1"/>
    <xf numFmtId="165" fontId="5" fillId="0" borderId="0" xfId="4" applyNumberFormat="1" applyFont="1" applyBorder="1"/>
    <xf numFmtId="3" fontId="5" fillId="0" borderId="0" xfId="4" applyNumberFormat="1" applyFont="1"/>
    <xf numFmtId="0" fontId="9" fillId="0" borderId="15" xfId="4" applyFont="1" applyBorder="1"/>
    <xf numFmtId="3" fontId="8" fillId="0" borderId="15" xfId="0" applyNumberFormat="1" applyFont="1" applyBorder="1"/>
    <xf numFmtId="3" fontId="8" fillId="0" borderId="15" xfId="9" applyNumberFormat="1" applyFont="1" applyBorder="1"/>
    <xf numFmtId="166" fontId="8" fillId="0" borderId="15" xfId="5" applyNumberFormat="1" applyFont="1" applyBorder="1"/>
    <xf numFmtId="1" fontId="8" fillId="0" borderId="15" xfId="5" applyNumberFormat="1" applyFont="1" applyBorder="1"/>
    <xf numFmtId="2" fontId="8" fillId="0" borderId="15" xfId="4" quotePrefix="1" applyNumberFormat="1" applyFont="1" applyBorder="1"/>
    <xf numFmtId="0" fontId="6" fillId="0" borderId="0" xfId="4" applyFont="1" applyBorder="1"/>
    <xf numFmtId="164" fontId="5" fillId="0" borderId="0" xfId="9" applyNumberFormat="1" applyFont="1" applyBorder="1"/>
    <xf numFmtId="0" fontId="5" fillId="2" borderId="0" xfId="4" applyFont="1" applyFill="1" applyBorder="1"/>
    <xf numFmtId="3" fontId="5" fillId="2" borderId="0" xfId="9" applyNumberFormat="1" applyFont="1" applyFill="1" applyAlignment="1"/>
    <xf numFmtId="1" fontId="5" fillId="2" borderId="0" xfId="9" applyNumberFormat="1" applyFont="1" applyFill="1"/>
    <xf numFmtId="3" fontId="5" fillId="2" borderId="0" xfId="9" applyNumberFormat="1" applyFont="1" applyFill="1"/>
    <xf numFmtId="4" fontId="5" fillId="2" borderId="0" xfId="7" applyNumberFormat="1" applyFont="1" applyFill="1"/>
    <xf numFmtId="2" fontId="5" fillId="2" borderId="0" xfId="9" applyNumberFormat="1" applyFont="1" applyFill="1"/>
    <xf numFmtId="3" fontId="5" fillId="0" borderId="0" xfId="9" applyNumberFormat="1" applyFont="1" applyAlignment="1"/>
    <xf numFmtId="0" fontId="5" fillId="0" borderId="0" xfId="4" applyFont="1" applyFill="1" applyBorder="1"/>
    <xf numFmtId="0" fontId="8" fillId="0" borderId="0" xfId="4" applyFont="1" applyBorder="1"/>
    <xf numFmtId="1" fontId="5" fillId="0" borderId="0" xfId="0" applyNumberFormat="1" applyFont="1"/>
    <xf numFmtId="2" fontId="5" fillId="0" borderId="0" xfId="0" applyNumberFormat="1" applyFont="1"/>
    <xf numFmtId="168" fontId="6" fillId="0" borderId="0" xfId="1" applyNumberFormat="1" applyFont="1"/>
    <xf numFmtId="43" fontId="5" fillId="0" borderId="0" xfId="7" applyFont="1" applyBorder="1"/>
    <xf numFmtId="3" fontId="7" fillId="0" borderId="0" xfId="0" applyNumberFormat="1" applyFont="1"/>
    <xf numFmtId="3" fontId="5" fillId="0" borderId="0" xfId="4" applyNumberFormat="1" applyFont="1" applyBorder="1"/>
    <xf numFmtId="3" fontId="8" fillId="0" borderId="0" xfId="4" applyNumberFormat="1" applyFont="1" applyBorder="1" applyAlignment="1">
      <alignment horizontal="right"/>
    </xf>
    <xf numFmtId="1" fontId="5" fillId="0" borderId="0" xfId="9" applyNumberFormat="1" applyFont="1"/>
    <xf numFmtId="0" fontId="5" fillId="2" borderId="1" xfId="4" applyFont="1" applyFill="1" applyBorder="1" applyAlignment="1">
      <alignment horizontal="right"/>
    </xf>
    <xf numFmtId="1" fontId="5" fillId="2" borderId="7" xfId="0" applyNumberFormat="1" applyFont="1" applyFill="1" applyBorder="1" applyAlignment="1">
      <alignment horizontal="center"/>
    </xf>
    <xf numFmtId="1" fontId="5" fillId="2" borderId="3" xfId="0" applyNumberFormat="1" applyFont="1" applyFill="1" applyBorder="1" applyAlignment="1">
      <alignment horizontal="center"/>
    </xf>
    <xf numFmtId="1" fontId="5" fillId="2" borderId="4" xfId="4" applyNumberFormat="1" applyFont="1" applyFill="1" applyBorder="1" applyAlignment="1">
      <alignment horizontal="center"/>
    </xf>
    <xf numFmtId="0" fontId="5" fillId="0" borderId="0" xfId="4" applyNumberFormat="1" applyFont="1" applyBorder="1"/>
    <xf numFmtId="0" fontId="8" fillId="4" borderId="14" xfId="4" applyFont="1" applyFill="1" applyBorder="1" applyAlignment="1">
      <alignment horizontal="center"/>
    </xf>
    <xf numFmtId="0" fontId="8" fillId="5" borderId="14" xfId="4" applyFont="1" applyFill="1" applyBorder="1" applyAlignment="1">
      <alignment horizontal="center"/>
    </xf>
    <xf numFmtId="3" fontId="5" fillId="0" borderId="0" xfId="0" applyNumberFormat="1" applyFont="1" applyFill="1" applyBorder="1"/>
    <xf numFmtId="169" fontId="5" fillId="0" borderId="0" xfId="7" applyNumberFormat="1" applyFont="1"/>
    <xf numFmtId="169" fontId="5" fillId="0" borderId="0" xfId="7" applyNumberFormat="1" applyFont="1" applyBorder="1"/>
    <xf numFmtId="169" fontId="5" fillId="0" borderId="0" xfId="7" applyNumberFormat="1" applyFont="1" applyFill="1" applyBorder="1"/>
    <xf numFmtId="169" fontId="8" fillId="0" borderId="0" xfId="7" applyNumberFormat="1" applyFont="1" applyBorder="1"/>
    <xf numFmtId="3" fontId="0" fillId="6" borderId="16" xfId="0" applyNumberFormat="1" applyFill="1" applyBorder="1" applyAlignment="1">
      <alignment horizontal="right"/>
    </xf>
    <xf numFmtId="0" fontId="10" fillId="0" borderId="0" xfId="0" applyFont="1" applyAlignment="1">
      <alignment vertical="center"/>
    </xf>
    <xf numFmtId="3" fontId="11" fillId="0" borderId="0" xfId="0" applyNumberFormat="1" applyFont="1"/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</cellXfs>
  <cellStyles count="10">
    <cellStyle name="Komma" xfId="7" builtinId="3"/>
    <cellStyle name="Komma 2" xfId="1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  <cellStyle name="Normal_innutj" xfId="4" xr:uid="{00000000-0005-0000-0000-000005000000}"/>
    <cellStyle name="Prosent" xfId="5" builtinId="5"/>
    <cellStyle name="Prosent 2" xfId="6" xr:uid="{00000000-0005-0000-0000-000007000000}"/>
    <cellStyle name="Tusenskille 2" xfId="8" xr:uid="{00000000-0005-0000-0000-000008000000}"/>
    <cellStyle name="Tusenskille_innutj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1"/>
  <sheetViews>
    <sheetView tabSelected="1" zoomScale="90" zoomScaleNormal="9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T12" sqref="T12"/>
    </sheetView>
  </sheetViews>
  <sheetFormatPr baseColWidth="10" defaultColWidth="11.42578125" defaultRowHeight="12.75" x14ac:dyDescent="0.2"/>
  <cols>
    <col min="1" max="1" width="6.42578125" style="4" customWidth="1"/>
    <col min="2" max="2" width="12.5703125" style="4" customWidth="1"/>
    <col min="3" max="3" width="15.140625" style="4" customWidth="1"/>
    <col min="4" max="4" width="12.140625" style="4" bestFit="1" customWidth="1"/>
    <col min="5" max="11" width="11.42578125" style="4" customWidth="1"/>
    <col min="12" max="12" width="13" style="4" bestFit="1" customWidth="1"/>
    <col min="13" max="14" width="12.85546875" style="4" bestFit="1" customWidth="1"/>
    <col min="15" max="15" width="12.28515625" style="4" bestFit="1" customWidth="1"/>
    <col min="16" max="16384" width="11.42578125" style="4"/>
  </cols>
  <sheetData>
    <row r="1" spans="1:16" ht="22.5" customHeight="1" x14ac:dyDescent="0.2">
      <c r="A1" s="84" t="s">
        <v>439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5"/>
      <c r="N1" s="3"/>
      <c r="O1" s="3"/>
    </row>
    <row r="2" spans="1:16" x14ac:dyDescent="0.2">
      <c r="A2" s="86" t="s">
        <v>0</v>
      </c>
      <c r="B2" s="86" t="s">
        <v>1</v>
      </c>
      <c r="C2" s="5" t="s">
        <v>2</v>
      </c>
      <c r="D2" s="6" t="s">
        <v>3</v>
      </c>
      <c r="E2" s="89" t="s">
        <v>440</v>
      </c>
      <c r="F2" s="90"/>
      <c r="G2" s="89" t="s">
        <v>4</v>
      </c>
      <c r="H2" s="91"/>
      <c r="I2" s="91"/>
      <c r="J2" s="91"/>
      <c r="K2" s="90"/>
      <c r="L2" s="89" t="s">
        <v>5</v>
      </c>
      <c r="M2" s="90"/>
      <c r="N2" s="7" t="s">
        <v>6</v>
      </c>
      <c r="O2" s="7" t="s">
        <v>7</v>
      </c>
    </row>
    <row r="3" spans="1:16" x14ac:dyDescent="0.2">
      <c r="A3" s="87"/>
      <c r="B3" s="87"/>
      <c r="C3" s="8" t="s">
        <v>59</v>
      </c>
      <c r="D3" s="9" t="s">
        <v>422</v>
      </c>
      <c r="E3" s="10" t="s">
        <v>9</v>
      </c>
      <c r="F3" s="11" t="s">
        <v>10</v>
      </c>
      <c r="G3" s="12" t="s">
        <v>11</v>
      </c>
      <c r="H3" s="70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</row>
    <row r="4" spans="1:16" ht="14.25" x14ac:dyDescent="0.2">
      <c r="A4" s="87"/>
      <c r="B4" s="87"/>
      <c r="C4" s="9"/>
      <c r="D4" s="9"/>
      <c r="E4" s="18"/>
      <c r="F4" s="16" t="s">
        <v>18</v>
      </c>
      <c r="G4" s="19" t="s">
        <v>19</v>
      </c>
      <c r="H4" s="71" t="s">
        <v>20</v>
      </c>
      <c r="I4" s="18" t="s">
        <v>16</v>
      </c>
      <c r="J4" s="20" t="s">
        <v>21</v>
      </c>
      <c r="K4" s="15" t="s">
        <v>22</v>
      </c>
      <c r="L4" s="15" t="s">
        <v>23</v>
      </c>
      <c r="M4" s="16" t="s">
        <v>16</v>
      </c>
      <c r="N4" s="21" t="s">
        <v>56</v>
      </c>
      <c r="O4" s="17" t="s">
        <v>61</v>
      </c>
      <c r="P4" s="82" t="s">
        <v>443</v>
      </c>
    </row>
    <row r="5" spans="1:16" x14ac:dyDescent="0.2">
      <c r="A5" s="88"/>
      <c r="B5" s="88"/>
      <c r="C5" s="1"/>
      <c r="D5" s="22"/>
      <c r="E5" s="22"/>
      <c r="F5" s="23" t="s">
        <v>26</v>
      </c>
      <c r="G5" s="24" t="s">
        <v>27</v>
      </c>
      <c r="H5" s="25" t="s">
        <v>28</v>
      </c>
      <c r="I5" s="22"/>
      <c r="J5" s="26" t="s">
        <v>29</v>
      </c>
      <c r="K5" s="22"/>
      <c r="L5" s="23" t="s">
        <v>30</v>
      </c>
      <c r="M5" s="23" t="s">
        <v>60</v>
      </c>
      <c r="N5" s="27"/>
      <c r="O5" s="27"/>
    </row>
    <row r="6" spans="1:16" x14ac:dyDescent="0.2">
      <c r="A6" s="74"/>
      <c r="B6" s="74"/>
      <c r="C6" s="74">
        <v>1</v>
      </c>
      <c r="D6" s="75">
        <v>2</v>
      </c>
      <c r="E6" s="74">
        <v>3</v>
      </c>
      <c r="F6" s="74">
        <v>4</v>
      </c>
      <c r="G6" s="74">
        <v>5</v>
      </c>
      <c r="H6" s="74">
        <f t="shared" ref="H6:M6" si="0">G6+1</f>
        <v>6</v>
      </c>
      <c r="I6" s="74">
        <f t="shared" si="0"/>
        <v>7</v>
      </c>
      <c r="J6" s="74">
        <f t="shared" si="0"/>
        <v>8</v>
      </c>
      <c r="K6" s="74">
        <f t="shared" si="0"/>
        <v>9</v>
      </c>
      <c r="L6" s="74">
        <f t="shared" si="0"/>
        <v>10</v>
      </c>
      <c r="M6" s="74">
        <f t="shared" si="0"/>
        <v>11</v>
      </c>
      <c r="N6" s="74">
        <v>12</v>
      </c>
      <c r="O6" s="74">
        <v>13</v>
      </c>
    </row>
    <row r="7" spans="1:16" x14ac:dyDescent="0.2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</row>
    <row r="8" spans="1:16" x14ac:dyDescent="0.2">
      <c r="A8" s="33">
        <v>301</v>
      </c>
      <c r="B8" s="34" t="s">
        <v>90</v>
      </c>
      <c r="C8" s="36">
        <v>34894706472</v>
      </c>
      <c r="D8" s="36">
        <v>697010</v>
      </c>
      <c r="E8" s="37">
        <f>(C8)/D8</f>
        <v>50063.423009712918</v>
      </c>
      <c r="F8" s="38">
        <f t="shared" ref="F8:F71" si="1">IF(ISNUMBER(C8),E8/E$369,"")</f>
        <v>1.3773014490799058</v>
      </c>
      <c r="G8" s="39">
        <f t="shared" ref="G8:G71" si="2">(E$369-E8)*0.6</f>
        <v>-8228.700576805586</v>
      </c>
      <c r="H8" s="39">
        <f t="shared" ref="H8:H71" si="3">IF(E8&gt;=E$369*0.9,0,IF(E8&lt;0.9*E$369,(E$369*0.9-E8)*0.35))</f>
        <v>0</v>
      </c>
      <c r="I8" s="37">
        <f t="shared" ref="I8" si="4">G8+H8</f>
        <v>-8228.700576805586</v>
      </c>
      <c r="J8" s="40">
        <f>I$371</f>
        <v>-432.81331717371768</v>
      </c>
      <c r="K8" s="37">
        <f>I8+J8</f>
        <v>-8661.5138939793032</v>
      </c>
      <c r="L8" s="37">
        <f>(I8*D8)</f>
        <v>-5735486589.0392618</v>
      </c>
      <c r="M8" s="37">
        <f>(K8*D8)</f>
        <v>-6037161799.2425146</v>
      </c>
      <c r="N8" s="41">
        <f>'jan-nov'!M8</f>
        <v>-5386425247.3681984</v>
      </c>
      <c r="O8" s="41">
        <f>M8-N8</f>
        <v>-650736551.87431622</v>
      </c>
    </row>
    <row r="9" spans="1:16" x14ac:dyDescent="0.2">
      <c r="A9" s="33">
        <v>1101</v>
      </c>
      <c r="B9" s="34" t="s">
        <v>204</v>
      </c>
      <c r="C9" s="36">
        <v>536136800</v>
      </c>
      <c r="D9" s="36">
        <v>14787</v>
      </c>
      <c r="E9" s="37">
        <f t="shared" ref="E9:E72" si="5">(C9)/D9</f>
        <v>36257.307094069118</v>
      </c>
      <c r="F9" s="38">
        <f t="shared" si="1"/>
        <v>0.99747956888022038</v>
      </c>
      <c r="G9" s="39">
        <f t="shared" si="2"/>
        <v>54.968972580693659</v>
      </c>
      <c r="H9" s="39">
        <f t="shared" si="3"/>
        <v>0</v>
      </c>
      <c r="I9" s="37">
        <f t="shared" ref="I9:I72" si="6">G9+H9</f>
        <v>54.968972580693659</v>
      </c>
      <c r="J9" s="40">
        <f t="shared" ref="J9:J72" si="7">I$371</f>
        <v>-432.81331717371768</v>
      </c>
      <c r="K9" s="37">
        <f t="shared" ref="K9:K72" si="8">I9+J9</f>
        <v>-377.844344593024</v>
      </c>
      <c r="L9" s="37">
        <f t="shared" ref="L9:L72" si="9">(I9*D9)</f>
        <v>812826.19755071716</v>
      </c>
      <c r="M9" s="37">
        <f t="shared" ref="M9:M72" si="10">(K9*D9)</f>
        <v>-5587184.3234970458</v>
      </c>
      <c r="N9" s="41">
        <f>'jan-nov'!M9</f>
        <v>-7262392.8610908985</v>
      </c>
      <c r="O9" s="41">
        <f t="shared" ref="O9:O72" si="11">M9-N9</f>
        <v>1675208.5375938527</v>
      </c>
    </row>
    <row r="10" spans="1:16" x14ac:dyDescent="0.2">
      <c r="A10" s="33">
        <v>1103</v>
      </c>
      <c r="B10" s="34" t="s">
        <v>206</v>
      </c>
      <c r="C10" s="36">
        <v>6300497694</v>
      </c>
      <c r="D10" s="36">
        <v>144147</v>
      </c>
      <c r="E10" s="37">
        <f t="shared" si="5"/>
        <v>43708.836770796479</v>
      </c>
      <c r="F10" s="38">
        <f t="shared" si="1"/>
        <v>1.2024795869498472</v>
      </c>
      <c r="G10" s="39">
        <f t="shared" si="2"/>
        <v>-4415.9488334557227</v>
      </c>
      <c r="H10" s="39">
        <f t="shared" si="3"/>
        <v>0</v>
      </c>
      <c r="I10" s="37">
        <f t="shared" si="6"/>
        <v>-4415.9488334557227</v>
      </c>
      <c r="J10" s="40">
        <f t="shared" si="7"/>
        <v>-432.81331717371768</v>
      </c>
      <c r="K10" s="37">
        <f t="shared" si="8"/>
        <v>-4848.7621506294399</v>
      </c>
      <c r="L10" s="37">
        <f t="shared" si="9"/>
        <v>-636545776.49614203</v>
      </c>
      <c r="M10" s="37">
        <f t="shared" si="10"/>
        <v>-698934517.72678185</v>
      </c>
      <c r="N10" s="41">
        <f>'jan-nov'!M10</f>
        <v>-682632234.89400589</v>
      </c>
      <c r="O10" s="41">
        <f t="shared" si="11"/>
        <v>-16302282.83277595</v>
      </c>
    </row>
    <row r="11" spans="1:16" x14ac:dyDescent="0.2">
      <c r="A11" s="33">
        <v>1106</v>
      </c>
      <c r="B11" s="34" t="s">
        <v>207</v>
      </c>
      <c r="C11" s="36">
        <v>1275892721</v>
      </c>
      <c r="D11" s="36">
        <v>37323</v>
      </c>
      <c r="E11" s="37">
        <f t="shared" si="5"/>
        <v>34185.159847815019</v>
      </c>
      <c r="F11" s="38">
        <f t="shared" si="1"/>
        <v>0.94047245203926844</v>
      </c>
      <c r="G11" s="39">
        <f t="shared" si="2"/>
        <v>1298.2573203331528</v>
      </c>
      <c r="H11" s="39">
        <f t="shared" si="3"/>
        <v>0</v>
      </c>
      <c r="I11" s="37">
        <f t="shared" si="6"/>
        <v>1298.2573203331528</v>
      </c>
      <c r="J11" s="40">
        <f t="shared" si="7"/>
        <v>-432.81331717371768</v>
      </c>
      <c r="K11" s="37">
        <f t="shared" si="8"/>
        <v>865.44400315943517</v>
      </c>
      <c r="L11" s="37">
        <f t="shared" si="9"/>
        <v>48454857.966794267</v>
      </c>
      <c r="M11" s="37">
        <f t="shared" si="10"/>
        <v>32300966.529919598</v>
      </c>
      <c r="N11" s="41">
        <f>'jan-nov'!M11</f>
        <v>22810312.196625832</v>
      </c>
      <c r="O11" s="41">
        <f t="shared" si="11"/>
        <v>9490654.3332937658</v>
      </c>
    </row>
    <row r="12" spans="1:16" x14ac:dyDescent="0.2">
      <c r="A12" s="33">
        <v>1108</v>
      </c>
      <c r="B12" s="34" t="s">
        <v>205</v>
      </c>
      <c r="C12" s="36">
        <v>2853855059</v>
      </c>
      <c r="D12" s="36">
        <v>80450</v>
      </c>
      <c r="E12" s="37">
        <f t="shared" si="5"/>
        <v>35473.648962088257</v>
      </c>
      <c r="F12" s="38">
        <f t="shared" si="1"/>
        <v>0.97592024640738251</v>
      </c>
      <c r="G12" s="39">
        <f t="shared" si="2"/>
        <v>525.16385176921028</v>
      </c>
      <c r="H12" s="39">
        <f t="shared" si="3"/>
        <v>0</v>
      </c>
      <c r="I12" s="37">
        <f t="shared" si="6"/>
        <v>525.16385176921028</v>
      </c>
      <c r="J12" s="40">
        <f t="shared" si="7"/>
        <v>-432.81331717371768</v>
      </c>
      <c r="K12" s="37">
        <f t="shared" si="8"/>
        <v>92.350534595492604</v>
      </c>
      <c r="L12" s="37">
        <f t="shared" si="9"/>
        <v>42249431.874832965</v>
      </c>
      <c r="M12" s="37">
        <f t="shared" si="10"/>
        <v>7429600.5082073798</v>
      </c>
      <c r="N12" s="41">
        <f>'jan-nov'!M12</f>
        <v>-6471965.0814473806</v>
      </c>
      <c r="O12" s="41">
        <f t="shared" si="11"/>
        <v>13901565.58965476</v>
      </c>
    </row>
    <row r="13" spans="1:16" x14ac:dyDescent="0.2">
      <c r="A13" s="33">
        <v>1111</v>
      </c>
      <c r="B13" s="34" t="s">
        <v>208</v>
      </c>
      <c r="C13" s="36">
        <v>97746771</v>
      </c>
      <c r="D13" s="36">
        <v>3257</v>
      </c>
      <c r="E13" s="37">
        <f t="shared" si="5"/>
        <v>30011.289837273565</v>
      </c>
      <c r="F13" s="38">
        <f t="shared" si="1"/>
        <v>0.8256445623707056</v>
      </c>
      <c r="G13" s="39">
        <f t="shared" si="2"/>
        <v>3802.5793266580249</v>
      </c>
      <c r="H13" s="39">
        <f t="shared" si="3"/>
        <v>945.95900219088878</v>
      </c>
      <c r="I13" s="37">
        <f t="shared" si="6"/>
        <v>4748.5383288489138</v>
      </c>
      <c r="J13" s="40">
        <f t="shared" si="7"/>
        <v>-432.81331717371768</v>
      </c>
      <c r="K13" s="37">
        <f t="shared" si="8"/>
        <v>4315.7250116751966</v>
      </c>
      <c r="L13" s="37">
        <f t="shared" si="9"/>
        <v>15465989.337060912</v>
      </c>
      <c r="M13" s="37">
        <f t="shared" si="10"/>
        <v>14056316.363026116</v>
      </c>
      <c r="N13" s="41">
        <f>'jan-nov'!M13</f>
        <v>11831029.919228271</v>
      </c>
      <c r="O13" s="41">
        <f t="shared" si="11"/>
        <v>2225286.4437978454</v>
      </c>
    </row>
    <row r="14" spans="1:16" x14ac:dyDescent="0.2">
      <c r="A14" s="33">
        <v>1112</v>
      </c>
      <c r="B14" s="34" t="s">
        <v>209</v>
      </c>
      <c r="C14" s="36">
        <v>90645704</v>
      </c>
      <c r="D14" s="36">
        <v>3174</v>
      </c>
      <c r="E14" s="37">
        <f t="shared" si="5"/>
        <v>28558.822936357908</v>
      </c>
      <c r="F14" s="38">
        <f t="shared" si="1"/>
        <v>0.78568555343550717</v>
      </c>
      <c r="G14" s="39">
        <f t="shared" si="2"/>
        <v>4674.0594672074194</v>
      </c>
      <c r="H14" s="39">
        <f t="shared" si="3"/>
        <v>1454.3224175113687</v>
      </c>
      <c r="I14" s="37">
        <f t="shared" si="6"/>
        <v>6128.3818847187886</v>
      </c>
      <c r="J14" s="40">
        <f t="shared" si="7"/>
        <v>-432.81331717371768</v>
      </c>
      <c r="K14" s="37">
        <f t="shared" si="8"/>
        <v>5695.5685675450713</v>
      </c>
      <c r="L14" s="37">
        <f t="shared" si="9"/>
        <v>19451484.102097433</v>
      </c>
      <c r="M14" s="37">
        <f t="shared" si="10"/>
        <v>18077734.633388057</v>
      </c>
      <c r="N14" s="41">
        <f>'jan-nov'!M14</f>
        <v>16778477.770334829</v>
      </c>
      <c r="O14" s="41">
        <f t="shared" si="11"/>
        <v>1299256.8630532287</v>
      </c>
    </row>
    <row r="15" spans="1:16" x14ac:dyDescent="0.2">
      <c r="A15" s="33">
        <v>1114</v>
      </c>
      <c r="B15" s="34" t="s">
        <v>210</v>
      </c>
      <c r="C15" s="36">
        <v>90706262</v>
      </c>
      <c r="D15" s="36">
        <v>2791</v>
      </c>
      <c r="E15" s="37">
        <f t="shared" si="5"/>
        <v>32499.556431386598</v>
      </c>
      <c r="F15" s="38">
        <f t="shared" si="1"/>
        <v>0.89409959360386959</v>
      </c>
      <c r="G15" s="39">
        <f t="shared" si="2"/>
        <v>2309.6193701902052</v>
      </c>
      <c r="H15" s="39">
        <f t="shared" si="3"/>
        <v>75.065694251327471</v>
      </c>
      <c r="I15" s="37">
        <f t="shared" si="6"/>
        <v>2384.6850644415326</v>
      </c>
      <c r="J15" s="40">
        <f t="shared" si="7"/>
        <v>-432.81331717371768</v>
      </c>
      <c r="K15" s="37">
        <f t="shared" si="8"/>
        <v>1951.871747267815</v>
      </c>
      <c r="L15" s="37">
        <f t="shared" si="9"/>
        <v>6655656.014856318</v>
      </c>
      <c r="M15" s="37">
        <f t="shared" si="10"/>
        <v>5447674.0466244714</v>
      </c>
      <c r="N15" s="41">
        <f>'jan-nov'!M15</f>
        <v>5768010.0356819471</v>
      </c>
      <c r="O15" s="41">
        <f t="shared" si="11"/>
        <v>-320335.9890574757</v>
      </c>
    </row>
    <row r="16" spans="1:16" x14ac:dyDescent="0.2">
      <c r="A16" s="33">
        <v>1119</v>
      </c>
      <c r="B16" s="34" t="s">
        <v>211</v>
      </c>
      <c r="C16" s="36">
        <v>567615441</v>
      </c>
      <c r="D16" s="36">
        <v>19120</v>
      </c>
      <c r="E16" s="37">
        <f t="shared" si="5"/>
        <v>29687.000052301257</v>
      </c>
      <c r="F16" s="38">
        <f t="shared" si="1"/>
        <v>0.81672298322344039</v>
      </c>
      <c r="G16" s="39">
        <f t="shared" si="2"/>
        <v>3997.1531976414099</v>
      </c>
      <c r="H16" s="39">
        <f t="shared" si="3"/>
        <v>1059.4604269311969</v>
      </c>
      <c r="I16" s="37">
        <f t="shared" si="6"/>
        <v>5056.6136245726066</v>
      </c>
      <c r="J16" s="40">
        <f t="shared" si="7"/>
        <v>-432.81331717371768</v>
      </c>
      <c r="K16" s="37">
        <f t="shared" si="8"/>
        <v>4623.8003073988893</v>
      </c>
      <c r="L16" s="37">
        <f t="shared" si="9"/>
        <v>96682452.501828238</v>
      </c>
      <c r="M16" s="37">
        <f t="shared" si="10"/>
        <v>88407061.877466768</v>
      </c>
      <c r="N16" s="41">
        <f>'jan-nov'!M16</f>
        <v>87110950.089068025</v>
      </c>
      <c r="O16" s="41">
        <f t="shared" si="11"/>
        <v>1296111.7883987427</v>
      </c>
    </row>
    <row r="17" spans="1:15" x14ac:dyDescent="0.2">
      <c r="A17" s="33">
        <v>1120</v>
      </c>
      <c r="B17" s="34" t="s">
        <v>212</v>
      </c>
      <c r="C17" s="36">
        <v>659797246</v>
      </c>
      <c r="D17" s="36">
        <v>19848</v>
      </c>
      <c r="E17" s="37">
        <f t="shared" si="5"/>
        <v>33242.505340588476</v>
      </c>
      <c r="F17" s="38">
        <f t="shared" si="1"/>
        <v>0.91453895926685191</v>
      </c>
      <c r="G17" s="39">
        <f t="shared" si="2"/>
        <v>1863.8500246690789</v>
      </c>
      <c r="H17" s="39">
        <f t="shared" si="3"/>
        <v>0</v>
      </c>
      <c r="I17" s="37">
        <f t="shared" si="6"/>
        <v>1863.8500246690789</v>
      </c>
      <c r="J17" s="40">
        <f t="shared" si="7"/>
        <v>-432.81331717371768</v>
      </c>
      <c r="K17" s="37">
        <f t="shared" si="8"/>
        <v>1431.0367074953613</v>
      </c>
      <c r="L17" s="37">
        <f t="shared" si="9"/>
        <v>36993695.289631881</v>
      </c>
      <c r="M17" s="37">
        <f t="shared" si="10"/>
        <v>28403216.570367932</v>
      </c>
      <c r="N17" s="41">
        <f>'jan-nov'!M17</f>
        <v>24707946.824634384</v>
      </c>
      <c r="O17" s="41">
        <f t="shared" si="11"/>
        <v>3695269.745733548</v>
      </c>
    </row>
    <row r="18" spans="1:15" x14ac:dyDescent="0.2">
      <c r="A18" s="33">
        <v>1121</v>
      </c>
      <c r="B18" s="34" t="s">
        <v>213</v>
      </c>
      <c r="C18" s="36">
        <v>690436445</v>
      </c>
      <c r="D18" s="36">
        <v>19106</v>
      </c>
      <c r="E18" s="37">
        <f t="shared" si="5"/>
        <v>36137.152988589973</v>
      </c>
      <c r="F18" s="38">
        <f t="shared" si="1"/>
        <v>0.99417399339935042</v>
      </c>
      <c r="G18" s="39">
        <f t="shared" si="2"/>
        <v>127.06143586818069</v>
      </c>
      <c r="H18" s="39">
        <f t="shared" si="3"/>
        <v>0</v>
      </c>
      <c r="I18" s="37">
        <f t="shared" si="6"/>
        <v>127.06143586818069</v>
      </c>
      <c r="J18" s="40">
        <f t="shared" si="7"/>
        <v>-432.81331717371768</v>
      </c>
      <c r="K18" s="37">
        <f t="shared" si="8"/>
        <v>-305.75188130553698</v>
      </c>
      <c r="L18" s="37">
        <f t="shared" si="9"/>
        <v>2427635.7936974606</v>
      </c>
      <c r="M18" s="37">
        <f t="shared" si="10"/>
        <v>-5841695.4442235893</v>
      </c>
      <c r="N18" s="41">
        <f>'jan-nov'!M18</f>
        <v>-7415862.3292893954</v>
      </c>
      <c r="O18" s="41">
        <f t="shared" si="11"/>
        <v>1574166.8850658061</v>
      </c>
    </row>
    <row r="19" spans="1:15" x14ac:dyDescent="0.2">
      <c r="A19" s="33">
        <v>1122</v>
      </c>
      <c r="B19" s="34" t="s">
        <v>214</v>
      </c>
      <c r="C19" s="36">
        <v>371633980</v>
      </c>
      <c r="D19" s="36">
        <v>12064</v>
      </c>
      <c r="E19" s="37">
        <f t="shared" si="5"/>
        <v>30805.203912466844</v>
      </c>
      <c r="F19" s="38">
        <f t="shared" si="1"/>
        <v>0.84748603745315232</v>
      </c>
      <c r="G19" s="39">
        <f t="shared" si="2"/>
        <v>3326.2308815420574</v>
      </c>
      <c r="H19" s="39">
        <f t="shared" si="3"/>
        <v>668.0890758732412</v>
      </c>
      <c r="I19" s="37">
        <f t="shared" si="6"/>
        <v>3994.3199574152986</v>
      </c>
      <c r="J19" s="40">
        <f t="shared" si="7"/>
        <v>-432.81331717371768</v>
      </c>
      <c r="K19" s="37">
        <f t="shared" si="8"/>
        <v>3561.506640241581</v>
      </c>
      <c r="L19" s="37">
        <f t="shared" si="9"/>
        <v>48187475.966258161</v>
      </c>
      <c r="M19" s="37">
        <f t="shared" si="10"/>
        <v>42966016.107874431</v>
      </c>
      <c r="N19" s="41">
        <f>'jan-nov'!M19</f>
        <v>37396366.850006111</v>
      </c>
      <c r="O19" s="41">
        <f t="shared" si="11"/>
        <v>5569649.2578683197</v>
      </c>
    </row>
    <row r="20" spans="1:15" x14ac:dyDescent="0.2">
      <c r="A20" s="33">
        <v>1124</v>
      </c>
      <c r="B20" s="34" t="s">
        <v>215</v>
      </c>
      <c r="C20" s="36">
        <v>1204713132</v>
      </c>
      <c r="D20" s="36">
        <v>27457</v>
      </c>
      <c r="E20" s="37">
        <f t="shared" si="5"/>
        <v>43876.356921732164</v>
      </c>
      <c r="F20" s="38">
        <f t="shared" si="1"/>
        <v>1.2070882559693235</v>
      </c>
      <c r="G20" s="39">
        <f t="shared" si="2"/>
        <v>-4516.4609240171339</v>
      </c>
      <c r="H20" s="39">
        <f t="shared" si="3"/>
        <v>0</v>
      </c>
      <c r="I20" s="37">
        <f t="shared" si="6"/>
        <v>-4516.4609240171339</v>
      </c>
      <c r="J20" s="40">
        <f t="shared" si="7"/>
        <v>-432.81331717371768</v>
      </c>
      <c r="K20" s="37">
        <f t="shared" si="8"/>
        <v>-4949.2742411908512</v>
      </c>
      <c r="L20" s="37">
        <f t="shared" si="9"/>
        <v>-124008467.59073845</v>
      </c>
      <c r="M20" s="37">
        <f t="shared" si="10"/>
        <v>-135892222.84037721</v>
      </c>
      <c r="N20" s="41">
        <f>'jan-nov'!M20</f>
        <v>-129217530.84786448</v>
      </c>
      <c r="O20" s="41">
        <f t="shared" si="11"/>
        <v>-6674691.9925127327</v>
      </c>
    </row>
    <row r="21" spans="1:15" x14ac:dyDescent="0.2">
      <c r="A21" s="33">
        <v>1127</v>
      </c>
      <c r="B21" s="34" t="s">
        <v>216</v>
      </c>
      <c r="C21" s="36">
        <v>441758745</v>
      </c>
      <c r="D21" s="36">
        <v>11315</v>
      </c>
      <c r="E21" s="37">
        <f t="shared" si="5"/>
        <v>39041.868758285462</v>
      </c>
      <c r="F21" s="38">
        <f t="shared" si="1"/>
        <v>1.0740860129588334</v>
      </c>
      <c r="G21" s="39">
        <f t="shared" si="2"/>
        <v>-1615.7680259491128</v>
      </c>
      <c r="H21" s="39">
        <f t="shared" si="3"/>
        <v>0</v>
      </c>
      <c r="I21" s="37">
        <f t="shared" si="6"/>
        <v>-1615.7680259491128</v>
      </c>
      <c r="J21" s="40">
        <f t="shared" si="7"/>
        <v>-432.81331717371768</v>
      </c>
      <c r="K21" s="37">
        <f t="shared" si="8"/>
        <v>-2048.5813431228307</v>
      </c>
      <c r="L21" s="37">
        <f t="shared" si="9"/>
        <v>-18282415.21361421</v>
      </c>
      <c r="M21" s="37">
        <f t="shared" si="10"/>
        <v>-23179697.897434831</v>
      </c>
      <c r="N21" s="41">
        <f>'jan-nov'!M21</f>
        <v>-24670742.2454888</v>
      </c>
      <c r="O21" s="41">
        <f t="shared" si="11"/>
        <v>1491044.3480539694</v>
      </c>
    </row>
    <row r="22" spans="1:15" x14ac:dyDescent="0.2">
      <c r="A22" s="33">
        <v>1130</v>
      </c>
      <c r="B22" s="34" t="s">
        <v>217</v>
      </c>
      <c r="C22" s="36">
        <v>415521480</v>
      </c>
      <c r="D22" s="36">
        <v>13070</v>
      </c>
      <c r="E22" s="37">
        <f t="shared" si="5"/>
        <v>31792.003060443763</v>
      </c>
      <c r="F22" s="38">
        <f t="shared" si="1"/>
        <v>0.87463399927341667</v>
      </c>
      <c r="G22" s="39">
        <f t="shared" si="2"/>
        <v>2734.1513927559063</v>
      </c>
      <c r="H22" s="39">
        <f t="shared" si="3"/>
        <v>322.70937408131954</v>
      </c>
      <c r="I22" s="37">
        <f t="shared" si="6"/>
        <v>3056.860766837226</v>
      </c>
      <c r="J22" s="40">
        <f t="shared" si="7"/>
        <v>-432.81331717371768</v>
      </c>
      <c r="K22" s="37">
        <f t="shared" si="8"/>
        <v>2624.0474496635084</v>
      </c>
      <c r="L22" s="37">
        <f t="shared" si="9"/>
        <v>39953170.222562544</v>
      </c>
      <c r="M22" s="37">
        <f t="shared" si="10"/>
        <v>34296300.167102054</v>
      </c>
      <c r="N22" s="41">
        <f>'jan-nov'!M22</f>
        <v>30294125.217919402</v>
      </c>
      <c r="O22" s="41">
        <f t="shared" si="11"/>
        <v>4002174.9491826519</v>
      </c>
    </row>
    <row r="23" spans="1:15" x14ac:dyDescent="0.2">
      <c r="A23" s="33">
        <v>1133</v>
      </c>
      <c r="B23" s="34" t="s">
        <v>218</v>
      </c>
      <c r="C23" s="36">
        <v>106916879</v>
      </c>
      <c r="D23" s="36">
        <v>2580</v>
      </c>
      <c r="E23" s="37">
        <f t="shared" si="5"/>
        <v>41440.650775193797</v>
      </c>
      <c r="F23" s="38">
        <f t="shared" si="1"/>
        <v>1.1400792221581662</v>
      </c>
      <c r="G23" s="39">
        <f t="shared" si="2"/>
        <v>-3055.0372360941137</v>
      </c>
      <c r="H23" s="39">
        <f t="shared" si="3"/>
        <v>0</v>
      </c>
      <c r="I23" s="37">
        <f t="shared" si="6"/>
        <v>-3055.0372360941137</v>
      </c>
      <c r="J23" s="40">
        <f t="shared" si="7"/>
        <v>-432.81331717371768</v>
      </c>
      <c r="K23" s="37">
        <f t="shared" si="8"/>
        <v>-3487.8505532678314</v>
      </c>
      <c r="L23" s="37">
        <f t="shared" si="9"/>
        <v>-7881996.0691228136</v>
      </c>
      <c r="M23" s="37">
        <f t="shared" si="10"/>
        <v>-8998654.4274310041</v>
      </c>
      <c r="N23" s="41">
        <f>'jan-nov'!M23</f>
        <v>-6991978.6173540624</v>
      </c>
      <c r="O23" s="41">
        <f t="shared" si="11"/>
        <v>-2006675.8100769417</v>
      </c>
    </row>
    <row r="24" spans="1:15" x14ac:dyDescent="0.2">
      <c r="A24" s="33">
        <v>1134</v>
      </c>
      <c r="B24" s="34" t="s">
        <v>219</v>
      </c>
      <c r="C24" s="36">
        <v>161349044</v>
      </c>
      <c r="D24" s="36">
        <v>3809</v>
      </c>
      <c r="E24" s="37">
        <f t="shared" si="5"/>
        <v>42359.948542924649</v>
      </c>
      <c r="F24" s="38">
        <f t="shared" si="1"/>
        <v>1.1653701445824274</v>
      </c>
      <c r="G24" s="39">
        <f t="shared" si="2"/>
        <v>-3606.6158967326251</v>
      </c>
      <c r="H24" s="39">
        <f t="shared" si="3"/>
        <v>0</v>
      </c>
      <c r="I24" s="37">
        <f t="shared" si="6"/>
        <v>-3606.6158967326251</v>
      </c>
      <c r="J24" s="40">
        <f t="shared" si="7"/>
        <v>-432.81331717371768</v>
      </c>
      <c r="K24" s="37">
        <f t="shared" si="8"/>
        <v>-4039.4292139063427</v>
      </c>
      <c r="L24" s="37">
        <f t="shared" si="9"/>
        <v>-13737599.950654568</v>
      </c>
      <c r="M24" s="37">
        <f t="shared" si="10"/>
        <v>-15386185.875769259</v>
      </c>
      <c r="N24" s="41">
        <f>'jan-nov'!M24</f>
        <v>-15245630.550814569</v>
      </c>
      <c r="O24" s="41">
        <f t="shared" si="11"/>
        <v>-140555.32495469041</v>
      </c>
    </row>
    <row r="25" spans="1:15" x14ac:dyDescent="0.2">
      <c r="A25" s="33">
        <v>1135</v>
      </c>
      <c r="B25" s="34" t="s">
        <v>220</v>
      </c>
      <c r="C25" s="36">
        <v>157986484</v>
      </c>
      <c r="D25" s="36">
        <v>4561</v>
      </c>
      <c r="E25" s="37">
        <f t="shared" si="5"/>
        <v>34638.562595921947</v>
      </c>
      <c r="F25" s="38">
        <f t="shared" si="1"/>
        <v>0.95294607498477357</v>
      </c>
      <c r="G25" s="39">
        <f t="shared" si="2"/>
        <v>1026.2156714689961</v>
      </c>
      <c r="H25" s="39">
        <f t="shared" si="3"/>
        <v>0</v>
      </c>
      <c r="I25" s="37">
        <f t="shared" si="6"/>
        <v>1026.2156714689961</v>
      </c>
      <c r="J25" s="40">
        <f t="shared" si="7"/>
        <v>-432.81331717371768</v>
      </c>
      <c r="K25" s="37">
        <f t="shared" si="8"/>
        <v>593.40235429527843</v>
      </c>
      <c r="L25" s="37">
        <f t="shared" si="9"/>
        <v>4680569.6775700916</v>
      </c>
      <c r="M25" s="37">
        <f t="shared" si="10"/>
        <v>2706508.1379407649</v>
      </c>
      <c r="N25" s="41">
        <f>'jan-nov'!M25</f>
        <v>1006314.6596310639</v>
      </c>
      <c r="O25" s="41">
        <f t="shared" si="11"/>
        <v>1700193.478309701</v>
      </c>
    </row>
    <row r="26" spans="1:15" x14ac:dyDescent="0.2">
      <c r="A26" s="33">
        <v>1144</v>
      </c>
      <c r="B26" s="34" t="s">
        <v>221</v>
      </c>
      <c r="C26" s="36">
        <v>15499979</v>
      </c>
      <c r="D26" s="36">
        <v>507</v>
      </c>
      <c r="E26" s="37">
        <f t="shared" si="5"/>
        <v>30571.950690335307</v>
      </c>
      <c r="F26" s="38">
        <f t="shared" si="1"/>
        <v>0.84106897722173357</v>
      </c>
      <c r="G26" s="39">
        <f t="shared" si="2"/>
        <v>3466.1828148209802</v>
      </c>
      <c r="H26" s="39">
        <f t="shared" si="3"/>
        <v>749.7277036192794</v>
      </c>
      <c r="I26" s="37">
        <f t="shared" si="6"/>
        <v>4215.9105184402597</v>
      </c>
      <c r="J26" s="40">
        <f t="shared" si="7"/>
        <v>-432.81331717371768</v>
      </c>
      <c r="K26" s="37">
        <f t="shared" si="8"/>
        <v>3783.097201266542</v>
      </c>
      <c r="L26" s="37">
        <f t="shared" si="9"/>
        <v>2137466.6328492118</v>
      </c>
      <c r="M26" s="37">
        <f t="shared" si="10"/>
        <v>1918030.2810421367</v>
      </c>
      <c r="N26" s="41">
        <f>'jan-nov'!M26</f>
        <v>1606095.9414334476</v>
      </c>
      <c r="O26" s="41">
        <f t="shared" si="11"/>
        <v>311934.33960868907</v>
      </c>
    </row>
    <row r="27" spans="1:15" x14ac:dyDescent="0.2">
      <c r="A27" s="33">
        <v>1145</v>
      </c>
      <c r="B27" s="34" t="s">
        <v>222</v>
      </c>
      <c r="C27" s="36">
        <v>27882303</v>
      </c>
      <c r="D27" s="36">
        <v>859</v>
      </c>
      <c r="E27" s="37">
        <f t="shared" si="5"/>
        <v>32459.025611175784</v>
      </c>
      <c r="F27" s="38">
        <f t="shared" si="1"/>
        <v>0.89298454485065271</v>
      </c>
      <c r="G27" s="39">
        <f t="shared" si="2"/>
        <v>2333.9378623166936</v>
      </c>
      <c r="H27" s="39">
        <f t="shared" si="3"/>
        <v>89.251481325112209</v>
      </c>
      <c r="I27" s="37">
        <f t="shared" si="6"/>
        <v>2423.1893436418059</v>
      </c>
      <c r="J27" s="40">
        <f t="shared" si="7"/>
        <v>-432.81331717371768</v>
      </c>
      <c r="K27" s="37">
        <f t="shared" si="8"/>
        <v>1990.3760264680882</v>
      </c>
      <c r="L27" s="37">
        <f t="shared" si="9"/>
        <v>2081519.6461883113</v>
      </c>
      <c r="M27" s="37">
        <f t="shared" si="10"/>
        <v>1709733.0067360878</v>
      </c>
      <c r="N27" s="41">
        <f>'jan-nov'!M27</f>
        <v>1500146.4493911855</v>
      </c>
      <c r="O27" s="41">
        <f t="shared" si="11"/>
        <v>209586.55734490231</v>
      </c>
    </row>
    <row r="28" spans="1:15" x14ac:dyDescent="0.2">
      <c r="A28" s="33">
        <v>1146</v>
      </c>
      <c r="B28" s="34" t="s">
        <v>223</v>
      </c>
      <c r="C28" s="36">
        <v>356276337</v>
      </c>
      <c r="D28" s="36">
        <v>11178</v>
      </c>
      <c r="E28" s="37">
        <f t="shared" si="5"/>
        <v>31872.994900697799</v>
      </c>
      <c r="F28" s="38">
        <f t="shared" si="1"/>
        <v>0.87686217649821185</v>
      </c>
      <c r="G28" s="39">
        <f t="shared" si="2"/>
        <v>2685.556288603485</v>
      </c>
      <c r="H28" s="39">
        <f t="shared" si="3"/>
        <v>294.36222999240726</v>
      </c>
      <c r="I28" s="37">
        <f t="shared" si="6"/>
        <v>2979.9185185958922</v>
      </c>
      <c r="J28" s="40">
        <f t="shared" si="7"/>
        <v>-432.81331717371768</v>
      </c>
      <c r="K28" s="37">
        <f t="shared" si="8"/>
        <v>2547.1052014221746</v>
      </c>
      <c r="L28" s="37">
        <f t="shared" si="9"/>
        <v>33309529.200864885</v>
      </c>
      <c r="M28" s="37">
        <f t="shared" si="10"/>
        <v>28471541.941497069</v>
      </c>
      <c r="N28" s="41">
        <f>'jan-nov'!M28</f>
        <v>22222177.756396584</v>
      </c>
      <c r="O28" s="41">
        <f t="shared" si="11"/>
        <v>6249364.1851004846</v>
      </c>
    </row>
    <row r="29" spans="1:15" x14ac:dyDescent="0.2">
      <c r="A29" s="33">
        <v>1149</v>
      </c>
      <c r="B29" s="34" t="s">
        <v>224</v>
      </c>
      <c r="C29" s="36">
        <v>1289099810</v>
      </c>
      <c r="D29" s="36">
        <v>42345</v>
      </c>
      <c r="E29" s="37">
        <f t="shared" si="5"/>
        <v>30442.786869760301</v>
      </c>
      <c r="F29" s="38">
        <f t="shared" si="1"/>
        <v>0.83751553427772751</v>
      </c>
      <c r="G29" s="39">
        <f t="shared" si="2"/>
        <v>3543.6811071659836</v>
      </c>
      <c r="H29" s="39">
        <f t="shared" si="3"/>
        <v>794.93504082053141</v>
      </c>
      <c r="I29" s="37">
        <f t="shared" si="6"/>
        <v>4338.616147986515</v>
      </c>
      <c r="J29" s="40">
        <f t="shared" si="7"/>
        <v>-432.81331717371768</v>
      </c>
      <c r="K29" s="37">
        <f t="shared" si="8"/>
        <v>3905.8028308127973</v>
      </c>
      <c r="L29" s="37">
        <f t="shared" si="9"/>
        <v>183718700.78648898</v>
      </c>
      <c r="M29" s="37">
        <f t="shared" si="10"/>
        <v>165391220.87076789</v>
      </c>
      <c r="N29" s="41">
        <f>'jan-nov'!M29</f>
        <v>140715688.03244436</v>
      </c>
      <c r="O29" s="41">
        <f t="shared" si="11"/>
        <v>24675532.838323534</v>
      </c>
    </row>
    <row r="30" spans="1:15" x14ac:dyDescent="0.2">
      <c r="A30" s="33">
        <v>1151</v>
      </c>
      <c r="B30" s="34" t="s">
        <v>225</v>
      </c>
      <c r="C30" s="36">
        <v>6575721</v>
      </c>
      <c r="D30" s="36">
        <v>192</v>
      </c>
      <c r="E30" s="37">
        <f t="shared" si="5"/>
        <v>34248.546875</v>
      </c>
      <c r="F30" s="38">
        <f t="shared" si="1"/>
        <v>0.94221630092426789</v>
      </c>
      <c r="G30" s="39">
        <f t="shared" si="2"/>
        <v>1260.2251040221643</v>
      </c>
      <c r="H30" s="39">
        <f t="shared" si="3"/>
        <v>0</v>
      </c>
      <c r="I30" s="37">
        <f t="shared" si="6"/>
        <v>1260.2251040221643</v>
      </c>
      <c r="J30" s="40">
        <f t="shared" si="7"/>
        <v>-432.81331717371768</v>
      </c>
      <c r="K30" s="37">
        <f t="shared" si="8"/>
        <v>827.41178684844658</v>
      </c>
      <c r="L30" s="37">
        <f t="shared" si="9"/>
        <v>241963.21997225552</v>
      </c>
      <c r="M30" s="37">
        <f t="shared" si="10"/>
        <v>158863.06307490176</v>
      </c>
      <c r="N30" s="41">
        <f>'jan-nov'!M30</f>
        <v>96469.44522016315</v>
      </c>
      <c r="O30" s="41">
        <f t="shared" si="11"/>
        <v>62393.617854738608</v>
      </c>
    </row>
    <row r="31" spans="1:15" x14ac:dyDescent="0.2">
      <c r="A31" s="33">
        <v>1160</v>
      </c>
      <c r="B31" s="34" t="s">
        <v>226</v>
      </c>
      <c r="C31" s="36">
        <v>338882982</v>
      </c>
      <c r="D31" s="36">
        <v>8705</v>
      </c>
      <c r="E31" s="37">
        <f t="shared" si="5"/>
        <v>38929.693509477314</v>
      </c>
      <c r="F31" s="38">
        <f t="shared" si="1"/>
        <v>1.070999944858688</v>
      </c>
      <c r="G31" s="39">
        <f t="shared" si="2"/>
        <v>-1548.4628766642243</v>
      </c>
      <c r="H31" s="39">
        <f t="shared" si="3"/>
        <v>0</v>
      </c>
      <c r="I31" s="37">
        <f t="shared" si="6"/>
        <v>-1548.4628766642243</v>
      </c>
      <c r="J31" s="40">
        <f t="shared" si="7"/>
        <v>-432.81331717371768</v>
      </c>
      <c r="K31" s="37">
        <f t="shared" si="8"/>
        <v>-1981.2761938379419</v>
      </c>
      <c r="L31" s="37">
        <f t="shared" si="9"/>
        <v>-13479369.341362072</v>
      </c>
      <c r="M31" s="37">
        <f t="shared" si="10"/>
        <v>-17247009.267359283</v>
      </c>
      <c r="N31" s="41">
        <f>'jan-nov'!M31</f>
        <v>-11462737.39770042</v>
      </c>
      <c r="O31" s="41">
        <f t="shared" si="11"/>
        <v>-5784271.8696588632</v>
      </c>
    </row>
    <row r="32" spans="1:15" x14ac:dyDescent="0.2">
      <c r="A32" s="33">
        <v>1505</v>
      </c>
      <c r="B32" s="34" t="s">
        <v>267</v>
      </c>
      <c r="C32" s="36">
        <v>748812223</v>
      </c>
      <c r="D32" s="36">
        <v>24099</v>
      </c>
      <c r="E32" s="37">
        <f t="shared" si="5"/>
        <v>31072.335906054192</v>
      </c>
      <c r="F32" s="38">
        <f t="shared" si="1"/>
        <v>0.85483514104505165</v>
      </c>
      <c r="G32" s="39">
        <f t="shared" si="2"/>
        <v>3165.9516853896494</v>
      </c>
      <c r="H32" s="39">
        <f t="shared" si="3"/>
        <v>574.59287811766967</v>
      </c>
      <c r="I32" s="37">
        <f t="shared" si="6"/>
        <v>3740.5445635073193</v>
      </c>
      <c r="J32" s="40">
        <f t="shared" si="7"/>
        <v>-432.81331717371768</v>
      </c>
      <c r="K32" s="37">
        <f t="shared" si="8"/>
        <v>3307.7312463336016</v>
      </c>
      <c r="L32" s="37">
        <f t="shared" si="9"/>
        <v>90143383.435962886</v>
      </c>
      <c r="M32" s="37">
        <f t="shared" si="10"/>
        <v>79713015.305393457</v>
      </c>
      <c r="N32" s="41">
        <f>'jan-nov'!M32</f>
        <v>67771488.939555481</v>
      </c>
      <c r="O32" s="41">
        <f t="shared" si="11"/>
        <v>11941526.365837976</v>
      </c>
    </row>
    <row r="33" spans="1:15" x14ac:dyDescent="0.2">
      <c r="A33" s="33">
        <v>1506</v>
      </c>
      <c r="B33" s="34" t="s">
        <v>265</v>
      </c>
      <c r="C33" s="36">
        <v>1064962554</v>
      </c>
      <c r="D33" s="36">
        <v>31870</v>
      </c>
      <c r="E33" s="37">
        <f t="shared" si="5"/>
        <v>33415.831628490741</v>
      </c>
      <c r="F33" s="38">
        <f t="shared" si="1"/>
        <v>0.91930736168801908</v>
      </c>
      <c r="G33" s="39">
        <f t="shared" si="2"/>
        <v>1759.8542519277194</v>
      </c>
      <c r="H33" s="39">
        <f t="shared" si="3"/>
        <v>0</v>
      </c>
      <c r="I33" s="37">
        <f t="shared" si="6"/>
        <v>1759.8542519277194</v>
      </c>
      <c r="J33" s="40">
        <f t="shared" si="7"/>
        <v>-432.81331717371768</v>
      </c>
      <c r="K33" s="37">
        <f t="shared" si="8"/>
        <v>1327.0409347540017</v>
      </c>
      <c r="L33" s="37">
        <f t="shared" si="9"/>
        <v>56086555.008936413</v>
      </c>
      <c r="M33" s="37">
        <f t="shared" si="10"/>
        <v>42292794.590610035</v>
      </c>
      <c r="N33" s="41">
        <f>'jan-nov'!M33</f>
        <v>36433256.73524271</v>
      </c>
      <c r="O33" s="41">
        <f t="shared" si="11"/>
        <v>5859537.8553673252</v>
      </c>
    </row>
    <row r="34" spans="1:15" x14ac:dyDescent="0.2">
      <c r="A34" s="33">
        <v>1507</v>
      </c>
      <c r="B34" s="34" t="s">
        <v>266</v>
      </c>
      <c r="C34" s="36">
        <v>2306453946</v>
      </c>
      <c r="D34" s="36">
        <v>66670</v>
      </c>
      <c r="E34" s="37">
        <f t="shared" si="5"/>
        <v>34595.079436028202</v>
      </c>
      <c r="F34" s="38">
        <f t="shared" si="1"/>
        <v>0.95174980402422393</v>
      </c>
      <c r="G34" s="39">
        <f t="shared" si="2"/>
        <v>1052.3055674052432</v>
      </c>
      <c r="H34" s="39">
        <f t="shared" si="3"/>
        <v>0</v>
      </c>
      <c r="I34" s="37">
        <f t="shared" si="6"/>
        <v>1052.3055674052432</v>
      </c>
      <c r="J34" s="40">
        <f t="shared" si="7"/>
        <v>-432.81331717371768</v>
      </c>
      <c r="K34" s="37">
        <f t="shared" si="8"/>
        <v>619.49225023152553</v>
      </c>
      <c r="L34" s="37">
        <f t="shared" si="9"/>
        <v>70157212.178907558</v>
      </c>
      <c r="M34" s="37">
        <f t="shared" si="10"/>
        <v>41301548.322935805</v>
      </c>
      <c r="N34" s="41">
        <f>'jan-nov'!M34</f>
        <v>26703878.031397186</v>
      </c>
      <c r="O34" s="41">
        <f t="shared" si="11"/>
        <v>14597670.291538619</v>
      </c>
    </row>
    <row r="35" spans="1:15" x14ac:dyDescent="0.2">
      <c r="A35" s="33">
        <v>1511</v>
      </c>
      <c r="B35" s="34" t="s">
        <v>268</v>
      </c>
      <c r="C35" s="36">
        <v>91773393</v>
      </c>
      <c r="D35" s="36">
        <v>3083</v>
      </c>
      <c r="E35" s="37">
        <f t="shared" si="5"/>
        <v>29767.561790463835</v>
      </c>
      <c r="F35" s="38">
        <f t="shared" si="1"/>
        <v>0.8189393278527356</v>
      </c>
      <c r="G35" s="39">
        <f t="shared" si="2"/>
        <v>3948.8161547438631</v>
      </c>
      <c r="H35" s="39">
        <f t="shared" si="3"/>
        <v>1031.2638185742946</v>
      </c>
      <c r="I35" s="37">
        <f t="shared" si="6"/>
        <v>4980.0799733181575</v>
      </c>
      <c r="J35" s="40">
        <f t="shared" si="7"/>
        <v>-432.81331717371768</v>
      </c>
      <c r="K35" s="37">
        <f t="shared" si="8"/>
        <v>4547.2666561444403</v>
      </c>
      <c r="L35" s="37">
        <f t="shared" si="9"/>
        <v>15353586.55773988</v>
      </c>
      <c r="M35" s="37">
        <f t="shared" si="10"/>
        <v>14019223.100893309</v>
      </c>
      <c r="N35" s="41">
        <f>'jan-nov'!M35</f>
        <v>12210780.306487801</v>
      </c>
      <c r="O35" s="41">
        <f t="shared" si="11"/>
        <v>1808442.7944055088</v>
      </c>
    </row>
    <row r="36" spans="1:15" x14ac:dyDescent="0.2">
      <c r="A36" s="33">
        <v>1514</v>
      </c>
      <c r="B36" s="34" t="s">
        <v>159</v>
      </c>
      <c r="C36" s="36">
        <v>83274950</v>
      </c>
      <c r="D36" s="36">
        <v>2445</v>
      </c>
      <c r="E36" s="37">
        <f t="shared" si="5"/>
        <v>34059.284253578735</v>
      </c>
      <c r="F36" s="38">
        <f t="shared" si="1"/>
        <v>0.93700947192478856</v>
      </c>
      <c r="G36" s="39">
        <f t="shared" si="2"/>
        <v>1373.7826768749233</v>
      </c>
      <c r="H36" s="39">
        <f t="shared" si="3"/>
        <v>0</v>
      </c>
      <c r="I36" s="37">
        <f t="shared" si="6"/>
        <v>1373.7826768749233</v>
      </c>
      <c r="J36" s="40">
        <f t="shared" si="7"/>
        <v>-432.81331717371768</v>
      </c>
      <c r="K36" s="37">
        <f t="shared" si="8"/>
        <v>940.96935970120558</v>
      </c>
      <c r="L36" s="37">
        <f t="shared" si="9"/>
        <v>3358898.6449591871</v>
      </c>
      <c r="M36" s="37">
        <f t="shared" si="10"/>
        <v>2300670.0844694478</v>
      </c>
      <c r="N36" s="41">
        <f>'jan-nov'!M36</f>
        <v>1423195.2196005187</v>
      </c>
      <c r="O36" s="41">
        <f t="shared" si="11"/>
        <v>877474.86486892914</v>
      </c>
    </row>
    <row r="37" spans="1:15" x14ac:dyDescent="0.2">
      <c r="A37" s="33">
        <v>1515</v>
      </c>
      <c r="B37" s="34" t="s">
        <v>393</v>
      </c>
      <c r="C37" s="36">
        <v>311160257</v>
      </c>
      <c r="D37" s="36">
        <v>8858</v>
      </c>
      <c r="E37" s="37">
        <f t="shared" si="5"/>
        <v>35127.597313163242</v>
      </c>
      <c r="F37" s="38">
        <f t="shared" si="1"/>
        <v>0.96639997374387643</v>
      </c>
      <c r="G37" s="39">
        <f t="shared" si="2"/>
        <v>732.79484112421926</v>
      </c>
      <c r="H37" s="39">
        <f t="shared" si="3"/>
        <v>0</v>
      </c>
      <c r="I37" s="37">
        <f t="shared" si="6"/>
        <v>732.79484112421926</v>
      </c>
      <c r="J37" s="40">
        <f t="shared" si="7"/>
        <v>-432.81331717371768</v>
      </c>
      <c r="K37" s="37">
        <f t="shared" si="8"/>
        <v>299.98152395050158</v>
      </c>
      <c r="L37" s="37">
        <f t="shared" si="9"/>
        <v>6491096.702678334</v>
      </c>
      <c r="M37" s="37">
        <f t="shared" si="10"/>
        <v>2657236.3391535431</v>
      </c>
      <c r="N37" s="41">
        <f>'jan-nov'!M37</f>
        <v>3071894.7070844062</v>
      </c>
      <c r="O37" s="41">
        <f t="shared" si="11"/>
        <v>-414658.36793086305</v>
      </c>
    </row>
    <row r="38" spans="1:15" x14ac:dyDescent="0.2">
      <c r="A38" s="33">
        <v>1516</v>
      </c>
      <c r="B38" s="34" t="s">
        <v>269</v>
      </c>
      <c r="C38" s="36">
        <v>314138390</v>
      </c>
      <c r="D38" s="36">
        <v>8575</v>
      </c>
      <c r="E38" s="37">
        <f t="shared" si="5"/>
        <v>36634.214577259474</v>
      </c>
      <c r="F38" s="38">
        <f t="shared" si="1"/>
        <v>1.0078487204795112</v>
      </c>
      <c r="G38" s="39">
        <f t="shared" si="2"/>
        <v>-171.17551733352011</v>
      </c>
      <c r="H38" s="39">
        <f t="shared" si="3"/>
        <v>0</v>
      </c>
      <c r="I38" s="37">
        <f t="shared" si="6"/>
        <v>-171.17551733352011</v>
      </c>
      <c r="J38" s="40">
        <f t="shared" si="7"/>
        <v>-432.81331717371768</v>
      </c>
      <c r="K38" s="37">
        <f t="shared" si="8"/>
        <v>-603.98883450723781</v>
      </c>
      <c r="L38" s="37">
        <f t="shared" si="9"/>
        <v>-1467830.0611349349</v>
      </c>
      <c r="M38" s="37">
        <f t="shared" si="10"/>
        <v>-5179204.2558995644</v>
      </c>
      <c r="N38" s="41">
        <f>'jan-nov'!M38</f>
        <v>-984484.73248488898</v>
      </c>
      <c r="O38" s="41">
        <f t="shared" si="11"/>
        <v>-4194719.5234146751</v>
      </c>
    </row>
    <row r="39" spans="1:15" x14ac:dyDescent="0.2">
      <c r="A39" s="33">
        <v>1517</v>
      </c>
      <c r="B39" s="34" t="s">
        <v>270</v>
      </c>
      <c r="C39" s="36">
        <v>147452757</v>
      </c>
      <c r="D39" s="36">
        <v>5140</v>
      </c>
      <c r="E39" s="37">
        <f t="shared" si="5"/>
        <v>28687.306809338523</v>
      </c>
      <c r="F39" s="38">
        <f t="shared" si="1"/>
        <v>0.7892202902513511</v>
      </c>
      <c r="G39" s="39">
        <f t="shared" si="2"/>
        <v>4596.9691434190509</v>
      </c>
      <c r="H39" s="39">
        <f t="shared" si="3"/>
        <v>1409.3530619681537</v>
      </c>
      <c r="I39" s="37">
        <f t="shared" si="6"/>
        <v>6006.322205387205</v>
      </c>
      <c r="J39" s="40">
        <f t="shared" si="7"/>
        <v>-432.81331717371768</v>
      </c>
      <c r="K39" s="37">
        <f t="shared" si="8"/>
        <v>5573.5088882134878</v>
      </c>
      <c r="L39" s="37">
        <f t="shared" si="9"/>
        <v>30872496.135690235</v>
      </c>
      <c r="M39" s="37">
        <f t="shared" si="10"/>
        <v>28647835.685417328</v>
      </c>
      <c r="N39" s="41">
        <f>'jan-nov'!M39</f>
        <v>25831004.58267834</v>
      </c>
      <c r="O39" s="41">
        <f t="shared" si="11"/>
        <v>2816831.1027389877</v>
      </c>
    </row>
    <row r="40" spans="1:15" x14ac:dyDescent="0.2">
      <c r="A40" s="33">
        <v>1520</v>
      </c>
      <c r="B40" s="34" t="s">
        <v>272</v>
      </c>
      <c r="C40" s="36">
        <v>310709307</v>
      </c>
      <c r="D40" s="36">
        <v>10830</v>
      </c>
      <c r="E40" s="37">
        <f t="shared" si="5"/>
        <v>28689.686703601106</v>
      </c>
      <c r="F40" s="38">
        <f t="shared" si="1"/>
        <v>0.78928576383704407</v>
      </c>
      <c r="G40" s="39">
        <f t="shared" si="2"/>
        <v>4595.5412068615005</v>
      </c>
      <c r="H40" s="39">
        <f t="shared" si="3"/>
        <v>1408.5200989762495</v>
      </c>
      <c r="I40" s="37">
        <f t="shared" si="6"/>
        <v>6004.0613058377503</v>
      </c>
      <c r="J40" s="40">
        <f t="shared" si="7"/>
        <v>-432.81331717371768</v>
      </c>
      <c r="K40" s="37">
        <f t="shared" si="8"/>
        <v>5571.2479886640322</v>
      </c>
      <c r="L40" s="37">
        <f t="shared" si="9"/>
        <v>65023983.942222834</v>
      </c>
      <c r="M40" s="37">
        <f t="shared" si="10"/>
        <v>60336615.717231467</v>
      </c>
      <c r="N40" s="41">
        <f>'jan-nov'!M40</f>
        <v>55523064.030915625</v>
      </c>
      <c r="O40" s="41">
        <f t="shared" si="11"/>
        <v>4813551.686315842</v>
      </c>
    </row>
    <row r="41" spans="1:15" x14ac:dyDescent="0.2">
      <c r="A41" s="33">
        <v>1525</v>
      </c>
      <c r="B41" s="34" t="s">
        <v>273</v>
      </c>
      <c r="C41" s="36">
        <v>148696727</v>
      </c>
      <c r="D41" s="36">
        <v>4482</v>
      </c>
      <c r="E41" s="37">
        <f t="shared" si="5"/>
        <v>33176.42280232039</v>
      </c>
      <c r="F41" s="38">
        <f t="shared" si="1"/>
        <v>0.91272095382008378</v>
      </c>
      <c r="G41" s="39">
        <f t="shared" si="2"/>
        <v>1903.49954762993</v>
      </c>
      <c r="H41" s="39">
        <f t="shared" si="3"/>
        <v>0</v>
      </c>
      <c r="I41" s="37">
        <f t="shared" si="6"/>
        <v>1903.49954762993</v>
      </c>
      <c r="J41" s="40">
        <f t="shared" si="7"/>
        <v>-432.81331717371768</v>
      </c>
      <c r="K41" s="37">
        <f t="shared" si="8"/>
        <v>1470.6862304562123</v>
      </c>
      <c r="L41" s="37">
        <f t="shared" si="9"/>
        <v>8531484.9724773467</v>
      </c>
      <c r="M41" s="37">
        <f t="shared" si="10"/>
        <v>6591615.6849047439</v>
      </c>
      <c r="N41" s="41">
        <f>'jan-nov'!M41</f>
        <v>5947628.2931081783</v>
      </c>
      <c r="O41" s="41">
        <f t="shared" si="11"/>
        <v>643987.39179656561</v>
      </c>
    </row>
    <row r="42" spans="1:15" x14ac:dyDescent="0.2">
      <c r="A42" s="33">
        <v>1528</v>
      </c>
      <c r="B42" s="34" t="s">
        <v>274</v>
      </c>
      <c r="C42" s="36">
        <v>222362873</v>
      </c>
      <c r="D42" s="36">
        <v>7596</v>
      </c>
      <c r="E42" s="37">
        <f t="shared" si="5"/>
        <v>29273.679963138493</v>
      </c>
      <c r="F42" s="38">
        <f t="shared" si="1"/>
        <v>0.80535207960729593</v>
      </c>
      <c r="G42" s="39">
        <f t="shared" si="2"/>
        <v>4245.145251139068</v>
      </c>
      <c r="H42" s="39">
        <f t="shared" si="3"/>
        <v>1204.1224581381641</v>
      </c>
      <c r="I42" s="37">
        <f t="shared" si="6"/>
        <v>5449.2677092772319</v>
      </c>
      <c r="J42" s="40">
        <f t="shared" si="7"/>
        <v>-432.81331717371768</v>
      </c>
      <c r="K42" s="37">
        <f t="shared" si="8"/>
        <v>5016.4543921035147</v>
      </c>
      <c r="L42" s="37">
        <f t="shared" si="9"/>
        <v>41392637.519669853</v>
      </c>
      <c r="M42" s="37">
        <f t="shared" si="10"/>
        <v>38104987.562418297</v>
      </c>
      <c r="N42" s="41">
        <f>'jan-nov'!M42</f>
        <v>33562883.673428908</v>
      </c>
      <c r="O42" s="41">
        <f t="shared" si="11"/>
        <v>4542103.8889893889</v>
      </c>
    </row>
    <row r="43" spans="1:15" x14ac:dyDescent="0.2">
      <c r="A43" s="33">
        <v>1531</v>
      </c>
      <c r="B43" s="34" t="s">
        <v>275</v>
      </c>
      <c r="C43" s="36">
        <v>273616183</v>
      </c>
      <c r="D43" s="36">
        <v>9409</v>
      </c>
      <c r="E43" s="37">
        <f t="shared" si="5"/>
        <v>29080.261770645127</v>
      </c>
      <c r="F43" s="38">
        <f t="shared" si="1"/>
        <v>0.8000309261426628</v>
      </c>
      <c r="G43" s="39">
        <f t="shared" si="2"/>
        <v>4361.196166635088</v>
      </c>
      <c r="H43" s="39">
        <f t="shared" si="3"/>
        <v>1271.8188255108421</v>
      </c>
      <c r="I43" s="37">
        <f t="shared" si="6"/>
        <v>5633.0149921459306</v>
      </c>
      <c r="J43" s="40">
        <f t="shared" si="7"/>
        <v>-432.81331717371768</v>
      </c>
      <c r="K43" s="37">
        <f t="shared" si="8"/>
        <v>5200.2016749722134</v>
      </c>
      <c r="L43" s="37">
        <f t="shared" si="9"/>
        <v>53001038.061101064</v>
      </c>
      <c r="M43" s="37">
        <f t="shared" si="10"/>
        <v>48928697.559813559</v>
      </c>
      <c r="N43" s="41">
        <f>'jan-nov'!M43</f>
        <v>42950315.668535098</v>
      </c>
      <c r="O43" s="41">
        <f t="shared" si="11"/>
        <v>5978381.8912784606</v>
      </c>
    </row>
    <row r="44" spans="1:15" x14ac:dyDescent="0.2">
      <c r="A44" s="33">
        <v>1532</v>
      </c>
      <c r="B44" s="34" t="s">
        <v>276</v>
      </c>
      <c r="C44" s="36">
        <v>285156164</v>
      </c>
      <c r="D44" s="36">
        <v>8506</v>
      </c>
      <c r="E44" s="37">
        <f t="shared" si="5"/>
        <v>33524.119915353869</v>
      </c>
      <c r="F44" s="38">
        <f t="shared" si="1"/>
        <v>0.92228649506421723</v>
      </c>
      <c r="G44" s="39">
        <f t="shared" si="2"/>
        <v>1694.8812798098427</v>
      </c>
      <c r="H44" s="39">
        <f t="shared" si="3"/>
        <v>0</v>
      </c>
      <c r="I44" s="37">
        <f t="shared" si="6"/>
        <v>1694.8812798098427</v>
      </c>
      <c r="J44" s="40">
        <f t="shared" si="7"/>
        <v>-432.81331717371768</v>
      </c>
      <c r="K44" s="37">
        <f t="shared" si="8"/>
        <v>1262.067962636125</v>
      </c>
      <c r="L44" s="37">
        <f t="shared" si="9"/>
        <v>14416660.166062523</v>
      </c>
      <c r="M44" s="37">
        <f t="shared" si="10"/>
        <v>10735150.09018288</v>
      </c>
      <c r="N44" s="41">
        <f>'jan-nov'!M44</f>
        <v>8189797.3575140936</v>
      </c>
      <c r="O44" s="41">
        <f t="shared" si="11"/>
        <v>2545352.7326687863</v>
      </c>
    </row>
    <row r="45" spans="1:15" x14ac:dyDescent="0.2">
      <c r="A45" s="33">
        <v>1535</v>
      </c>
      <c r="B45" s="34" t="s">
        <v>277</v>
      </c>
      <c r="C45" s="36">
        <v>211902953</v>
      </c>
      <c r="D45" s="36">
        <v>6958</v>
      </c>
      <c r="E45" s="37">
        <f t="shared" si="5"/>
        <v>30454.57789594711</v>
      </c>
      <c r="F45" s="38">
        <f t="shared" si="1"/>
        <v>0.83783991875799135</v>
      </c>
      <c r="G45" s="39">
        <f t="shared" si="2"/>
        <v>3536.6064914538983</v>
      </c>
      <c r="H45" s="39">
        <f t="shared" si="3"/>
        <v>790.80818165514825</v>
      </c>
      <c r="I45" s="37">
        <f t="shared" si="6"/>
        <v>4327.4146731090468</v>
      </c>
      <c r="J45" s="40">
        <f t="shared" si="7"/>
        <v>-432.81331717371768</v>
      </c>
      <c r="K45" s="37">
        <f t="shared" si="8"/>
        <v>3894.6013559353291</v>
      </c>
      <c r="L45" s="37">
        <f t="shared" si="9"/>
        <v>30110151.295492746</v>
      </c>
      <c r="M45" s="37">
        <f t="shared" si="10"/>
        <v>27098636.234598022</v>
      </c>
      <c r="N45" s="41">
        <f>'jan-nov'!M45</f>
        <v>23924870.443380505</v>
      </c>
      <c r="O45" s="41">
        <f t="shared" si="11"/>
        <v>3173765.7912175171</v>
      </c>
    </row>
    <row r="46" spans="1:15" x14ac:dyDescent="0.2">
      <c r="A46" s="33">
        <v>1539</v>
      </c>
      <c r="B46" s="34" t="s">
        <v>278</v>
      </c>
      <c r="C46" s="36">
        <v>226776769</v>
      </c>
      <c r="D46" s="36">
        <v>7026</v>
      </c>
      <c r="E46" s="37">
        <f t="shared" si="5"/>
        <v>32276.796043267863</v>
      </c>
      <c r="F46" s="38">
        <f t="shared" si="1"/>
        <v>0.88797120311618738</v>
      </c>
      <c r="G46" s="39">
        <f t="shared" si="2"/>
        <v>2443.2756030614464</v>
      </c>
      <c r="H46" s="39">
        <f t="shared" si="3"/>
        <v>153.03183009288477</v>
      </c>
      <c r="I46" s="37">
        <f t="shared" si="6"/>
        <v>2596.3074331543312</v>
      </c>
      <c r="J46" s="40">
        <f t="shared" si="7"/>
        <v>-432.81331717371768</v>
      </c>
      <c r="K46" s="37">
        <f t="shared" si="8"/>
        <v>2163.4941159806135</v>
      </c>
      <c r="L46" s="37">
        <f t="shared" si="9"/>
        <v>18241656.02534233</v>
      </c>
      <c r="M46" s="37">
        <f t="shared" si="10"/>
        <v>15200709.65887979</v>
      </c>
      <c r="N46" s="41">
        <f>'jan-nov'!M46</f>
        <v>16740403.495485991</v>
      </c>
      <c r="O46" s="41">
        <f t="shared" si="11"/>
        <v>-1539693.8366062008</v>
      </c>
    </row>
    <row r="47" spans="1:15" x14ac:dyDescent="0.2">
      <c r="A47" s="33">
        <v>1547</v>
      </c>
      <c r="B47" s="34" t="s">
        <v>279</v>
      </c>
      <c r="C47" s="36">
        <v>107765298</v>
      </c>
      <c r="D47" s="36">
        <v>3522</v>
      </c>
      <c r="E47" s="37">
        <f t="shared" si="5"/>
        <v>30597.756388415673</v>
      </c>
      <c r="F47" s="38">
        <f t="shared" si="1"/>
        <v>0.84177892119327768</v>
      </c>
      <c r="G47" s="39">
        <f t="shared" si="2"/>
        <v>3450.6993959727602</v>
      </c>
      <c r="H47" s="39">
        <f t="shared" si="3"/>
        <v>740.69570929115105</v>
      </c>
      <c r="I47" s="37">
        <f t="shared" si="6"/>
        <v>4191.3951052639113</v>
      </c>
      <c r="J47" s="40">
        <f t="shared" si="7"/>
        <v>-432.81331717371768</v>
      </c>
      <c r="K47" s="37">
        <f t="shared" si="8"/>
        <v>3758.5817880901936</v>
      </c>
      <c r="L47" s="37">
        <f t="shared" si="9"/>
        <v>14762093.560739495</v>
      </c>
      <c r="M47" s="37">
        <f t="shared" si="10"/>
        <v>13237725.057653662</v>
      </c>
      <c r="N47" s="41">
        <f>'jan-nov'!M47</f>
        <v>10913369.195815779</v>
      </c>
      <c r="O47" s="41">
        <f t="shared" si="11"/>
        <v>2324355.8618378825</v>
      </c>
    </row>
    <row r="48" spans="1:15" x14ac:dyDescent="0.2">
      <c r="A48" s="33">
        <v>1554</v>
      </c>
      <c r="B48" s="34" t="s">
        <v>280</v>
      </c>
      <c r="C48" s="36">
        <v>185263126</v>
      </c>
      <c r="D48" s="36">
        <v>5808</v>
      </c>
      <c r="E48" s="37">
        <f t="shared" si="5"/>
        <v>31897.921143250689</v>
      </c>
      <c r="F48" s="38">
        <f t="shared" si="1"/>
        <v>0.87754792565247064</v>
      </c>
      <c r="G48" s="39">
        <f t="shared" si="2"/>
        <v>2670.600543071751</v>
      </c>
      <c r="H48" s="39">
        <f t="shared" si="3"/>
        <v>285.63804509889559</v>
      </c>
      <c r="I48" s="37">
        <f t="shared" si="6"/>
        <v>2956.2385881706464</v>
      </c>
      <c r="J48" s="40">
        <f t="shared" si="7"/>
        <v>-432.81331717371768</v>
      </c>
      <c r="K48" s="37">
        <f t="shared" si="8"/>
        <v>2523.4252709969287</v>
      </c>
      <c r="L48" s="37">
        <f t="shared" si="9"/>
        <v>17169833.720095113</v>
      </c>
      <c r="M48" s="37">
        <f t="shared" si="10"/>
        <v>14656053.973950163</v>
      </c>
      <c r="N48" s="41">
        <f>'jan-nov'!M48</f>
        <v>11596002.206302678</v>
      </c>
      <c r="O48" s="41">
        <f t="shared" si="11"/>
        <v>3060051.7676474843</v>
      </c>
    </row>
    <row r="49" spans="1:15" x14ac:dyDescent="0.2">
      <c r="A49" s="33">
        <v>1557</v>
      </c>
      <c r="B49" s="34" t="s">
        <v>281</v>
      </c>
      <c r="C49" s="36">
        <v>71939519</v>
      </c>
      <c r="D49" s="36">
        <v>2658</v>
      </c>
      <c r="E49" s="37">
        <f t="shared" si="5"/>
        <v>27065.281790820165</v>
      </c>
      <c r="F49" s="38">
        <f t="shared" si="1"/>
        <v>0.74459654552626975</v>
      </c>
      <c r="G49" s="39">
        <f t="shared" si="2"/>
        <v>5570.1841545300649</v>
      </c>
      <c r="H49" s="39">
        <f t="shared" si="3"/>
        <v>1977.0618184495788</v>
      </c>
      <c r="I49" s="37">
        <f t="shared" si="6"/>
        <v>7547.2459729796437</v>
      </c>
      <c r="J49" s="40">
        <f t="shared" si="7"/>
        <v>-432.81331717371768</v>
      </c>
      <c r="K49" s="37">
        <f t="shared" si="8"/>
        <v>7114.4326558059256</v>
      </c>
      <c r="L49" s="37">
        <f t="shared" si="9"/>
        <v>20060579.796179894</v>
      </c>
      <c r="M49" s="37">
        <f t="shared" si="10"/>
        <v>18910161.999132149</v>
      </c>
      <c r="N49" s="41">
        <f>'jan-nov'!M49</f>
        <v>17714988.080828603</v>
      </c>
      <c r="O49" s="41">
        <f t="shared" si="11"/>
        <v>1195173.9183035456</v>
      </c>
    </row>
    <row r="50" spans="1:15" x14ac:dyDescent="0.2">
      <c r="A50" s="33">
        <v>1560</v>
      </c>
      <c r="B50" s="34" t="s">
        <v>282</v>
      </c>
      <c r="C50" s="36">
        <v>81411259</v>
      </c>
      <c r="D50" s="36">
        <v>2985</v>
      </c>
      <c r="E50" s="37">
        <f t="shared" si="5"/>
        <v>27273.453601340032</v>
      </c>
      <c r="F50" s="38">
        <f t="shared" si="1"/>
        <v>0.7503235877269393</v>
      </c>
      <c r="G50" s="39">
        <f t="shared" si="2"/>
        <v>5445.2810682181453</v>
      </c>
      <c r="H50" s="39">
        <f t="shared" si="3"/>
        <v>1904.2016847676255</v>
      </c>
      <c r="I50" s="37">
        <f t="shared" si="6"/>
        <v>7349.4827529857703</v>
      </c>
      <c r="J50" s="40">
        <f t="shared" si="7"/>
        <v>-432.81331717371768</v>
      </c>
      <c r="K50" s="37">
        <f t="shared" si="8"/>
        <v>6916.6694358120531</v>
      </c>
      <c r="L50" s="37">
        <f t="shared" si="9"/>
        <v>21938206.017662525</v>
      </c>
      <c r="M50" s="37">
        <f t="shared" si="10"/>
        <v>20646258.26589898</v>
      </c>
      <c r="N50" s="41">
        <f>'jan-nov'!M50</f>
        <v>19214884.16080638</v>
      </c>
      <c r="O50" s="41">
        <f t="shared" si="11"/>
        <v>1431374.1050926</v>
      </c>
    </row>
    <row r="51" spans="1:15" x14ac:dyDescent="0.2">
      <c r="A51" s="33">
        <v>1563</v>
      </c>
      <c r="B51" s="34" t="s">
        <v>283</v>
      </c>
      <c r="C51" s="36">
        <v>233349353</v>
      </c>
      <c r="D51" s="36">
        <v>6956</v>
      </c>
      <c r="E51" s="37">
        <f t="shared" si="5"/>
        <v>33546.485480161013</v>
      </c>
      <c r="F51" s="38">
        <f t="shared" si="1"/>
        <v>0.92290179707447717</v>
      </c>
      <c r="G51" s="39">
        <f t="shared" si="2"/>
        <v>1681.4619409255567</v>
      </c>
      <c r="H51" s="39">
        <f t="shared" si="3"/>
        <v>0</v>
      </c>
      <c r="I51" s="37">
        <f t="shared" si="6"/>
        <v>1681.4619409255567</v>
      </c>
      <c r="J51" s="40">
        <f t="shared" si="7"/>
        <v>-432.81331717371768</v>
      </c>
      <c r="K51" s="37">
        <f t="shared" si="8"/>
        <v>1248.6486237518391</v>
      </c>
      <c r="L51" s="37">
        <f t="shared" si="9"/>
        <v>11696249.261078173</v>
      </c>
      <c r="M51" s="37">
        <f t="shared" si="10"/>
        <v>8685599.8268177919</v>
      </c>
      <c r="N51" s="41">
        <f>'jan-nov'!M51</f>
        <v>5258582.3966221642</v>
      </c>
      <c r="O51" s="41">
        <f t="shared" si="11"/>
        <v>3427017.4301956277</v>
      </c>
    </row>
    <row r="52" spans="1:15" x14ac:dyDescent="0.2">
      <c r="A52" s="33">
        <v>1566</v>
      </c>
      <c r="B52" s="34" t="s">
        <v>284</v>
      </c>
      <c r="C52" s="36">
        <v>170499110</v>
      </c>
      <c r="D52" s="36">
        <v>5872</v>
      </c>
      <c r="E52" s="37">
        <f t="shared" si="5"/>
        <v>29035.951975476841</v>
      </c>
      <c r="F52" s="38">
        <f t="shared" si="1"/>
        <v>0.79881191350978964</v>
      </c>
      <c r="G52" s="39">
        <f t="shared" si="2"/>
        <v>4387.7820437360597</v>
      </c>
      <c r="H52" s="39">
        <f t="shared" si="3"/>
        <v>1287.3272538197425</v>
      </c>
      <c r="I52" s="37">
        <f t="shared" si="6"/>
        <v>5675.1092975558022</v>
      </c>
      <c r="J52" s="40">
        <f t="shared" si="7"/>
        <v>-432.81331717371768</v>
      </c>
      <c r="K52" s="37">
        <f t="shared" si="8"/>
        <v>5242.295980382085</v>
      </c>
      <c r="L52" s="37">
        <f t="shared" si="9"/>
        <v>33324241.79524767</v>
      </c>
      <c r="M52" s="37">
        <f t="shared" si="10"/>
        <v>30782761.996803604</v>
      </c>
      <c r="N52" s="41">
        <f>'jan-nov'!M52</f>
        <v>27384926.675931364</v>
      </c>
      <c r="O52" s="41">
        <f t="shared" si="11"/>
        <v>3397835.3208722398</v>
      </c>
    </row>
    <row r="53" spans="1:15" x14ac:dyDescent="0.2">
      <c r="A53" s="33">
        <v>1573</v>
      </c>
      <c r="B53" s="34" t="s">
        <v>286</v>
      </c>
      <c r="C53" s="36">
        <v>68450550</v>
      </c>
      <c r="D53" s="36">
        <v>2128</v>
      </c>
      <c r="E53" s="37">
        <f t="shared" si="5"/>
        <v>32166.611842105263</v>
      </c>
      <c r="F53" s="38">
        <f t="shared" si="1"/>
        <v>0.88493991099104607</v>
      </c>
      <c r="G53" s="39">
        <f t="shared" si="2"/>
        <v>2509.3861237590063</v>
      </c>
      <c r="H53" s="39">
        <f t="shared" si="3"/>
        <v>191.59630049979458</v>
      </c>
      <c r="I53" s="37">
        <f t="shared" si="6"/>
        <v>2700.9824242588011</v>
      </c>
      <c r="J53" s="40">
        <f t="shared" si="7"/>
        <v>-432.81331717371768</v>
      </c>
      <c r="K53" s="37">
        <f t="shared" si="8"/>
        <v>2268.1691070850834</v>
      </c>
      <c r="L53" s="37">
        <f t="shared" si="9"/>
        <v>5747690.5988227287</v>
      </c>
      <c r="M53" s="37">
        <f t="shared" si="10"/>
        <v>4826663.8598770574</v>
      </c>
      <c r="N53" s="41">
        <f>'jan-nov'!M53</f>
        <v>3824630.8276536013</v>
      </c>
      <c r="O53" s="41">
        <f t="shared" si="11"/>
        <v>1002033.0322234561</v>
      </c>
    </row>
    <row r="54" spans="1:15" x14ac:dyDescent="0.2">
      <c r="A54" s="33">
        <v>1576</v>
      </c>
      <c r="B54" s="34" t="s">
        <v>287</v>
      </c>
      <c r="C54" s="36">
        <v>108448931</v>
      </c>
      <c r="D54" s="36">
        <v>3468</v>
      </c>
      <c r="E54" s="37">
        <f t="shared" si="5"/>
        <v>31271.318050749713</v>
      </c>
      <c r="F54" s="38">
        <f t="shared" si="1"/>
        <v>0.86030936513430334</v>
      </c>
      <c r="G54" s="39">
        <f t="shared" si="2"/>
        <v>3046.5623985723364</v>
      </c>
      <c r="H54" s="39">
        <f t="shared" si="3"/>
        <v>504.94912747423729</v>
      </c>
      <c r="I54" s="37">
        <f t="shared" si="6"/>
        <v>3551.5115260465736</v>
      </c>
      <c r="J54" s="40">
        <f t="shared" si="7"/>
        <v>-432.81331717371768</v>
      </c>
      <c r="K54" s="37">
        <f t="shared" si="8"/>
        <v>3118.698208872856</v>
      </c>
      <c r="L54" s="37">
        <f t="shared" si="9"/>
        <v>12316641.972329518</v>
      </c>
      <c r="M54" s="37">
        <f t="shared" si="10"/>
        <v>10815645.388371065</v>
      </c>
      <c r="N54" s="41">
        <f>'jan-nov'!M54</f>
        <v>9460275.6073790733</v>
      </c>
      <c r="O54" s="41">
        <f t="shared" si="11"/>
        <v>1355369.780991992</v>
      </c>
    </row>
    <row r="55" spans="1:15" x14ac:dyDescent="0.2">
      <c r="A55" s="33">
        <v>1577</v>
      </c>
      <c r="B55" s="34" t="s">
        <v>271</v>
      </c>
      <c r="C55" s="36">
        <v>294567461</v>
      </c>
      <c r="D55" s="36">
        <v>10781</v>
      </c>
      <c r="E55" s="37">
        <f t="shared" si="5"/>
        <v>27322.832854095166</v>
      </c>
      <c r="F55" s="38">
        <f t="shared" si="1"/>
        <v>0.75168206687769445</v>
      </c>
      <c r="G55" s="39">
        <f t="shared" si="2"/>
        <v>5415.6535165650648</v>
      </c>
      <c r="H55" s="39">
        <f t="shared" si="3"/>
        <v>1886.9189463033285</v>
      </c>
      <c r="I55" s="37">
        <f t="shared" si="6"/>
        <v>7302.5724628683929</v>
      </c>
      <c r="J55" s="40">
        <f t="shared" si="7"/>
        <v>-432.81331717371768</v>
      </c>
      <c r="K55" s="37">
        <f t="shared" si="8"/>
        <v>6869.7591456946757</v>
      </c>
      <c r="L55" s="37">
        <f t="shared" si="9"/>
        <v>78729033.722184137</v>
      </c>
      <c r="M55" s="37">
        <f t="shared" si="10"/>
        <v>74062873.349734291</v>
      </c>
      <c r="N55" s="41">
        <f>'jan-nov'!M55</f>
        <v>68653691.808074906</v>
      </c>
      <c r="O55" s="41">
        <f t="shared" si="11"/>
        <v>5409181.541659385</v>
      </c>
    </row>
    <row r="56" spans="1:15" x14ac:dyDescent="0.2">
      <c r="A56" s="33">
        <v>1578</v>
      </c>
      <c r="B56" s="34" t="s">
        <v>394</v>
      </c>
      <c r="C56" s="36">
        <v>77333640</v>
      </c>
      <c r="D56" s="36">
        <v>2502</v>
      </c>
      <c r="E56" s="37">
        <f t="shared" si="5"/>
        <v>30908.729016786572</v>
      </c>
      <c r="F56" s="38">
        <f t="shared" si="1"/>
        <v>0.85033413028468019</v>
      </c>
      <c r="G56" s="39">
        <f t="shared" si="2"/>
        <v>3264.1158189502207</v>
      </c>
      <c r="H56" s="39">
        <f t="shared" si="3"/>
        <v>631.85528936133642</v>
      </c>
      <c r="I56" s="37">
        <f t="shared" si="6"/>
        <v>3895.9711083115571</v>
      </c>
      <c r="J56" s="40">
        <f t="shared" si="7"/>
        <v>-432.81331717371768</v>
      </c>
      <c r="K56" s="37">
        <f t="shared" si="8"/>
        <v>3463.1577911378395</v>
      </c>
      <c r="L56" s="37">
        <f t="shared" si="9"/>
        <v>9747719.7129955161</v>
      </c>
      <c r="M56" s="37">
        <f t="shared" si="10"/>
        <v>8664820.793426875</v>
      </c>
      <c r="N56" s="41">
        <f>'jan-nov'!M56</f>
        <v>6695210.364233694</v>
      </c>
      <c r="O56" s="41">
        <f t="shared" si="11"/>
        <v>1969610.429193181</v>
      </c>
    </row>
    <row r="57" spans="1:15" x14ac:dyDescent="0.2">
      <c r="A57" s="33">
        <v>1579</v>
      </c>
      <c r="B57" s="34" t="s">
        <v>395</v>
      </c>
      <c r="C57" s="36">
        <v>389167476</v>
      </c>
      <c r="D57" s="36">
        <v>13317</v>
      </c>
      <c r="E57" s="37">
        <f t="shared" si="5"/>
        <v>29223.359315161073</v>
      </c>
      <c r="F57" s="38">
        <f t="shared" si="1"/>
        <v>0.80396770160812292</v>
      </c>
      <c r="G57" s="39">
        <f t="shared" si="2"/>
        <v>4275.3376399255203</v>
      </c>
      <c r="H57" s="39">
        <f t="shared" si="3"/>
        <v>1221.7346849302612</v>
      </c>
      <c r="I57" s="37">
        <f t="shared" si="6"/>
        <v>5497.0723248557815</v>
      </c>
      <c r="J57" s="40">
        <f t="shared" si="7"/>
        <v>-432.81331717371768</v>
      </c>
      <c r="K57" s="37">
        <f t="shared" si="8"/>
        <v>5064.2590076820634</v>
      </c>
      <c r="L57" s="37">
        <f t="shared" si="9"/>
        <v>73204512.150104448</v>
      </c>
      <c r="M57" s="37">
        <f t="shared" si="10"/>
        <v>67440737.205302045</v>
      </c>
      <c r="N57" s="41">
        <f>'jan-nov'!M57</f>
        <v>60308704.148361348</v>
      </c>
      <c r="O57" s="41">
        <f t="shared" si="11"/>
        <v>7132033.0569406971</v>
      </c>
    </row>
    <row r="58" spans="1:15" x14ac:dyDescent="0.2">
      <c r="A58" s="33">
        <v>1804</v>
      </c>
      <c r="B58" s="34" t="s">
        <v>288</v>
      </c>
      <c r="C58" s="36">
        <v>1841083260</v>
      </c>
      <c r="D58" s="36">
        <v>52560</v>
      </c>
      <c r="E58" s="37">
        <f t="shared" si="5"/>
        <v>35028.220319634704</v>
      </c>
      <c r="F58" s="38">
        <f t="shared" si="1"/>
        <v>0.96366600013672798</v>
      </c>
      <c r="G58" s="39">
        <f t="shared" si="2"/>
        <v>792.42103724134211</v>
      </c>
      <c r="H58" s="39">
        <f t="shared" si="3"/>
        <v>0</v>
      </c>
      <c r="I58" s="37">
        <f t="shared" si="6"/>
        <v>792.42103724134211</v>
      </c>
      <c r="J58" s="40">
        <f t="shared" si="7"/>
        <v>-432.81331717371768</v>
      </c>
      <c r="K58" s="37">
        <f t="shared" si="8"/>
        <v>359.60772006762443</v>
      </c>
      <c r="L58" s="37">
        <f t="shared" si="9"/>
        <v>41649649.717404939</v>
      </c>
      <c r="M58" s="37">
        <f t="shared" si="10"/>
        <v>18900981.76675434</v>
      </c>
      <c r="N58" s="41">
        <f>'jan-nov'!M58</f>
        <v>3856064.4790196861</v>
      </c>
      <c r="O58" s="41">
        <f t="shared" si="11"/>
        <v>15044917.287734654</v>
      </c>
    </row>
    <row r="59" spans="1:15" x14ac:dyDescent="0.2">
      <c r="A59" s="33">
        <v>1806</v>
      </c>
      <c r="B59" s="34" t="s">
        <v>289</v>
      </c>
      <c r="C59" s="36">
        <v>679205410</v>
      </c>
      <c r="D59" s="36">
        <v>21661</v>
      </c>
      <c r="E59" s="37">
        <f t="shared" si="5"/>
        <v>31356.142837357464</v>
      </c>
      <c r="F59" s="38">
        <f t="shared" si="1"/>
        <v>0.86264299105297226</v>
      </c>
      <c r="G59" s="39">
        <f t="shared" si="2"/>
        <v>2995.6675266076859</v>
      </c>
      <c r="H59" s="39">
        <f t="shared" si="3"/>
        <v>475.26045216152448</v>
      </c>
      <c r="I59" s="37">
        <f t="shared" si="6"/>
        <v>3470.9279787692103</v>
      </c>
      <c r="J59" s="40">
        <f t="shared" si="7"/>
        <v>-432.81331717371768</v>
      </c>
      <c r="K59" s="37">
        <f t="shared" si="8"/>
        <v>3038.1146615954926</v>
      </c>
      <c r="L59" s="37">
        <f t="shared" si="9"/>
        <v>75183770.948119864</v>
      </c>
      <c r="M59" s="37">
        <f t="shared" si="10"/>
        <v>65808601.684819967</v>
      </c>
      <c r="N59" s="41">
        <f>'jan-nov'!M59</f>
        <v>53199747.344950505</v>
      </c>
      <c r="O59" s="41">
        <f t="shared" si="11"/>
        <v>12608854.339869462</v>
      </c>
    </row>
    <row r="60" spans="1:15" x14ac:dyDescent="0.2">
      <c r="A60" s="33">
        <v>1811</v>
      </c>
      <c r="B60" s="34" t="s">
        <v>290</v>
      </c>
      <c r="C60" s="36">
        <v>45529816</v>
      </c>
      <c r="D60" s="36">
        <v>1397</v>
      </c>
      <c r="E60" s="37">
        <f t="shared" si="5"/>
        <v>32591.135289906942</v>
      </c>
      <c r="F60" s="38">
        <f t="shared" si="1"/>
        <v>0.89661903168785129</v>
      </c>
      <c r="G60" s="39">
        <f t="shared" si="2"/>
        <v>2254.6720550779987</v>
      </c>
      <c r="H60" s="39">
        <f t="shared" si="3"/>
        <v>43.013093769206897</v>
      </c>
      <c r="I60" s="37">
        <f t="shared" si="6"/>
        <v>2297.6851488472057</v>
      </c>
      <c r="J60" s="40">
        <f t="shared" si="7"/>
        <v>-432.81331717371768</v>
      </c>
      <c r="K60" s="37">
        <f t="shared" si="8"/>
        <v>1864.871831673488</v>
      </c>
      <c r="L60" s="37">
        <f t="shared" si="9"/>
        <v>3209866.1529395464</v>
      </c>
      <c r="M60" s="37">
        <f t="shared" si="10"/>
        <v>2605225.9488478629</v>
      </c>
      <c r="N60" s="41">
        <f>'jan-nov'!M60</f>
        <v>2861149.8175197747</v>
      </c>
      <c r="O60" s="41">
        <f t="shared" si="11"/>
        <v>-255923.86867191177</v>
      </c>
    </row>
    <row r="61" spans="1:15" x14ac:dyDescent="0.2">
      <c r="A61" s="33">
        <v>1812</v>
      </c>
      <c r="B61" s="34" t="s">
        <v>291</v>
      </c>
      <c r="C61" s="36">
        <v>53418560</v>
      </c>
      <c r="D61" s="36">
        <v>1990</v>
      </c>
      <c r="E61" s="37">
        <f t="shared" si="5"/>
        <v>26843.497487437187</v>
      </c>
      <c r="F61" s="38">
        <f t="shared" si="1"/>
        <v>0.73849500823479663</v>
      </c>
      <c r="G61" s="39">
        <f t="shared" si="2"/>
        <v>5703.2547365598521</v>
      </c>
      <c r="H61" s="39">
        <f t="shared" si="3"/>
        <v>2054.6863246336211</v>
      </c>
      <c r="I61" s="37">
        <f t="shared" si="6"/>
        <v>7757.9410611934727</v>
      </c>
      <c r="J61" s="40">
        <f t="shared" si="7"/>
        <v>-432.81331717371768</v>
      </c>
      <c r="K61" s="37">
        <f t="shared" si="8"/>
        <v>7325.1277440197555</v>
      </c>
      <c r="L61" s="37">
        <f t="shared" si="9"/>
        <v>15438302.71177501</v>
      </c>
      <c r="M61" s="37">
        <f t="shared" si="10"/>
        <v>14577004.210599313</v>
      </c>
      <c r="N61" s="41">
        <f>'jan-nov'!M61</f>
        <v>14627053.007204261</v>
      </c>
      <c r="O61" s="41">
        <f t="shared" si="11"/>
        <v>-50048.796604948118</v>
      </c>
    </row>
    <row r="62" spans="1:15" x14ac:dyDescent="0.2">
      <c r="A62" s="33">
        <v>1813</v>
      </c>
      <c r="B62" s="34" t="s">
        <v>292</v>
      </c>
      <c r="C62" s="36">
        <v>240172037</v>
      </c>
      <c r="D62" s="36">
        <v>7803</v>
      </c>
      <c r="E62" s="37">
        <f t="shared" si="5"/>
        <v>30779.448545431245</v>
      </c>
      <c r="F62" s="38">
        <f t="shared" si="1"/>
        <v>0.84677747814563487</v>
      </c>
      <c r="G62" s="39">
        <f t="shared" si="2"/>
        <v>3341.6841017634169</v>
      </c>
      <c r="H62" s="39">
        <f t="shared" si="3"/>
        <v>677.10345433570092</v>
      </c>
      <c r="I62" s="37">
        <f t="shared" si="6"/>
        <v>4018.7875560991179</v>
      </c>
      <c r="J62" s="40">
        <f t="shared" si="7"/>
        <v>-432.81331717371768</v>
      </c>
      <c r="K62" s="37">
        <f t="shared" si="8"/>
        <v>3585.9742389254002</v>
      </c>
      <c r="L62" s="37">
        <f t="shared" si="9"/>
        <v>31358599.300241418</v>
      </c>
      <c r="M62" s="37">
        <f t="shared" si="10"/>
        <v>27981356.986334898</v>
      </c>
      <c r="N62" s="41">
        <f>'jan-nov'!M62</f>
        <v>31460928.32910293</v>
      </c>
      <c r="O62" s="41">
        <f t="shared" si="11"/>
        <v>-3479571.3427680321</v>
      </c>
    </row>
    <row r="63" spans="1:15" x14ac:dyDescent="0.2">
      <c r="A63" s="33">
        <v>1815</v>
      </c>
      <c r="B63" s="34" t="s">
        <v>293</v>
      </c>
      <c r="C63" s="36">
        <v>32609320</v>
      </c>
      <c r="D63" s="36">
        <v>1182</v>
      </c>
      <c r="E63" s="37">
        <f t="shared" si="5"/>
        <v>27588.257191201355</v>
      </c>
      <c r="F63" s="38">
        <f t="shared" si="1"/>
        <v>0.75898419090637903</v>
      </c>
      <c r="G63" s="39">
        <f t="shared" si="2"/>
        <v>5256.3989143013505</v>
      </c>
      <c r="H63" s="39">
        <f t="shared" si="3"/>
        <v>1794.0204283161622</v>
      </c>
      <c r="I63" s="37">
        <f t="shared" si="6"/>
        <v>7050.4193426175125</v>
      </c>
      <c r="J63" s="40">
        <f t="shared" si="7"/>
        <v>-432.81331717371768</v>
      </c>
      <c r="K63" s="37">
        <f t="shared" si="8"/>
        <v>6617.6060254437944</v>
      </c>
      <c r="L63" s="37">
        <f t="shared" si="9"/>
        <v>8333595.6629738994</v>
      </c>
      <c r="M63" s="37">
        <f t="shared" si="10"/>
        <v>7822010.3220745651</v>
      </c>
      <c r="N63" s="41">
        <f>'jan-nov'!M63</f>
        <v>7811244.646892176</v>
      </c>
      <c r="O63" s="41">
        <f t="shared" si="11"/>
        <v>10765.675182389095</v>
      </c>
    </row>
    <row r="64" spans="1:15" x14ac:dyDescent="0.2">
      <c r="A64" s="33">
        <v>1816</v>
      </c>
      <c r="B64" s="34" t="s">
        <v>294</v>
      </c>
      <c r="C64" s="36">
        <v>11123403</v>
      </c>
      <c r="D64" s="36">
        <v>465</v>
      </c>
      <c r="E64" s="37">
        <f t="shared" si="5"/>
        <v>23921.29677419355</v>
      </c>
      <c r="F64" s="38">
        <f t="shared" si="1"/>
        <v>0.65810195808175487</v>
      </c>
      <c r="G64" s="39">
        <f t="shared" si="2"/>
        <v>7456.5751645060336</v>
      </c>
      <c r="H64" s="39">
        <f t="shared" si="3"/>
        <v>3077.4565742688942</v>
      </c>
      <c r="I64" s="37">
        <f t="shared" si="6"/>
        <v>10534.031738774927</v>
      </c>
      <c r="J64" s="40">
        <f t="shared" si="7"/>
        <v>-432.81331717371768</v>
      </c>
      <c r="K64" s="37">
        <f t="shared" si="8"/>
        <v>10101.21842160121</v>
      </c>
      <c r="L64" s="37">
        <f t="shared" si="9"/>
        <v>4898324.7585303411</v>
      </c>
      <c r="M64" s="37">
        <f t="shared" si="10"/>
        <v>4697066.5660445625</v>
      </c>
      <c r="N64" s="41">
        <f>'jan-nov'!M64</f>
        <v>4528563.8004271248</v>
      </c>
      <c r="O64" s="41">
        <f t="shared" si="11"/>
        <v>168502.76561743766</v>
      </c>
    </row>
    <row r="65" spans="1:15" x14ac:dyDescent="0.2">
      <c r="A65" s="33">
        <v>1818</v>
      </c>
      <c r="B65" s="34" t="s">
        <v>396</v>
      </c>
      <c r="C65" s="36">
        <v>58994759</v>
      </c>
      <c r="D65" s="36">
        <v>1793</v>
      </c>
      <c r="E65" s="37">
        <f t="shared" si="5"/>
        <v>32902.821528165085</v>
      </c>
      <c r="F65" s="38">
        <f t="shared" si="1"/>
        <v>0.90519387299520493</v>
      </c>
      <c r="G65" s="39">
        <f t="shared" si="2"/>
        <v>2067.6603121231133</v>
      </c>
      <c r="H65" s="39">
        <f t="shared" si="3"/>
        <v>0</v>
      </c>
      <c r="I65" s="37">
        <f t="shared" si="6"/>
        <v>2067.6603121231133</v>
      </c>
      <c r="J65" s="40">
        <f t="shared" si="7"/>
        <v>-432.81331717371768</v>
      </c>
      <c r="K65" s="37">
        <f t="shared" si="8"/>
        <v>1634.8469949493956</v>
      </c>
      <c r="L65" s="37">
        <f t="shared" si="9"/>
        <v>3707314.9396367422</v>
      </c>
      <c r="M65" s="37">
        <f t="shared" si="10"/>
        <v>2931280.6619442664</v>
      </c>
      <c r="N65" s="41">
        <f>'jan-nov'!M65</f>
        <v>2541323.9743737127</v>
      </c>
      <c r="O65" s="41">
        <f t="shared" si="11"/>
        <v>389956.68757055374</v>
      </c>
    </row>
    <row r="66" spans="1:15" x14ac:dyDescent="0.2">
      <c r="A66" s="33">
        <v>1820</v>
      </c>
      <c r="B66" s="34" t="s">
        <v>295</v>
      </c>
      <c r="C66" s="36">
        <v>218618376</v>
      </c>
      <c r="D66" s="36">
        <v>7394</v>
      </c>
      <c r="E66" s="37">
        <f t="shared" si="5"/>
        <v>29566.997024614553</v>
      </c>
      <c r="F66" s="38">
        <f t="shared" si="1"/>
        <v>0.81342156406369159</v>
      </c>
      <c r="G66" s="39">
        <f t="shared" si="2"/>
        <v>4069.1550142534325</v>
      </c>
      <c r="H66" s="39">
        <f t="shared" si="3"/>
        <v>1101.4614866215431</v>
      </c>
      <c r="I66" s="37">
        <f t="shared" si="6"/>
        <v>5170.6165008749758</v>
      </c>
      <c r="J66" s="40">
        <f t="shared" si="7"/>
        <v>-432.81331717371768</v>
      </c>
      <c r="K66" s="37">
        <f t="shared" si="8"/>
        <v>4737.8031837012586</v>
      </c>
      <c r="L66" s="37">
        <f t="shared" si="9"/>
        <v>38231538.407469571</v>
      </c>
      <c r="M66" s="37">
        <f t="shared" si="10"/>
        <v>35031316.740287103</v>
      </c>
      <c r="N66" s="41">
        <f>'jan-nov'!M66</f>
        <v>29552018.083350904</v>
      </c>
      <c r="O66" s="41">
        <f t="shared" si="11"/>
        <v>5479298.6569361985</v>
      </c>
    </row>
    <row r="67" spans="1:15" x14ac:dyDescent="0.2">
      <c r="A67" s="33">
        <v>1822</v>
      </c>
      <c r="B67" s="34" t="s">
        <v>296</v>
      </c>
      <c r="C67" s="36">
        <v>56398643</v>
      </c>
      <c r="D67" s="36">
        <v>2278</v>
      </c>
      <c r="E67" s="37">
        <f t="shared" si="5"/>
        <v>24757.964442493416</v>
      </c>
      <c r="F67" s="38">
        <f t="shared" si="1"/>
        <v>0.68111963291641697</v>
      </c>
      <c r="G67" s="39">
        <f t="shared" si="2"/>
        <v>6954.5745635261146</v>
      </c>
      <c r="H67" s="39">
        <f t="shared" si="3"/>
        <v>2784.6228903639412</v>
      </c>
      <c r="I67" s="37">
        <f t="shared" si="6"/>
        <v>9739.1974538900558</v>
      </c>
      <c r="J67" s="40">
        <f t="shared" si="7"/>
        <v>-432.81331717371768</v>
      </c>
      <c r="K67" s="37">
        <f t="shared" si="8"/>
        <v>9306.3841367163386</v>
      </c>
      <c r="L67" s="37">
        <f t="shared" si="9"/>
        <v>22185891.799961548</v>
      </c>
      <c r="M67" s="37">
        <f t="shared" si="10"/>
        <v>21199943.06343982</v>
      </c>
      <c r="N67" s="41">
        <f>'jan-nov'!M67</f>
        <v>19707851.295533318</v>
      </c>
      <c r="O67" s="41">
        <f t="shared" si="11"/>
        <v>1492091.7679065019</v>
      </c>
    </row>
    <row r="68" spans="1:15" x14ac:dyDescent="0.2">
      <c r="A68" s="33">
        <v>1824</v>
      </c>
      <c r="B68" s="34" t="s">
        <v>297</v>
      </c>
      <c r="C68" s="36">
        <v>396161474</v>
      </c>
      <c r="D68" s="36">
        <v>13268</v>
      </c>
      <c r="E68" s="37">
        <f t="shared" si="5"/>
        <v>29858.416792282183</v>
      </c>
      <c r="F68" s="38">
        <f t="shared" si="1"/>
        <v>0.82143885181929088</v>
      </c>
      <c r="G68" s="39">
        <f t="shared" si="2"/>
        <v>3894.3031536528542</v>
      </c>
      <c r="H68" s="39">
        <f t="shared" si="3"/>
        <v>999.46456793787252</v>
      </c>
      <c r="I68" s="37">
        <f t="shared" si="6"/>
        <v>4893.767721590727</v>
      </c>
      <c r="J68" s="40">
        <f t="shared" si="7"/>
        <v>-432.81331717371768</v>
      </c>
      <c r="K68" s="37">
        <f t="shared" si="8"/>
        <v>4460.9544044170088</v>
      </c>
      <c r="L68" s="37">
        <f t="shared" si="9"/>
        <v>64930510.130065769</v>
      </c>
      <c r="M68" s="37">
        <f t="shared" si="10"/>
        <v>59187943.037804872</v>
      </c>
      <c r="N68" s="41">
        <f>'jan-nov'!M68</f>
        <v>51574295.325520672</v>
      </c>
      <c r="O68" s="41">
        <f t="shared" si="11"/>
        <v>7613647.7122841999</v>
      </c>
    </row>
    <row r="69" spans="1:15" x14ac:dyDescent="0.2">
      <c r="A69" s="33">
        <v>1825</v>
      </c>
      <c r="B69" s="34" t="s">
        <v>298</v>
      </c>
      <c r="C69" s="36">
        <v>38988621</v>
      </c>
      <c r="D69" s="36">
        <v>1453</v>
      </c>
      <c r="E69" s="37">
        <f t="shared" si="5"/>
        <v>26833.187198898831</v>
      </c>
      <c r="F69" s="38">
        <f t="shared" si="1"/>
        <v>0.73821136052374114</v>
      </c>
      <c r="G69" s="39">
        <f t="shared" si="2"/>
        <v>5709.4409096828649</v>
      </c>
      <c r="H69" s="39">
        <f t="shared" si="3"/>
        <v>2058.2949256220459</v>
      </c>
      <c r="I69" s="37">
        <f t="shared" si="6"/>
        <v>7767.7358353049112</v>
      </c>
      <c r="J69" s="40">
        <f t="shared" si="7"/>
        <v>-432.81331717371768</v>
      </c>
      <c r="K69" s="37">
        <f t="shared" si="8"/>
        <v>7334.922518131194</v>
      </c>
      <c r="L69" s="37">
        <f t="shared" si="9"/>
        <v>11286520.168698035</v>
      </c>
      <c r="M69" s="37">
        <f t="shared" si="10"/>
        <v>10657642.418844625</v>
      </c>
      <c r="N69" s="41">
        <f>'jan-nov'!M69</f>
        <v>9738639.7221948653</v>
      </c>
      <c r="O69" s="41">
        <f t="shared" si="11"/>
        <v>919002.69664976001</v>
      </c>
    </row>
    <row r="70" spans="1:15" x14ac:dyDescent="0.2">
      <c r="A70" s="33">
        <v>1826</v>
      </c>
      <c r="B70" s="34" t="s">
        <v>397</v>
      </c>
      <c r="C70" s="36">
        <v>31786625</v>
      </c>
      <c r="D70" s="36">
        <v>1267</v>
      </c>
      <c r="E70" s="37">
        <f t="shared" si="5"/>
        <v>25088.101815311758</v>
      </c>
      <c r="F70" s="38">
        <f t="shared" si="1"/>
        <v>0.69020208582599762</v>
      </c>
      <c r="G70" s="39">
        <f t="shared" si="2"/>
        <v>6756.4921398351089</v>
      </c>
      <c r="H70" s="39">
        <f t="shared" si="3"/>
        <v>2669.0748098775211</v>
      </c>
      <c r="I70" s="37">
        <f t="shared" si="6"/>
        <v>9425.5669497126291</v>
      </c>
      <c r="J70" s="40">
        <f t="shared" si="7"/>
        <v>-432.81331717371768</v>
      </c>
      <c r="K70" s="37">
        <f t="shared" si="8"/>
        <v>8992.7536325389119</v>
      </c>
      <c r="L70" s="37">
        <f t="shared" si="9"/>
        <v>11942193.3252859</v>
      </c>
      <c r="M70" s="37">
        <f t="shared" si="10"/>
        <v>11393818.852426801</v>
      </c>
      <c r="N70" s="41">
        <f>'jan-nov'!M70</f>
        <v>10860956.512024019</v>
      </c>
      <c r="O70" s="41">
        <f t="shared" si="11"/>
        <v>532862.34040278196</v>
      </c>
    </row>
    <row r="71" spans="1:15" x14ac:dyDescent="0.2">
      <c r="A71" s="33">
        <v>1827</v>
      </c>
      <c r="B71" s="34" t="s">
        <v>299</v>
      </c>
      <c r="C71" s="36">
        <v>40253826</v>
      </c>
      <c r="D71" s="36">
        <v>1371</v>
      </c>
      <c r="E71" s="37">
        <f t="shared" si="5"/>
        <v>29360.923413566739</v>
      </c>
      <c r="F71" s="38">
        <f t="shared" si="1"/>
        <v>0.80775224570609117</v>
      </c>
      <c r="G71" s="39">
        <f t="shared" si="2"/>
        <v>4192.7991808821207</v>
      </c>
      <c r="H71" s="39">
        <f t="shared" si="3"/>
        <v>1173.587250488278</v>
      </c>
      <c r="I71" s="37">
        <f t="shared" si="6"/>
        <v>5366.3864313703989</v>
      </c>
      <c r="J71" s="40">
        <f t="shared" si="7"/>
        <v>-432.81331717371768</v>
      </c>
      <c r="K71" s="37">
        <f t="shared" si="8"/>
        <v>4933.5731141966808</v>
      </c>
      <c r="L71" s="37">
        <f t="shared" si="9"/>
        <v>7357315.7974088173</v>
      </c>
      <c r="M71" s="37">
        <f t="shared" si="10"/>
        <v>6763928.7395636495</v>
      </c>
      <c r="N71" s="41">
        <f>'jan-nov'!M71</f>
        <v>6947281.1064206194</v>
      </c>
      <c r="O71" s="41">
        <f t="shared" si="11"/>
        <v>-183352.36685696989</v>
      </c>
    </row>
    <row r="72" spans="1:15" x14ac:dyDescent="0.2">
      <c r="A72" s="33">
        <v>1828</v>
      </c>
      <c r="B72" s="34" t="s">
        <v>300</v>
      </c>
      <c r="C72" s="36">
        <v>49782275</v>
      </c>
      <c r="D72" s="36">
        <v>1701</v>
      </c>
      <c r="E72" s="37">
        <f t="shared" si="5"/>
        <v>29266.475602586714</v>
      </c>
      <c r="F72" s="38">
        <f t="shared" ref="F72:F135" si="12">IF(ISNUMBER(C72),E72/E$369,"")</f>
        <v>0.80515387949169992</v>
      </c>
      <c r="G72" s="39">
        <f t="shared" ref="G72:G135" si="13">(E$369-E72)*0.6</f>
        <v>4249.4678674701363</v>
      </c>
      <c r="H72" s="39">
        <f t="shared" ref="H72:H135" si="14">IF(E72&gt;=E$369*0.9,0,IF(E72&lt;0.9*E$369,(E$369*0.9-E72)*0.35))</f>
        <v>1206.6439843312869</v>
      </c>
      <c r="I72" s="37">
        <f t="shared" si="6"/>
        <v>5456.1118518014227</v>
      </c>
      <c r="J72" s="40">
        <f t="shared" si="7"/>
        <v>-432.81331717371768</v>
      </c>
      <c r="K72" s="37">
        <f t="shared" si="8"/>
        <v>5023.2985346277055</v>
      </c>
      <c r="L72" s="37">
        <f t="shared" si="9"/>
        <v>9280846.2599142194</v>
      </c>
      <c r="M72" s="37">
        <f t="shared" si="10"/>
        <v>8544630.8074017279</v>
      </c>
      <c r="N72" s="41">
        <f>'jan-nov'!M72</f>
        <v>8732388.8357559983</v>
      </c>
      <c r="O72" s="41">
        <f t="shared" si="11"/>
        <v>-187758.02835427038</v>
      </c>
    </row>
    <row r="73" spans="1:15" x14ac:dyDescent="0.2">
      <c r="A73" s="33">
        <v>1832</v>
      </c>
      <c r="B73" s="34" t="s">
        <v>301</v>
      </c>
      <c r="C73" s="36">
        <v>144714849</v>
      </c>
      <c r="D73" s="36">
        <v>4428</v>
      </c>
      <c r="E73" s="37">
        <f t="shared" ref="E73:E136" si="15">(C73)/D73</f>
        <v>32681.7635501355</v>
      </c>
      <c r="F73" s="38">
        <f t="shared" si="12"/>
        <v>0.8991123177365532</v>
      </c>
      <c r="G73" s="39">
        <f t="shared" si="13"/>
        <v>2200.2950989408641</v>
      </c>
      <c r="H73" s="39">
        <f t="shared" si="14"/>
        <v>11.29320268921183</v>
      </c>
      <c r="I73" s="37">
        <f t="shared" ref="I73:I136" si="16">G73+H73</f>
        <v>2211.5883016300759</v>
      </c>
      <c r="J73" s="40">
        <f t="shared" ref="J73:J136" si="17">I$371</f>
        <v>-432.81331717371768</v>
      </c>
      <c r="K73" s="37">
        <f t="shared" ref="K73:K136" si="18">I73+J73</f>
        <v>1778.7749844563582</v>
      </c>
      <c r="L73" s="37">
        <f t="shared" ref="L73:L136" si="19">(I73*D73)</f>
        <v>9792912.9996179752</v>
      </c>
      <c r="M73" s="37">
        <f t="shared" ref="M73:M136" si="20">(K73*D73)</f>
        <v>7876415.6311727539</v>
      </c>
      <c r="N73" s="41">
        <f>'jan-nov'!M73</f>
        <v>6216507.6678900076</v>
      </c>
      <c r="O73" s="41">
        <f t="shared" ref="O73:O136" si="21">M73-N73</f>
        <v>1659907.9632827463</v>
      </c>
    </row>
    <row r="74" spans="1:15" x14ac:dyDescent="0.2">
      <c r="A74" s="33">
        <v>1833</v>
      </c>
      <c r="B74" s="34" t="s">
        <v>302</v>
      </c>
      <c r="C74" s="36">
        <v>813864708</v>
      </c>
      <c r="D74" s="36">
        <v>26083</v>
      </c>
      <c r="E74" s="37">
        <f t="shared" si="15"/>
        <v>31202.879576735806</v>
      </c>
      <c r="F74" s="38">
        <f t="shared" si="12"/>
        <v>0.8584265452277644</v>
      </c>
      <c r="G74" s="39">
        <f t="shared" si="13"/>
        <v>3087.6254829806808</v>
      </c>
      <c r="H74" s="39">
        <f t="shared" si="14"/>
        <v>528.90259337910459</v>
      </c>
      <c r="I74" s="37">
        <f t="shared" si="16"/>
        <v>3616.5280763597852</v>
      </c>
      <c r="J74" s="40">
        <f t="shared" si="17"/>
        <v>-432.81331717371768</v>
      </c>
      <c r="K74" s="37">
        <f t="shared" si="18"/>
        <v>3183.7147591860676</v>
      </c>
      <c r="L74" s="37">
        <f t="shared" si="19"/>
        <v>94329901.815692276</v>
      </c>
      <c r="M74" s="37">
        <f t="shared" si="20"/>
        <v>83040832.063850194</v>
      </c>
      <c r="N74" s="41">
        <f>'jan-nov'!M74</f>
        <v>66593338.198044553</v>
      </c>
      <c r="O74" s="41">
        <f t="shared" si="21"/>
        <v>16447493.865805641</v>
      </c>
    </row>
    <row r="75" spans="1:15" x14ac:dyDescent="0.2">
      <c r="A75" s="33">
        <v>1834</v>
      </c>
      <c r="B75" s="34" t="s">
        <v>303</v>
      </c>
      <c r="C75" s="36">
        <v>91881136</v>
      </c>
      <c r="D75" s="36">
        <v>1876</v>
      </c>
      <c r="E75" s="37">
        <f t="shared" si="15"/>
        <v>48977.151385927507</v>
      </c>
      <c r="F75" s="38">
        <f t="shared" si="12"/>
        <v>1.3474168868268661</v>
      </c>
      <c r="G75" s="39">
        <f t="shared" si="13"/>
        <v>-7576.9376025343399</v>
      </c>
      <c r="H75" s="39">
        <f t="shared" si="14"/>
        <v>0</v>
      </c>
      <c r="I75" s="37">
        <f t="shared" si="16"/>
        <v>-7576.9376025343399</v>
      </c>
      <c r="J75" s="40">
        <f t="shared" si="17"/>
        <v>-432.81331717371768</v>
      </c>
      <c r="K75" s="37">
        <f t="shared" si="18"/>
        <v>-8009.7509197080581</v>
      </c>
      <c r="L75" s="37">
        <f t="shared" si="19"/>
        <v>-14214334.942354422</v>
      </c>
      <c r="M75" s="37">
        <f t="shared" si="20"/>
        <v>-15026292.725372316</v>
      </c>
      <c r="N75" s="41">
        <f>'jan-nov'!M75</f>
        <v>-13557288.716494657</v>
      </c>
      <c r="O75" s="41">
        <f t="shared" si="21"/>
        <v>-1469004.0088776592</v>
      </c>
    </row>
    <row r="76" spans="1:15" x14ac:dyDescent="0.2">
      <c r="A76" s="33">
        <v>1835</v>
      </c>
      <c r="B76" s="34" t="s">
        <v>304</v>
      </c>
      <c r="C76" s="36">
        <v>15146028</v>
      </c>
      <c r="D76" s="36">
        <v>442</v>
      </c>
      <c r="E76" s="37">
        <f t="shared" si="15"/>
        <v>34267.031674208141</v>
      </c>
      <c r="F76" s="38">
        <f t="shared" si="12"/>
        <v>0.94272483867907508</v>
      </c>
      <c r="G76" s="39">
        <f t="shared" si="13"/>
        <v>1249.1342244972795</v>
      </c>
      <c r="H76" s="39">
        <f t="shared" si="14"/>
        <v>0</v>
      </c>
      <c r="I76" s="37">
        <f t="shared" si="16"/>
        <v>1249.1342244972795</v>
      </c>
      <c r="J76" s="40">
        <f t="shared" si="17"/>
        <v>-432.81331717371768</v>
      </c>
      <c r="K76" s="37">
        <f t="shared" si="18"/>
        <v>816.32090732356187</v>
      </c>
      <c r="L76" s="37">
        <f t="shared" si="19"/>
        <v>552117.32722779759</v>
      </c>
      <c r="M76" s="37">
        <f t="shared" si="20"/>
        <v>360813.84103701432</v>
      </c>
      <c r="N76" s="41">
        <f>'jan-nov'!M76</f>
        <v>367767.05826725019</v>
      </c>
      <c r="O76" s="41">
        <f t="shared" si="21"/>
        <v>-6953.2172302358667</v>
      </c>
    </row>
    <row r="77" spans="1:15" x14ac:dyDescent="0.2">
      <c r="A77" s="33">
        <v>1836</v>
      </c>
      <c r="B77" s="34" t="s">
        <v>305</v>
      </c>
      <c r="C77" s="36">
        <v>35181617</v>
      </c>
      <c r="D77" s="36">
        <v>1206</v>
      </c>
      <c r="E77" s="37">
        <f t="shared" si="15"/>
        <v>29172.153399668325</v>
      </c>
      <c r="F77" s="38">
        <f t="shared" si="12"/>
        <v>0.8025589688972985</v>
      </c>
      <c r="G77" s="39">
        <f t="shared" si="13"/>
        <v>4306.0611892211691</v>
      </c>
      <c r="H77" s="39">
        <f t="shared" si="14"/>
        <v>1239.6567553527229</v>
      </c>
      <c r="I77" s="37">
        <f t="shared" si="16"/>
        <v>5545.7179445738921</v>
      </c>
      <c r="J77" s="40">
        <f t="shared" si="17"/>
        <v>-432.81331717371768</v>
      </c>
      <c r="K77" s="37">
        <f t="shared" si="18"/>
        <v>5112.9046274001739</v>
      </c>
      <c r="L77" s="37">
        <f t="shared" si="19"/>
        <v>6688135.8411561139</v>
      </c>
      <c r="M77" s="37">
        <f t="shared" si="20"/>
        <v>6166162.9806446098</v>
      </c>
      <c r="N77" s="41">
        <f>'jan-nov'!M77</f>
        <v>5619743.1417529294</v>
      </c>
      <c r="O77" s="41">
        <f t="shared" si="21"/>
        <v>546419.83889168035</v>
      </c>
    </row>
    <row r="78" spans="1:15" x14ac:dyDescent="0.2">
      <c r="A78" s="33">
        <v>1837</v>
      </c>
      <c r="B78" s="34" t="s">
        <v>306</v>
      </c>
      <c r="C78" s="36">
        <v>201930747</v>
      </c>
      <c r="D78" s="36">
        <v>6247</v>
      </c>
      <c r="E78" s="37">
        <f t="shared" si="15"/>
        <v>32324.435248919483</v>
      </c>
      <c r="F78" s="38">
        <f t="shared" si="12"/>
        <v>0.88928181160103392</v>
      </c>
      <c r="G78" s="39">
        <f t="shared" si="13"/>
        <v>2414.6920796704749</v>
      </c>
      <c r="H78" s="39">
        <f t="shared" si="14"/>
        <v>136.35810811481787</v>
      </c>
      <c r="I78" s="37">
        <f t="shared" si="16"/>
        <v>2551.0501877852926</v>
      </c>
      <c r="J78" s="40">
        <f t="shared" si="17"/>
        <v>-432.81331717371768</v>
      </c>
      <c r="K78" s="37">
        <f t="shared" si="18"/>
        <v>2118.2368706115749</v>
      </c>
      <c r="L78" s="37">
        <f t="shared" si="19"/>
        <v>15936410.523094723</v>
      </c>
      <c r="M78" s="37">
        <f t="shared" si="20"/>
        <v>13232625.730710508</v>
      </c>
      <c r="N78" s="41">
        <f>'jan-nov'!M78</f>
        <v>9819656.269220626</v>
      </c>
      <c r="O78" s="41">
        <f t="shared" si="21"/>
        <v>3412969.4614898823</v>
      </c>
    </row>
    <row r="79" spans="1:15" x14ac:dyDescent="0.2">
      <c r="A79" s="33">
        <v>1838</v>
      </c>
      <c r="B79" s="34" t="s">
        <v>307</v>
      </c>
      <c r="C79" s="36">
        <v>62965312</v>
      </c>
      <c r="D79" s="36">
        <v>1920</v>
      </c>
      <c r="E79" s="37">
        <f t="shared" si="15"/>
        <v>32794.433333333334</v>
      </c>
      <c r="F79" s="38">
        <f t="shared" si="12"/>
        <v>0.90221199103767347</v>
      </c>
      <c r="G79" s="39">
        <f t="shared" si="13"/>
        <v>2132.6932290221635</v>
      </c>
      <c r="H79" s="39">
        <f t="shared" si="14"/>
        <v>0</v>
      </c>
      <c r="I79" s="37">
        <f t="shared" si="16"/>
        <v>2132.6932290221635</v>
      </c>
      <c r="J79" s="40">
        <f t="shared" si="17"/>
        <v>-432.81331717371768</v>
      </c>
      <c r="K79" s="37">
        <f t="shared" si="18"/>
        <v>1699.8799118484458</v>
      </c>
      <c r="L79" s="37">
        <f t="shared" si="19"/>
        <v>4094770.9997225539</v>
      </c>
      <c r="M79" s="37">
        <f t="shared" si="20"/>
        <v>3263769.4307490159</v>
      </c>
      <c r="N79" s="41">
        <f>'jan-nov'!M79</f>
        <v>2543668.8522016318</v>
      </c>
      <c r="O79" s="41">
        <f t="shared" si="21"/>
        <v>720100.57854738412</v>
      </c>
    </row>
    <row r="80" spans="1:15" x14ac:dyDescent="0.2">
      <c r="A80" s="33">
        <v>1839</v>
      </c>
      <c r="B80" s="34" t="s">
        <v>308</v>
      </c>
      <c r="C80" s="36">
        <v>29700504</v>
      </c>
      <c r="D80" s="36">
        <v>999</v>
      </c>
      <c r="E80" s="37">
        <f t="shared" si="15"/>
        <v>29730.234234234234</v>
      </c>
      <c r="F80" s="38">
        <f t="shared" si="12"/>
        <v>0.81791240451839498</v>
      </c>
      <c r="G80" s="39">
        <f t="shared" si="13"/>
        <v>3971.2126884816234</v>
      </c>
      <c r="H80" s="39">
        <f t="shared" si="14"/>
        <v>1044.3284632546547</v>
      </c>
      <c r="I80" s="37">
        <f t="shared" si="16"/>
        <v>5015.5411517362782</v>
      </c>
      <c r="J80" s="40">
        <f t="shared" si="17"/>
        <v>-432.81331717371768</v>
      </c>
      <c r="K80" s="37">
        <f t="shared" si="18"/>
        <v>4582.72783456256</v>
      </c>
      <c r="L80" s="37">
        <f t="shared" si="19"/>
        <v>5010525.6105845422</v>
      </c>
      <c r="M80" s="37">
        <f t="shared" si="20"/>
        <v>4578145.1067279978</v>
      </c>
      <c r="N80" s="41">
        <f>'jan-nov'!M80</f>
        <v>4034825.4360789214</v>
      </c>
      <c r="O80" s="41">
        <f t="shared" si="21"/>
        <v>543319.67064907635</v>
      </c>
    </row>
    <row r="81" spans="1:15" x14ac:dyDescent="0.2">
      <c r="A81" s="33">
        <v>1840</v>
      </c>
      <c r="B81" s="34" t="s">
        <v>309</v>
      </c>
      <c r="C81" s="36">
        <v>127708028</v>
      </c>
      <c r="D81" s="36">
        <v>4632</v>
      </c>
      <c r="E81" s="37">
        <f t="shared" si="15"/>
        <v>27570.817789291883</v>
      </c>
      <c r="F81" s="38">
        <f t="shared" si="12"/>
        <v>0.75850441321486284</v>
      </c>
      <c r="G81" s="39">
        <f t="shared" si="13"/>
        <v>5266.8625554470345</v>
      </c>
      <c r="H81" s="39">
        <f t="shared" si="14"/>
        <v>1800.1242189844777</v>
      </c>
      <c r="I81" s="37">
        <f t="shared" si="16"/>
        <v>7066.9867744315125</v>
      </c>
      <c r="J81" s="40">
        <f t="shared" si="17"/>
        <v>-432.81331717371768</v>
      </c>
      <c r="K81" s="37">
        <f t="shared" si="18"/>
        <v>6634.1734572577952</v>
      </c>
      <c r="L81" s="37">
        <f t="shared" si="19"/>
        <v>32734282.739166766</v>
      </c>
      <c r="M81" s="37">
        <f t="shared" si="20"/>
        <v>30729491.454018109</v>
      </c>
      <c r="N81" s="41">
        <f>'jan-nov'!M81</f>
        <v>27463123.35812569</v>
      </c>
      <c r="O81" s="41">
        <f t="shared" si="21"/>
        <v>3266368.0958924182</v>
      </c>
    </row>
    <row r="82" spans="1:15" x14ac:dyDescent="0.2">
      <c r="A82" s="33">
        <v>1841</v>
      </c>
      <c r="B82" s="34" t="s">
        <v>398</v>
      </c>
      <c r="C82" s="36">
        <v>297010727</v>
      </c>
      <c r="D82" s="36">
        <v>9640</v>
      </c>
      <c r="E82" s="37">
        <f t="shared" si="15"/>
        <v>30810.241390041494</v>
      </c>
      <c r="F82" s="38">
        <f t="shared" si="12"/>
        <v>0.84762462416469075</v>
      </c>
      <c r="G82" s="39">
        <f t="shared" si="13"/>
        <v>3323.208394997268</v>
      </c>
      <c r="H82" s="39">
        <f t="shared" si="14"/>
        <v>666.3259587221138</v>
      </c>
      <c r="I82" s="37">
        <f t="shared" si="16"/>
        <v>3989.5343537193817</v>
      </c>
      <c r="J82" s="40">
        <f t="shared" si="17"/>
        <v>-432.81331717371768</v>
      </c>
      <c r="K82" s="37">
        <f t="shared" si="18"/>
        <v>3556.721036545664</v>
      </c>
      <c r="L82" s="37">
        <f t="shared" si="19"/>
        <v>38459111.169854842</v>
      </c>
      <c r="M82" s="37">
        <f t="shared" si="20"/>
        <v>34286790.792300202</v>
      </c>
      <c r="N82" s="41">
        <f>'jan-nov'!M82</f>
        <v>27940859.76906988</v>
      </c>
      <c r="O82" s="41">
        <f t="shared" si="21"/>
        <v>6345931.0232303217</v>
      </c>
    </row>
    <row r="83" spans="1:15" x14ac:dyDescent="0.2">
      <c r="A83" s="33">
        <v>1845</v>
      </c>
      <c r="B83" s="34" t="s">
        <v>310</v>
      </c>
      <c r="C83" s="36">
        <v>65788322</v>
      </c>
      <c r="D83" s="36">
        <v>1912</v>
      </c>
      <c r="E83" s="37">
        <f t="shared" si="15"/>
        <v>34408.11820083682</v>
      </c>
      <c r="F83" s="38">
        <f t="shared" si="12"/>
        <v>0.94660628876557096</v>
      </c>
      <c r="G83" s="39">
        <f t="shared" si="13"/>
        <v>1164.4823085200726</v>
      </c>
      <c r="H83" s="39">
        <f t="shared" si="14"/>
        <v>0</v>
      </c>
      <c r="I83" s="37">
        <f t="shared" si="16"/>
        <v>1164.4823085200726</v>
      </c>
      <c r="J83" s="40">
        <f t="shared" si="17"/>
        <v>-432.81331717371768</v>
      </c>
      <c r="K83" s="37">
        <f t="shared" si="18"/>
        <v>731.66899134635491</v>
      </c>
      <c r="L83" s="37">
        <f t="shared" si="19"/>
        <v>2226490.1738903788</v>
      </c>
      <c r="M83" s="37">
        <f t="shared" si="20"/>
        <v>1398951.1114542305</v>
      </c>
      <c r="N83" s="41">
        <f>'jan-nov'!M83</f>
        <v>-17438.433015879182</v>
      </c>
      <c r="O83" s="41">
        <f t="shared" si="21"/>
        <v>1416389.5444701097</v>
      </c>
    </row>
    <row r="84" spans="1:15" x14ac:dyDescent="0.2">
      <c r="A84" s="33">
        <v>1848</v>
      </c>
      <c r="B84" s="34" t="s">
        <v>311</v>
      </c>
      <c r="C84" s="36">
        <v>77671703</v>
      </c>
      <c r="D84" s="36">
        <v>2586</v>
      </c>
      <c r="E84" s="37">
        <f t="shared" si="15"/>
        <v>30035.461330239752</v>
      </c>
      <c r="F84" s="38">
        <f t="shared" si="12"/>
        <v>0.82630954750930252</v>
      </c>
      <c r="G84" s="39">
        <f t="shared" si="13"/>
        <v>3788.0764308783127</v>
      </c>
      <c r="H84" s="39">
        <f t="shared" si="14"/>
        <v>937.49897965272351</v>
      </c>
      <c r="I84" s="37">
        <f t="shared" si="16"/>
        <v>4725.5754105310361</v>
      </c>
      <c r="J84" s="40">
        <f t="shared" si="17"/>
        <v>-432.81331717371768</v>
      </c>
      <c r="K84" s="37">
        <f t="shared" si="18"/>
        <v>4292.762093357318</v>
      </c>
      <c r="L84" s="37">
        <f t="shared" si="19"/>
        <v>12220338.01163326</v>
      </c>
      <c r="M84" s="37">
        <f t="shared" si="20"/>
        <v>11101082.773422025</v>
      </c>
      <c r="N84" s="41">
        <f>'jan-nov'!M84</f>
        <v>10268286.79624634</v>
      </c>
      <c r="O84" s="41">
        <f t="shared" si="21"/>
        <v>832795.97717568465</v>
      </c>
    </row>
    <row r="85" spans="1:15" x14ac:dyDescent="0.2">
      <c r="A85" s="33">
        <v>1851</v>
      </c>
      <c r="B85" s="34" t="s">
        <v>312</v>
      </c>
      <c r="C85" s="36">
        <v>60382305</v>
      </c>
      <c r="D85" s="36">
        <v>2003</v>
      </c>
      <c r="E85" s="37">
        <f t="shared" si="15"/>
        <v>30145.933599600598</v>
      </c>
      <c r="F85" s="38">
        <f t="shared" si="12"/>
        <v>0.82934876471673002</v>
      </c>
      <c r="G85" s="39">
        <f t="shared" si="13"/>
        <v>3721.7930692618056</v>
      </c>
      <c r="H85" s="39">
        <f t="shared" si="14"/>
        <v>898.83368537642752</v>
      </c>
      <c r="I85" s="37">
        <f t="shared" si="16"/>
        <v>4620.6267546382333</v>
      </c>
      <c r="J85" s="40">
        <f t="shared" si="17"/>
        <v>-432.81331717371768</v>
      </c>
      <c r="K85" s="37">
        <f t="shared" si="18"/>
        <v>4187.813437464516</v>
      </c>
      <c r="L85" s="37">
        <f t="shared" si="19"/>
        <v>9255115.3895403817</v>
      </c>
      <c r="M85" s="37">
        <f t="shared" si="20"/>
        <v>8388190.3152414253</v>
      </c>
      <c r="N85" s="41">
        <f>'jan-nov'!M85</f>
        <v>7277075.9877538318</v>
      </c>
      <c r="O85" s="41">
        <f t="shared" si="21"/>
        <v>1111114.3274875935</v>
      </c>
    </row>
    <row r="86" spans="1:15" x14ac:dyDescent="0.2">
      <c r="A86" s="33">
        <v>1853</v>
      </c>
      <c r="B86" s="34" t="s">
        <v>314</v>
      </c>
      <c r="C86" s="36">
        <v>33557153</v>
      </c>
      <c r="D86" s="36">
        <v>1324</v>
      </c>
      <c r="E86" s="37">
        <f t="shared" si="15"/>
        <v>25345.28172205438</v>
      </c>
      <c r="F86" s="38">
        <f t="shared" si="12"/>
        <v>0.69727739624099117</v>
      </c>
      <c r="G86" s="39">
        <f t="shared" si="13"/>
        <v>6602.1841957895358</v>
      </c>
      <c r="H86" s="39">
        <f t="shared" si="14"/>
        <v>2579.0618425176035</v>
      </c>
      <c r="I86" s="37">
        <f t="shared" si="16"/>
        <v>9181.2460383071393</v>
      </c>
      <c r="J86" s="40">
        <f t="shared" si="17"/>
        <v>-432.81331717371768</v>
      </c>
      <c r="K86" s="37">
        <f t="shared" si="18"/>
        <v>8748.4327211334221</v>
      </c>
      <c r="L86" s="37">
        <f t="shared" si="19"/>
        <v>12155969.754718652</v>
      </c>
      <c r="M86" s="37">
        <f t="shared" si="20"/>
        <v>11582924.922780652</v>
      </c>
      <c r="N86" s="41">
        <f>'jan-nov'!M86</f>
        <v>10521840.699818309</v>
      </c>
      <c r="O86" s="41">
        <f t="shared" si="21"/>
        <v>1061084.2229623422</v>
      </c>
    </row>
    <row r="87" spans="1:15" x14ac:dyDescent="0.2">
      <c r="A87" s="33">
        <v>1856</v>
      </c>
      <c r="B87" s="34" t="s">
        <v>315</v>
      </c>
      <c r="C87" s="36">
        <v>19717027</v>
      </c>
      <c r="D87" s="36">
        <v>488</v>
      </c>
      <c r="E87" s="37">
        <f t="shared" si="15"/>
        <v>40403.743852459018</v>
      </c>
      <c r="F87" s="38">
        <f t="shared" si="12"/>
        <v>1.1115527387220152</v>
      </c>
      <c r="G87" s="39">
        <f t="shared" si="13"/>
        <v>-2432.8930824532463</v>
      </c>
      <c r="H87" s="39">
        <f t="shared" si="14"/>
        <v>0</v>
      </c>
      <c r="I87" s="37">
        <f t="shared" si="16"/>
        <v>-2432.8930824532463</v>
      </c>
      <c r="J87" s="40">
        <f t="shared" si="17"/>
        <v>-432.81331717371768</v>
      </c>
      <c r="K87" s="37">
        <f t="shared" si="18"/>
        <v>-2865.706399626964</v>
      </c>
      <c r="L87" s="37">
        <f t="shared" si="19"/>
        <v>-1187251.8242371841</v>
      </c>
      <c r="M87" s="37">
        <f t="shared" si="20"/>
        <v>-1398464.7230179585</v>
      </c>
      <c r="N87" s="41">
        <f>'jan-nov'!M87</f>
        <v>-1346545.401732085</v>
      </c>
      <c r="O87" s="41">
        <f t="shared" si="21"/>
        <v>-51919.321285873419</v>
      </c>
    </row>
    <row r="88" spans="1:15" x14ac:dyDescent="0.2">
      <c r="A88" s="33">
        <v>1857</v>
      </c>
      <c r="B88" s="34" t="s">
        <v>316</v>
      </c>
      <c r="C88" s="36">
        <v>26622636</v>
      </c>
      <c r="D88" s="36">
        <v>698</v>
      </c>
      <c r="E88" s="37">
        <f t="shared" si="15"/>
        <v>38141.312320916906</v>
      </c>
      <c r="F88" s="38">
        <f t="shared" si="12"/>
        <v>1.0493106857518761</v>
      </c>
      <c r="G88" s="39">
        <f t="shared" si="13"/>
        <v>-1075.4341635279793</v>
      </c>
      <c r="H88" s="39">
        <f t="shared" si="14"/>
        <v>0</v>
      </c>
      <c r="I88" s="37">
        <f t="shared" si="16"/>
        <v>-1075.4341635279793</v>
      </c>
      <c r="J88" s="40">
        <f t="shared" si="17"/>
        <v>-432.81331717371768</v>
      </c>
      <c r="K88" s="37">
        <f t="shared" si="18"/>
        <v>-1508.247480701697</v>
      </c>
      <c r="L88" s="37">
        <f t="shared" si="19"/>
        <v>-750653.04614252958</v>
      </c>
      <c r="M88" s="37">
        <f t="shared" si="20"/>
        <v>-1052756.7415297844</v>
      </c>
      <c r="N88" s="41">
        <f>'jan-nov'!M88</f>
        <v>-1141276.4147725319</v>
      </c>
      <c r="O88" s="41">
        <f t="shared" si="21"/>
        <v>88519.673242747551</v>
      </c>
    </row>
    <row r="89" spans="1:15" x14ac:dyDescent="0.2">
      <c r="A89" s="33">
        <v>1859</v>
      </c>
      <c r="B89" s="34" t="s">
        <v>317</v>
      </c>
      <c r="C89" s="36">
        <v>39684923</v>
      </c>
      <c r="D89" s="36">
        <v>1238</v>
      </c>
      <c r="E89" s="37">
        <f t="shared" si="15"/>
        <v>32055.672859450726</v>
      </c>
      <c r="F89" s="38">
        <f t="shared" si="12"/>
        <v>0.88188785397249381</v>
      </c>
      <c r="G89" s="39">
        <f t="shared" si="13"/>
        <v>2575.9495133517289</v>
      </c>
      <c r="H89" s="39">
        <f t="shared" si="14"/>
        <v>230.42494442888272</v>
      </c>
      <c r="I89" s="37">
        <f t="shared" si="16"/>
        <v>2806.3744577806115</v>
      </c>
      <c r="J89" s="40">
        <f t="shared" si="17"/>
        <v>-432.81331717371768</v>
      </c>
      <c r="K89" s="37">
        <f t="shared" si="18"/>
        <v>2373.5611406068938</v>
      </c>
      <c r="L89" s="37">
        <f t="shared" si="19"/>
        <v>3474291.5787323969</v>
      </c>
      <c r="M89" s="37">
        <f t="shared" si="20"/>
        <v>2938468.6920713345</v>
      </c>
      <c r="N89" s="41">
        <f>'jan-nov'!M89</f>
        <v>2407770.1015672726</v>
      </c>
      <c r="O89" s="41">
        <f t="shared" si="21"/>
        <v>530698.5905040619</v>
      </c>
    </row>
    <row r="90" spans="1:15" x14ac:dyDescent="0.2">
      <c r="A90" s="33">
        <v>1860</v>
      </c>
      <c r="B90" s="34" t="s">
        <v>318</v>
      </c>
      <c r="C90" s="36">
        <v>333941769</v>
      </c>
      <c r="D90" s="36">
        <v>11521</v>
      </c>
      <c r="E90" s="37">
        <f t="shared" si="15"/>
        <v>28985.484680149293</v>
      </c>
      <c r="F90" s="38">
        <f t="shared" si="12"/>
        <v>0.79742350107597959</v>
      </c>
      <c r="G90" s="39">
        <f t="shared" si="13"/>
        <v>4418.0624209325879</v>
      </c>
      <c r="H90" s="39">
        <f t="shared" si="14"/>
        <v>1304.990807184384</v>
      </c>
      <c r="I90" s="37">
        <f t="shared" si="16"/>
        <v>5723.0532281169717</v>
      </c>
      <c r="J90" s="40">
        <f t="shared" si="17"/>
        <v>-432.81331717371768</v>
      </c>
      <c r="K90" s="37">
        <f t="shared" si="18"/>
        <v>5290.2399109432536</v>
      </c>
      <c r="L90" s="37">
        <f t="shared" si="19"/>
        <v>65935296.241135634</v>
      </c>
      <c r="M90" s="37">
        <f t="shared" si="20"/>
        <v>60948854.013977222</v>
      </c>
      <c r="N90" s="41">
        <f>'jan-nov'!M90</f>
        <v>56016732.816281527</v>
      </c>
      <c r="O90" s="41">
        <f t="shared" si="21"/>
        <v>4932121.1976956949</v>
      </c>
    </row>
    <row r="91" spans="1:15" x14ac:dyDescent="0.2">
      <c r="A91" s="33">
        <v>1865</v>
      </c>
      <c r="B91" s="34" t="s">
        <v>319</v>
      </c>
      <c r="C91" s="36">
        <v>306877327</v>
      </c>
      <c r="D91" s="36">
        <v>9670</v>
      </c>
      <c r="E91" s="37">
        <f t="shared" si="15"/>
        <v>31734.987280248191</v>
      </c>
      <c r="F91" s="38">
        <f t="shared" si="12"/>
        <v>0.87306543060665676</v>
      </c>
      <c r="G91" s="39">
        <f t="shared" si="13"/>
        <v>2768.3608608732493</v>
      </c>
      <c r="H91" s="39">
        <f t="shared" si="14"/>
        <v>342.66489714976979</v>
      </c>
      <c r="I91" s="37">
        <f t="shared" si="16"/>
        <v>3111.0257580230191</v>
      </c>
      <c r="J91" s="40">
        <f t="shared" si="17"/>
        <v>-432.81331717371768</v>
      </c>
      <c r="K91" s="37">
        <f t="shared" si="18"/>
        <v>2678.2124408493014</v>
      </c>
      <c r="L91" s="37">
        <f t="shared" si="19"/>
        <v>30083619.080082595</v>
      </c>
      <c r="M91" s="37">
        <f t="shared" si="20"/>
        <v>25898314.303012744</v>
      </c>
      <c r="N91" s="41">
        <f>'jan-nov'!M91</f>
        <v>24225281.412645813</v>
      </c>
      <c r="O91" s="41">
        <f t="shared" si="21"/>
        <v>1673032.8903669305</v>
      </c>
    </row>
    <row r="92" spans="1:15" x14ac:dyDescent="0.2">
      <c r="A92" s="33">
        <v>1866</v>
      </c>
      <c r="B92" s="34" t="s">
        <v>320</v>
      </c>
      <c r="C92" s="36">
        <v>263924965</v>
      </c>
      <c r="D92" s="36">
        <v>8065</v>
      </c>
      <c r="E92" s="37">
        <f t="shared" si="15"/>
        <v>32724.732176069436</v>
      </c>
      <c r="F92" s="38">
        <f t="shared" si="12"/>
        <v>0.90029443328531034</v>
      </c>
      <c r="G92" s="39">
        <f t="shared" si="13"/>
        <v>2174.5139233805025</v>
      </c>
      <c r="H92" s="39">
        <f t="shared" si="14"/>
        <v>0</v>
      </c>
      <c r="I92" s="37">
        <f t="shared" si="16"/>
        <v>2174.5139233805025</v>
      </c>
      <c r="J92" s="40">
        <f t="shared" si="17"/>
        <v>-432.81331717371768</v>
      </c>
      <c r="K92" s="37">
        <f t="shared" si="18"/>
        <v>1741.7006062067849</v>
      </c>
      <c r="L92" s="37">
        <f t="shared" si="19"/>
        <v>17537454.792063754</v>
      </c>
      <c r="M92" s="37">
        <f t="shared" si="20"/>
        <v>14046815.38905772</v>
      </c>
      <c r="N92" s="41">
        <f>'jan-nov'!M92</f>
        <v>11748883.384899035</v>
      </c>
      <c r="O92" s="41">
        <f t="shared" si="21"/>
        <v>2297932.004158685</v>
      </c>
    </row>
    <row r="93" spans="1:15" x14ac:dyDescent="0.2">
      <c r="A93" s="33">
        <v>1867</v>
      </c>
      <c r="B93" s="34" t="s">
        <v>170</v>
      </c>
      <c r="C93" s="36">
        <v>111311156</v>
      </c>
      <c r="D93" s="36">
        <v>2576</v>
      </c>
      <c r="E93" s="37">
        <f t="shared" si="15"/>
        <v>43210.852484472052</v>
      </c>
      <c r="F93" s="38">
        <f t="shared" si="12"/>
        <v>1.1887794754125161</v>
      </c>
      <c r="G93" s="39">
        <f t="shared" si="13"/>
        <v>-4117.1582616610667</v>
      </c>
      <c r="H93" s="39">
        <f t="shared" si="14"/>
        <v>0</v>
      </c>
      <c r="I93" s="37">
        <f t="shared" si="16"/>
        <v>-4117.1582616610667</v>
      </c>
      <c r="J93" s="40">
        <f t="shared" si="17"/>
        <v>-432.81331717371768</v>
      </c>
      <c r="K93" s="37">
        <f t="shared" si="18"/>
        <v>-4549.9715788347839</v>
      </c>
      <c r="L93" s="37">
        <f t="shared" si="19"/>
        <v>-10605799.682038907</v>
      </c>
      <c r="M93" s="37">
        <f t="shared" si="20"/>
        <v>-11720726.787078403</v>
      </c>
      <c r="N93" s="41">
        <f>'jan-nov'!M93</f>
        <v>-8787298.3599628098</v>
      </c>
      <c r="O93" s="41">
        <f t="shared" si="21"/>
        <v>-2933428.4271155931</v>
      </c>
    </row>
    <row r="94" spans="1:15" x14ac:dyDescent="0.2">
      <c r="A94" s="33">
        <v>1868</v>
      </c>
      <c r="B94" s="34" t="s">
        <v>321</v>
      </c>
      <c r="C94" s="36">
        <v>135720689</v>
      </c>
      <c r="D94" s="36">
        <v>4416</v>
      </c>
      <c r="E94" s="37">
        <f t="shared" si="15"/>
        <v>30733.851675724636</v>
      </c>
      <c r="F94" s="38">
        <f t="shared" si="12"/>
        <v>0.84552305663497951</v>
      </c>
      <c r="G94" s="39">
        <f t="shared" si="13"/>
        <v>3369.0422235873825</v>
      </c>
      <c r="H94" s="39">
        <f t="shared" si="14"/>
        <v>693.06235873301409</v>
      </c>
      <c r="I94" s="37">
        <f t="shared" si="16"/>
        <v>4062.1045823203967</v>
      </c>
      <c r="J94" s="40">
        <f t="shared" si="17"/>
        <v>-432.81331717371768</v>
      </c>
      <c r="K94" s="37">
        <f t="shared" si="18"/>
        <v>3629.2912651466791</v>
      </c>
      <c r="L94" s="37">
        <f t="shared" si="19"/>
        <v>17938253.835526872</v>
      </c>
      <c r="M94" s="37">
        <f t="shared" si="20"/>
        <v>16026950.226887735</v>
      </c>
      <c r="N94" s="41">
        <f>'jan-nov'!M94</f>
        <v>13048580.704378894</v>
      </c>
      <c r="O94" s="41">
        <f t="shared" si="21"/>
        <v>2978369.522508841</v>
      </c>
    </row>
    <row r="95" spans="1:15" x14ac:dyDescent="0.2">
      <c r="A95" s="33">
        <v>1870</v>
      </c>
      <c r="B95" s="34" t="s">
        <v>385</v>
      </c>
      <c r="C95" s="36">
        <v>329937857</v>
      </c>
      <c r="D95" s="36">
        <v>10514</v>
      </c>
      <c r="E95" s="37">
        <f t="shared" si="15"/>
        <v>31380.811964999048</v>
      </c>
      <c r="F95" s="38">
        <f t="shared" si="12"/>
        <v>0.86332166668491417</v>
      </c>
      <c r="G95" s="39">
        <f t="shared" si="13"/>
        <v>2980.8660500227356</v>
      </c>
      <c r="H95" s="39">
        <f t="shared" si="14"/>
        <v>466.62625748697008</v>
      </c>
      <c r="I95" s="37">
        <f t="shared" si="16"/>
        <v>3447.4923075097058</v>
      </c>
      <c r="J95" s="40">
        <f t="shared" si="17"/>
        <v>-432.81331717371768</v>
      </c>
      <c r="K95" s="37">
        <f t="shared" si="18"/>
        <v>3014.6789903359881</v>
      </c>
      <c r="L95" s="37">
        <f t="shared" si="19"/>
        <v>36246934.12115705</v>
      </c>
      <c r="M95" s="37">
        <f t="shared" si="20"/>
        <v>31696334.904392578</v>
      </c>
      <c r="N95" s="41">
        <f>'jan-nov'!M95</f>
        <v>30496814.315249041</v>
      </c>
      <c r="O95" s="41">
        <f t="shared" si="21"/>
        <v>1199520.589143537</v>
      </c>
    </row>
    <row r="96" spans="1:15" x14ac:dyDescent="0.2">
      <c r="A96" s="33">
        <v>1871</v>
      </c>
      <c r="B96" s="34" t="s">
        <v>322</v>
      </c>
      <c r="C96" s="36">
        <v>143392480</v>
      </c>
      <c r="D96" s="36">
        <v>4588</v>
      </c>
      <c r="E96" s="37">
        <f t="shared" si="15"/>
        <v>31253.80993897123</v>
      </c>
      <c r="F96" s="38">
        <f t="shared" si="12"/>
        <v>0.85982769715649687</v>
      </c>
      <c r="G96" s="39">
        <f t="shared" si="13"/>
        <v>3057.0672656394263</v>
      </c>
      <c r="H96" s="39">
        <f t="shared" si="14"/>
        <v>511.07696659670631</v>
      </c>
      <c r="I96" s="37">
        <f t="shared" si="16"/>
        <v>3568.1442322361327</v>
      </c>
      <c r="J96" s="40">
        <f t="shared" si="17"/>
        <v>-432.81331717371768</v>
      </c>
      <c r="K96" s="37">
        <f t="shared" si="18"/>
        <v>3135.330915062415</v>
      </c>
      <c r="L96" s="37">
        <f t="shared" si="19"/>
        <v>16370645.737499377</v>
      </c>
      <c r="M96" s="37">
        <f t="shared" si="20"/>
        <v>14384898.23830636</v>
      </c>
      <c r="N96" s="41">
        <f>'jan-nov'!M96</f>
        <v>11982995.050880972</v>
      </c>
      <c r="O96" s="41">
        <f t="shared" si="21"/>
        <v>2401903.187425388</v>
      </c>
    </row>
    <row r="97" spans="1:15" x14ac:dyDescent="0.2">
      <c r="A97" s="33">
        <v>1874</v>
      </c>
      <c r="B97" s="34" t="s">
        <v>323</v>
      </c>
      <c r="C97" s="36">
        <v>34390431</v>
      </c>
      <c r="D97" s="36">
        <v>989</v>
      </c>
      <c r="E97" s="37">
        <f t="shared" si="15"/>
        <v>34772.933265925174</v>
      </c>
      <c r="F97" s="38">
        <f t="shared" si="12"/>
        <v>0.95664276425177341</v>
      </c>
      <c r="G97" s="39">
        <f t="shared" si="13"/>
        <v>945.59326946705983</v>
      </c>
      <c r="H97" s="39">
        <f t="shared" si="14"/>
        <v>0</v>
      </c>
      <c r="I97" s="37">
        <f t="shared" si="16"/>
        <v>945.59326946705983</v>
      </c>
      <c r="J97" s="40">
        <f t="shared" si="17"/>
        <v>-432.81331717371768</v>
      </c>
      <c r="K97" s="37">
        <f t="shared" si="18"/>
        <v>512.77995229334215</v>
      </c>
      <c r="L97" s="37">
        <f t="shared" si="19"/>
        <v>935191.74350292212</v>
      </c>
      <c r="M97" s="37">
        <f t="shared" si="20"/>
        <v>507139.3728181154</v>
      </c>
      <c r="N97" s="41">
        <f>'jan-nov'!M97</f>
        <v>295555.91001427686</v>
      </c>
      <c r="O97" s="41">
        <f t="shared" si="21"/>
        <v>211583.46280383854</v>
      </c>
    </row>
    <row r="98" spans="1:15" x14ac:dyDescent="0.2">
      <c r="A98" s="33">
        <v>1875</v>
      </c>
      <c r="B98" s="34" t="s">
        <v>419</v>
      </c>
      <c r="C98" s="36">
        <v>78912789</v>
      </c>
      <c r="D98" s="36">
        <v>2701</v>
      </c>
      <c r="E98" s="37">
        <f t="shared" si="15"/>
        <v>29216.138097001112</v>
      </c>
      <c r="F98" s="38">
        <f t="shared" si="12"/>
        <v>0.80376903772063957</v>
      </c>
      <c r="G98" s="39">
        <f t="shared" si="13"/>
        <v>4279.6703708214964</v>
      </c>
      <c r="H98" s="39">
        <f t="shared" si="14"/>
        <v>1224.2621112862473</v>
      </c>
      <c r="I98" s="37">
        <f t="shared" si="16"/>
        <v>5503.9324821077435</v>
      </c>
      <c r="J98" s="40">
        <f t="shared" si="17"/>
        <v>-432.81331717371768</v>
      </c>
      <c r="K98" s="37">
        <f t="shared" si="18"/>
        <v>5071.1191649340253</v>
      </c>
      <c r="L98" s="37">
        <f t="shared" si="19"/>
        <v>14866121.634173015</v>
      </c>
      <c r="M98" s="37">
        <f t="shared" si="20"/>
        <v>13697092.864486802</v>
      </c>
      <c r="N98" s="41">
        <f>'jan-nov'!M98</f>
        <v>11810357.104954118</v>
      </c>
      <c r="O98" s="41">
        <f t="shared" si="21"/>
        <v>1886735.7595326845</v>
      </c>
    </row>
    <row r="99" spans="1:15" x14ac:dyDescent="0.2">
      <c r="A99" s="33">
        <v>3001</v>
      </c>
      <c r="B99" s="34" t="s">
        <v>63</v>
      </c>
      <c r="C99" s="36">
        <v>876397341</v>
      </c>
      <c r="D99" s="36">
        <v>31387</v>
      </c>
      <c r="E99" s="37">
        <f t="shared" si="15"/>
        <v>27922.303533309969</v>
      </c>
      <c r="F99" s="38">
        <f t="shared" si="12"/>
        <v>0.76817418398689163</v>
      </c>
      <c r="G99" s="39">
        <f t="shared" si="13"/>
        <v>5055.9711090361825</v>
      </c>
      <c r="H99" s="39">
        <f t="shared" si="14"/>
        <v>1677.1042085781476</v>
      </c>
      <c r="I99" s="37">
        <f t="shared" si="16"/>
        <v>6733.0753176143298</v>
      </c>
      <c r="J99" s="40">
        <f t="shared" si="17"/>
        <v>-432.81331717371768</v>
      </c>
      <c r="K99" s="37">
        <f t="shared" si="18"/>
        <v>6300.2620004406126</v>
      </c>
      <c r="L99" s="37">
        <f t="shared" si="19"/>
        <v>211331034.99396098</v>
      </c>
      <c r="M99" s="37">
        <f t="shared" si="20"/>
        <v>197746323.40782949</v>
      </c>
      <c r="N99" s="41">
        <f>'jan-nov'!M99</f>
        <v>181930894.1122714</v>
      </c>
      <c r="O99" s="41">
        <f t="shared" si="21"/>
        <v>15815429.295558095</v>
      </c>
    </row>
    <row r="100" spans="1:15" x14ac:dyDescent="0.2">
      <c r="A100" s="33">
        <v>3002</v>
      </c>
      <c r="B100" s="34" t="s">
        <v>64</v>
      </c>
      <c r="C100" s="36">
        <v>1627223117</v>
      </c>
      <c r="D100" s="36">
        <v>49668</v>
      </c>
      <c r="E100" s="37">
        <f t="shared" si="15"/>
        <v>32762.002033502456</v>
      </c>
      <c r="F100" s="38">
        <f t="shared" si="12"/>
        <v>0.90131976926043011</v>
      </c>
      <c r="G100" s="39">
        <f t="shared" si="13"/>
        <v>2152.1520089206902</v>
      </c>
      <c r="H100" s="39">
        <f t="shared" si="14"/>
        <v>0</v>
      </c>
      <c r="I100" s="37">
        <f t="shared" si="16"/>
        <v>2152.1520089206902</v>
      </c>
      <c r="J100" s="40">
        <f t="shared" si="17"/>
        <v>-432.81331717371768</v>
      </c>
      <c r="K100" s="37">
        <f t="shared" si="18"/>
        <v>1719.3386917469725</v>
      </c>
      <c r="L100" s="37">
        <f t="shared" si="19"/>
        <v>106893085.97907284</v>
      </c>
      <c r="M100" s="37">
        <f t="shared" si="20"/>
        <v>85396114.14168863</v>
      </c>
      <c r="N100" s="41">
        <f>'jan-nov'!M100</f>
        <v>77424042.172890991</v>
      </c>
      <c r="O100" s="41">
        <f t="shared" si="21"/>
        <v>7972071.968797639</v>
      </c>
    </row>
    <row r="101" spans="1:15" x14ac:dyDescent="0.2">
      <c r="A101" s="33">
        <v>3003</v>
      </c>
      <c r="B101" s="34" t="s">
        <v>65</v>
      </c>
      <c r="C101" s="36">
        <v>1652426263</v>
      </c>
      <c r="D101" s="36">
        <v>57372</v>
      </c>
      <c r="E101" s="37">
        <f t="shared" si="15"/>
        <v>28801.963727950915</v>
      </c>
      <c r="F101" s="38">
        <f t="shared" si="12"/>
        <v>0.79237463189757151</v>
      </c>
      <c r="G101" s="39">
        <f t="shared" si="13"/>
        <v>4528.1749922516146</v>
      </c>
      <c r="H101" s="39">
        <f t="shared" si="14"/>
        <v>1369.2231404538163</v>
      </c>
      <c r="I101" s="37">
        <f t="shared" si="16"/>
        <v>5897.3981327054307</v>
      </c>
      <c r="J101" s="40">
        <f t="shared" si="17"/>
        <v>-432.81331717371768</v>
      </c>
      <c r="K101" s="37">
        <f t="shared" si="18"/>
        <v>5464.5848155317126</v>
      </c>
      <c r="L101" s="37">
        <f t="shared" si="19"/>
        <v>338345525.66957599</v>
      </c>
      <c r="M101" s="37">
        <f t="shared" si="20"/>
        <v>313514160.03668541</v>
      </c>
      <c r="N101" s="41">
        <f>'jan-nov'!M101</f>
        <v>296409414.46463454</v>
      </c>
      <c r="O101" s="41">
        <f t="shared" si="21"/>
        <v>17104745.572050869</v>
      </c>
    </row>
    <row r="102" spans="1:15" x14ac:dyDescent="0.2">
      <c r="A102" s="33">
        <v>3004</v>
      </c>
      <c r="B102" s="34" t="s">
        <v>66</v>
      </c>
      <c r="C102" s="36">
        <v>2531703184</v>
      </c>
      <c r="D102" s="36">
        <v>83193</v>
      </c>
      <c r="E102" s="37">
        <f t="shared" si="15"/>
        <v>30431.685165819239</v>
      </c>
      <c r="F102" s="38">
        <f t="shared" si="12"/>
        <v>0.83721011383289867</v>
      </c>
      <c r="G102" s="39">
        <f t="shared" si="13"/>
        <v>3550.3421295306207</v>
      </c>
      <c r="H102" s="39">
        <f t="shared" si="14"/>
        <v>798.8206371999031</v>
      </c>
      <c r="I102" s="37">
        <f t="shared" si="16"/>
        <v>4349.1627667305238</v>
      </c>
      <c r="J102" s="40">
        <f t="shared" si="17"/>
        <v>-432.81331717371768</v>
      </c>
      <c r="K102" s="37">
        <f t="shared" si="18"/>
        <v>3916.3494495568061</v>
      </c>
      <c r="L102" s="37">
        <f t="shared" si="19"/>
        <v>361819898.05261248</v>
      </c>
      <c r="M102" s="37">
        <f t="shared" si="20"/>
        <v>325812859.75697935</v>
      </c>
      <c r="N102" s="41">
        <f>'jan-nov'!M102</f>
        <v>304761800.38544923</v>
      </c>
      <c r="O102" s="41">
        <f t="shared" si="21"/>
        <v>21051059.371530116</v>
      </c>
    </row>
    <row r="103" spans="1:15" x14ac:dyDescent="0.2">
      <c r="A103" s="33">
        <v>3005</v>
      </c>
      <c r="B103" s="34" t="s">
        <v>138</v>
      </c>
      <c r="C103" s="36">
        <v>3432396237</v>
      </c>
      <c r="D103" s="36">
        <v>101859</v>
      </c>
      <c r="E103" s="37">
        <f t="shared" si="15"/>
        <v>33697.525373310164</v>
      </c>
      <c r="F103" s="38">
        <f t="shared" si="12"/>
        <v>0.9270570755432076</v>
      </c>
      <c r="G103" s="39">
        <f t="shared" si="13"/>
        <v>1590.8380050360661</v>
      </c>
      <c r="H103" s="39">
        <f t="shared" si="14"/>
        <v>0</v>
      </c>
      <c r="I103" s="37">
        <f t="shared" si="16"/>
        <v>1590.8380050360661</v>
      </c>
      <c r="J103" s="40">
        <f t="shared" si="17"/>
        <v>-432.81331717371768</v>
      </c>
      <c r="K103" s="37">
        <f t="shared" si="18"/>
        <v>1158.0246878623484</v>
      </c>
      <c r="L103" s="37">
        <f t="shared" si="19"/>
        <v>162041168.35496867</v>
      </c>
      <c r="M103" s="37">
        <f t="shared" si="20"/>
        <v>117955236.68097095</v>
      </c>
      <c r="N103" s="41">
        <f>'jan-nov'!M103</f>
        <v>116338180.04625298</v>
      </c>
      <c r="O103" s="41">
        <f t="shared" si="21"/>
        <v>1617056.6347179711</v>
      </c>
    </row>
    <row r="104" spans="1:15" x14ac:dyDescent="0.2">
      <c r="A104" s="33">
        <v>3006</v>
      </c>
      <c r="B104" s="34" t="s">
        <v>139</v>
      </c>
      <c r="C104" s="36">
        <v>1012188798</v>
      </c>
      <c r="D104" s="36">
        <v>27694</v>
      </c>
      <c r="E104" s="37">
        <f t="shared" si="15"/>
        <v>36549.028598252327</v>
      </c>
      <c r="F104" s="38">
        <f t="shared" si="12"/>
        <v>1.0055051577489909</v>
      </c>
      <c r="G104" s="39">
        <f t="shared" si="13"/>
        <v>-120.0639299292321</v>
      </c>
      <c r="H104" s="39">
        <f t="shared" si="14"/>
        <v>0</v>
      </c>
      <c r="I104" s="37">
        <f t="shared" si="16"/>
        <v>-120.0639299292321</v>
      </c>
      <c r="J104" s="40">
        <f t="shared" si="17"/>
        <v>-432.81331717371768</v>
      </c>
      <c r="K104" s="37">
        <f t="shared" si="18"/>
        <v>-552.87724710294981</v>
      </c>
      <c r="L104" s="37">
        <f t="shared" si="19"/>
        <v>-3325050.475460154</v>
      </c>
      <c r="M104" s="37">
        <f t="shared" si="20"/>
        <v>-15311382.481269091</v>
      </c>
      <c r="N104" s="41">
        <f>'jan-nov'!M104</f>
        <v>-20207850.948295891</v>
      </c>
      <c r="O104" s="41">
        <f t="shared" si="21"/>
        <v>4896468.4670267999</v>
      </c>
    </row>
    <row r="105" spans="1:15" x14ac:dyDescent="0.2">
      <c r="A105" s="33">
        <v>3007</v>
      </c>
      <c r="B105" s="34" t="s">
        <v>140</v>
      </c>
      <c r="C105" s="36">
        <v>992976700</v>
      </c>
      <c r="D105" s="36">
        <v>30835</v>
      </c>
      <c r="E105" s="37">
        <f t="shared" si="15"/>
        <v>32202.909031944218</v>
      </c>
      <c r="F105" s="38">
        <f t="shared" si="12"/>
        <v>0.88593848777939355</v>
      </c>
      <c r="G105" s="39">
        <f t="shared" si="13"/>
        <v>2487.6078098556331</v>
      </c>
      <c r="H105" s="39">
        <f t="shared" si="14"/>
        <v>178.89228405616029</v>
      </c>
      <c r="I105" s="37">
        <f t="shared" si="16"/>
        <v>2666.5000939117936</v>
      </c>
      <c r="J105" s="40">
        <f t="shared" si="17"/>
        <v>-432.81331717371768</v>
      </c>
      <c r="K105" s="37">
        <f t="shared" si="18"/>
        <v>2233.6867767380759</v>
      </c>
      <c r="L105" s="37">
        <f t="shared" si="19"/>
        <v>82221530.395770147</v>
      </c>
      <c r="M105" s="37">
        <f t="shared" si="20"/>
        <v>68875731.760718569</v>
      </c>
      <c r="N105" s="41">
        <f>'jan-nov'!M105</f>
        <v>64319925.930474043</v>
      </c>
      <c r="O105" s="41">
        <f t="shared" si="21"/>
        <v>4555805.8302445263</v>
      </c>
    </row>
    <row r="106" spans="1:15" x14ac:dyDescent="0.2">
      <c r="A106" s="33">
        <v>3011</v>
      </c>
      <c r="B106" s="34" t="s">
        <v>67</v>
      </c>
      <c r="C106" s="36">
        <v>191214368</v>
      </c>
      <c r="D106" s="36">
        <v>4694</v>
      </c>
      <c r="E106" s="37">
        <f t="shared" si="15"/>
        <v>40735.911376224969</v>
      </c>
      <c r="F106" s="38">
        <f t="shared" si="12"/>
        <v>1.1206910433827126</v>
      </c>
      <c r="G106" s="39">
        <f t="shared" si="13"/>
        <v>-2632.193596712817</v>
      </c>
      <c r="H106" s="39">
        <f t="shared" si="14"/>
        <v>0</v>
      </c>
      <c r="I106" s="37">
        <f t="shared" si="16"/>
        <v>-2632.193596712817</v>
      </c>
      <c r="J106" s="40">
        <f t="shared" si="17"/>
        <v>-432.81331717371768</v>
      </c>
      <c r="K106" s="37">
        <f t="shared" si="18"/>
        <v>-3065.0069138865347</v>
      </c>
      <c r="L106" s="37">
        <f t="shared" si="19"/>
        <v>-12355516.742969964</v>
      </c>
      <c r="M106" s="37">
        <f t="shared" si="20"/>
        <v>-14387142.453783393</v>
      </c>
      <c r="N106" s="41">
        <f>'jan-nov'!M106</f>
        <v>-13483272.548627876</v>
      </c>
      <c r="O106" s="41">
        <f t="shared" si="21"/>
        <v>-903869.90515551716</v>
      </c>
    </row>
    <row r="107" spans="1:15" x14ac:dyDescent="0.2">
      <c r="A107" s="33">
        <v>3012</v>
      </c>
      <c r="B107" s="34" t="s">
        <v>68</v>
      </c>
      <c r="C107" s="36">
        <v>39254383</v>
      </c>
      <c r="D107" s="36">
        <v>1325</v>
      </c>
      <c r="E107" s="37">
        <f t="shared" si="15"/>
        <v>29625.949433962265</v>
      </c>
      <c r="F107" s="38">
        <f t="shared" si="12"/>
        <v>0.81504341159108906</v>
      </c>
      <c r="G107" s="39">
        <f t="shared" si="13"/>
        <v>4033.7835686448052</v>
      </c>
      <c r="H107" s="39">
        <f t="shared" si="14"/>
        <v>1080.8281433498439</v>
      </c>
      <c r="I107" s="37">
        <f t="shared" si="16"/>
        <v>5114.6117119946493</v>
      </c>
      <c r="J107" s="40">
        <f t="shared" si="17"/>
        <v>-432.81331717371768</v>
      </c>
      <c r="K107" s="37">
        <f t="shared" si="18"/>
        <v>4681.7983948209312</v>
      </c>
      <c r="L107" s="37">
        <f t="shared" si="19"/>
        <v>6776860.5183929102</v>
      </c>
      <c r="M107" s="37">
        <f t="shared" si="20"/>
        <v>6203382.8731377339</v>
      </c>
      <c r="N107" s="41">
        <f>'jan-nov'!M107</f>
        <v>7030492.7829375081</v>
      </c>
      <c r="O107" s="41">
        <f t="shared" si="21"/>
        <v>-827109.90979977418</v>
      </c>
    </row>
    <row r="108" spans="1:15" x14ac:dyDescent="0.2">
      <c r="A108" s="33">
        <v>3013</v>
      </c>
      <c r="B108" s="34" t="s">
        <v>69</v>
      </c>
      <c r="C108" s="36">
        <v>107407899</v>
      </c>
      <c r="D108" s="36">
        <v>3601</v>
      </c>
      <c r="E108" s="37">
        <f t="shared" si="15"/>
        <v>29827.242154956955</v>
      </c>
      <c r="F108" s="38">
        <f t="shared" si="12"/>
        <v>0.82058120225037812</v>
      </c>
      <c r="G108" s="39">
        <f t="shared" si="13"/>
        <v>3913.0079360479908</v>
      </c>
      <c r="H108" s="39">
        <f t="shared" si="14"/>
        <v>1010.3756910017023</v>
      </c>
      <c r="I108" s="37">
        <f t="shared" si="16"/>
        <v>4923.3836270496931</v>
      </c>
      <c r="J108" s="40">
        <f t="shared" si="17"/>
        <v>-432.81331717371768</v>
      </c>
      <c r="K108" s="37">
        <f t="shared" si="18"/>
        <v>4490.570309875975</v>
      </c>
      <c r="L108" s="37">
        <f t="shared" si="19"/>
        <v>17729104.441005945</v>
      </c>
      <c r="M108" s="37">
        <f t="shared" si="20"/>
        <v>16170543.685863387</v>
      </c>
      <c r="N108" s="41">
        <f>'jan-nov'!M108</f>
        <v>17605294.062232424</v>
      </c>
      <c r="O108" s="41">
        <f t="shared" si="21"/>
        <v>-1434750.3763690367</v>
      </c>
    </row>
    <row r="109" spans="1:15" x14ac:dyDescent="0.2">
      <c r="A109" s="33">
        <v>3014</v>
      </c>
      <c r="B109" s="34" t="s">
        <v>399</v>
      </c>
      <c r="C109" s="36">
        <v>1359926674</v>
      </c>
      <c r="D109" s="36">
        <v>45201</v>
      </c>
      <c r="E109" s="37">
        <f t="shared" si="15"/>
        <v>30086.207694520032</v>
      </c>
      <c r="F109" s="38">
        <f t="shared" si="12"/>
        <v>0.82770563744596559</v>
      </c>
      <c r="G109" s="39">
        <f t="shared" si="13"/>
        <v>3757.6286123101454</v>
      </c>
      <c r="H109" s="39">
        <f t="shared" si="14"/>
        <v>919.7377521546257</v>
      </c>
      <c r="I109" s="37">
        <f t="shared" si="16"/>
        <v>4677.3663644647713</v>
      </c>
      <c r="J109" s="40">
        <f t="shared" si="17"/>
        <v>-432.81331717371768</v>
      </c>
      <c r="K109" s="37">
        <f t="shared" si="18"/>
        <v>4244.5530472910541</v>
      </c>
      <c r="L109" s="37">
        <f t="shared" si="19"/>
        <v>211421637.04017213</v>
      </c>
      <c r="M109" s="37">
        <f t="shared" si="20"/>
        <v>191858042.29060292</v>
      </c>
      <c r="N109" s="41">
        <f>'jan-nov'!M109</f>
        <v>185149021.47087416</v>
      </c>
      <c r="O109" s="41">
        <f t="shared" si="21"/>
        <v>6709020.8197287619</v>
      </c>
    </row>
    <row r="110" spans="1:15" x14ac:dyDescent="0.2">
      <c r="A110" s="33">
        <v>3015</v>
      </c>
      <c r="B110" s="34" t="s">
        <v>70</v>
      </c>
      <c r="C110" s="36">
        <v>114468924</v>
      </c>
      <c r="D110" s="36">
        <v>3825</v>
      </c>
      <c r="E110" s="37">
        <f t="shared" si="15"/>
        <v>29926.516078431374</v>
      </c>
      <c r="F110" s="38">
        <f t="shared" si="12"/>
        <v>0.8233123402836412</v>
      </c>
      <c r="G110" s="39">
        <f t="shared" si="13"/>
        <v>3853.44358196334</v>
      </c>
      <c r="H110" s="39">
        <f t="shared" si="14"/>
        <v>975.62981778565586</v>
      </c>
      <c r="I110" s="37">
        <f t="shared" si="16"/>
        <v>4829.0733997489961</v>
      </c>
      <c r="J110" s="40">
        <f t="shared" si="17"/>
        <v>-432.81331717371768</v>
      </c>
      <c r="K110" s="37">
        <f t="shared" si="18"/>
        <v>4396.2600825752779</v>
      </c>
      <c r="L110" s="37">
        <f t="shared" si="19"/>
        <v>18471205.75403991</v>
      </c>
      <c r="M110" s="37">
        <f t="shared" si="20"/>
        <v>16815694.815850437</v>
      </c>
      <c r="N110" s="41">
        <f>'jan-nov'!M110</f>
        <v>18809416.430932801</v>
      </c>
      <c r="O110" s="41">
        <f t="shared" si="21"/>
        <v>-1993721.6150823645</v>
      </c>
    </row>
    <row r="111" spans="1:15" x14ac:dyDescent="0.2">
      <c r="A111" s="33">
        <v>3016</v>
      </c>
      <c r="B111" s="34" t="s">
        <v>71</v>
      </c>
      <c r="C111" s="36">
        <v>234728418</v>
      </c>
      <c r="D111" s="36">
        <v>8222</v>
      </c>
      <c r="E111" s="37">
        <f t="shared" si="15"/>
        <v>28548.822427633178</v>
      </c>
      <c r="F111" s="38">
        <f t="shared" si="12"/>
        <v>0.78541042811785888</v>
      </c>
      <c r="G111" s="39">
        <f t="shared" si="13"/>
        <v>4680.0597724422569</v>
      </c>
      <c r="H111" s="39">
        <f t="shared" si="14"/>
        <v>1457.8225955650241</v>
      </c>
      <c r="I111" s="37">
        <f t="shared" si="16"/>
        <v>6137.882368007281</v>
      </c>
      <c r="J111" s="40">
        <f t="shared" si="17"/>
        <v>-432.81331717371768</v>
      </c>
      <c r="K111" s="37">
        <f t="shared" si="18"/>
        <v>5705.0690508335629</v>
      </c>
      <c r="L111" s="37">
        <f t="shared" si="19"/>
        <v>50465668.829755865</v>
      </c>
      <c r="M111" s="37">
        <f t="shared" si="20"/>
        <v>46907077.735953555</v>
      </c>
      <c r="N111" s="41">
        <f>'jan-nov'!M111</f>
        <v>45849384.656046949</v>
      </c>
      <c r="O111" s="41">
        <f t="shared" si="21"/>
        <v>1057693.0799066052</v>
      </c>
    </row>
    <row r="112" spans="1:15" x14ac:dyDescent="0.2">
      <c r="A112" s="33">
        <v>3017</v>
      </c>
      <c r="B112" s="34" t="s">
        <v>72</v>
      </c>
      <c r="C112" s="36">
        <v>240957899</v>
      </c>
      <c r="D112" s="36">
        <v>7568</v>
      </c>
      <c r="E112" s="37">
        <f t="shared" si="15"/>
        <v>31839.045850951374</v>
      </c>
      <c r="F112" s="38">
        <f t="shared" si="12"/>
        <v>0.875928199702387</v>
      </c>
      <c r="G112" s="39">
        <f t="shared" si="13"/>
        <v>2705.9257184513399</v>
      </c>
      <c r="H112" s="39">
        <f t="shared" si="14"/>
        <v>306.24439740365597</v>
      </c>
      <c r="I112" s="37">
        <f t="shared" si="16"/>
        <v>3012.1701158549959</v>
      </c>
      <c r="J112" s="40">
        <f t="shared" si="17"/>
        <v>-432.81331717371768</v>
      </c>
      <c r="K112" s="37">
        <f t="shared" si="18"/>
        <v>2579.3567986812782</v>
      </c>
      <c r="L112" s="37">
        <f t="shared" si="19"/>
        <v>22796103.436790608</v>
      </c>
      <c r="M112" s="37">
        <f t="shared" si="20"/>
        <v>19520572.252419915</v>
      </c>
      <c r="N112" s="41">
        <f>'jan-nov'!M112</f>
        <v>18443343.896091375</v>
      </c>
      <c r="O112" s="41">
        <f t="shared" si="21"/>
        <v>1077228.3563285396</v>
      </c>
    </row>
    <row r="113" spans="1:15" x14ac:dyDescent="0.2">
      <c r="A113" s="33">
        <v>3018</v>
      </c>
      <c r="B113" s="34" t="s">
        <v>400</v>
      </c>
      <c r="C113" s="36">
        <v>179852071</v>
      </c>
      <c r="D113" s="36">
        <v>5805</v>
      </c>
      <c r="E113" s="37">
        <f t="shared" si="15"/>
        <v>30982.268906115416</v>
      </c>
      <c r="F113" s="38">
        <f t="shared" si="12"/>
        <v>0.85235729590238363</v>
      </c>
      <c r="G113" s="39">
        <f t="shared" si="13"/>
        <v>3219.9918853529148</v>
      </c>
      <c r="H113" s="39">
        <f t="shared" si="14"/>
        <v>606.11632809624109</v>
      </c>
      <c r="I113" s="37">
        <f t="shared" si="16"/>
        <v>3826.1082134491558</v>
      </c>
      <c r="J113" s="40">
        <f t="shared" si="17"/>
        <v>-432.81331717371768</v>
      </c>
      <c r="K113" s="37">
        <f t="shared" si="18"/>
        <v>3393.2948962754381</v>
      </c>
      <c r="L113" s="37">
        <f t="shared" si="19"/>
        <v>22210558.17907235</v>
      </c>
      <c r="M113" s="37">
        <f t="shared" si="20"/>
        <v>19698076.872878917</v>
      </c>
      <c r="N113" s="41">
        <f>'jan-nov'!M113</f>
        <v>20294460.806945093</v>
      </c>
      <c r="O113" s="41">
        <f t="shared" si="21"/>
        <v>-596383.93406617641</v>
      </c>
    </row>
    <row r="114" spans="1:15" x14ac:dyDescent="0.2">
      <c r="A114" s="33">
        <v>3019</v>
      </c>
      <c r="B114" s="34" t="s">
        <v>73</v>
      </c>
      <c r="C114" s="36">
        <v>648063120</v>
      </c>
      <c r="D114" s="36">
        <v>18290</v>
      </c>
      <c r="E114" s="37">
        <f t="shared" si="15"/>
        <v>35432.647348277751</v>
      </c>
      <c r="F114" s="38">
        <f t="shared" si="12"/>
        <v>0.97479224558920297</v>
      </c>
      <c r="G114" s="39">
        <f t="shared" si="13"/>
        <v>549.76482005551372</v>
      </c>
      <c r="H114" s="39">
        <f t="shared" si="14"/>
        <v>0</v>
      </c>
      <c r="I114" s="37">
        <f t="shared" si="16"/>
        <v>549.76482005551372</v>
      </c>
      <c r="J114" s="40">
        <f t="shared" si="17"/>
        <v>-432.81331717371768</v>
      </c>
      <c r="K114" s="37">
        <f t="shared" si="18"/>
        <v>116.95150288179605</v>
      </c>
      <c r="L114" s="37">
        <f t="shared" si="19"/>
        <v>10055198.558815345</v>
      </c>
      <c r="M114" s="37">
        <f t="shared" si="20"/>
        <v>2139042.9877080498</v>
      </c>
      <c r="N114" s="41">
        <f>'jan-nov'!M114</f>
        <v>1528069.1785249526</v>
      </c>
      <c r="O114" s="41">
        <f t="shared" si="21"/>
        <v>610973.80918309721</v>
      </c>
    </row>
    <row r="115" spans="1:15" x14ac:dyDescent="0.2">
      <c r="A115" s="33">
        <v>3020</v>
      </c>
      <c r="B115" s="34" t="s">
        <v>401</v>
      </c>
      <c r="C115" s="36">
        <v>2446438384</v>
      </c>
      <c r="D115" s="36">
        <v>60034</v>
      </c>
      <c r="E115" s="37">
        <f t="shared" si="15"/>
        <v>40750.880900822864</v>
      </c>
      <c r="F115" s="38">
        <f t="shared" si="12"/>
        <v>1.1211028719529788</v>
      </c>
      <c r="G115" s="39">
        <f t="shared" si="13"/>
        <v>-2641.1753114715539</v>
      </c>
      <c r="H115" s="39">
        <f t="shared" si="14"/>
        <v>0</v>
      </c>
      <c r="I115" s="37">
        <f t="shared" si="16"/>
        <v>-2641.1753114715539</v>
      </c>
      <c r="J115" s="40">
        <f t="shared" si="17"/>
        <v>-432.81331717371768</v>
      </c>
      <c r="K115" s="37">
        <f t="shared" si="18"/>
        <v>-3073.9886286452715</v>
      </c>
      <c r="L115" s="37">
        <f t="shared" si="19"/>
        <v>-158560318.64888325</v>
      </c>
      <c r="M115" s="37">
        <f t="shared" si="20"/>
        <v>-184543833.33209023</v>
      </c>
      <c r="N115" s="41">
        <f>'jan-nov'!M115</f>
        <v>-180609898.15652454</v>
      </c>
      <c r="O115" s="41">
        <f t="shared" si="21"/>
        <v>-3933935.1755656898</v>
      </c>
    </row>
    <row r="116" spans="1:15" x14ac:dyDescent="0.2">
      <c r="A116" s="33">
        <v>3021</v>
      </c>
      <c r="B116" s="34" t="s">
        <v>74</v>
      </c>
      <c r="C116" s="36">
        <v>689005862</v>
      </c>
      <c r="D116" s="36">
        <v>20439</v>
      </c>
      <c r="E116" s="37">
        <f t="shared" si="15"/>
        <v>33710.350897793433</v>
      </c>
      <c r="F116" s="38">
        <f t="shared" si="12"/>
        <v>0.92740992024287161</v>
      </c>
      <c r="G116" s="39">
        <f t="shared" si="13"/>
        <v>1583.1426903461047</v>
      </c>
      <c r="H116" s="39">
        <f t="shared" si="14"/>
        <v>0</v>
      </c>
      <c r="I116" s="37">
        <f t="shared" si="16"/>
        <v>1583.1426903461047</v>
      </c>
      <c r="J116" s="40">
        <f t="shared" si="17"/>
        <v>-432.81331717371768</v>
      </c>
      <c r="K116" s="37">
        <f t="shared" si="18"/>
        <v>1150.329373172387</v>
      </c>
      <c r="L116" s="37">
        <f t="shared" si="19"/>
        <v>32357853.447984032</v>
      </c>
      <c r="M116" s="37">
        <f t="shared" si="20"/>
        <v>23511582.058270417</v>
      </c>
      <c r="N116" s="41">
        <f>'jan-nov'!M116</f>
        <v>22877779.645077679</v>
      </c>
      <c r="O116" s="41">
        <f t="shared" si="21"/>
        <v>633802.41319273785</v>
      </c>
    </row>
    <row r="117" spans="1:15" x14ac:dyDescent="0.2">
      <c r="A117" s="33">
        <v>3022</v>
      </c>
      <c r="B117" s="34" t="s">
        <v>75</v>
      </c>
      <c r="C117" s="36">
        <v>696165148</v>
      </c>
      <c r="D117" s="36">
        <v>15953</v>
      </c>
      <c r="E117" s="37">
        <f t="shared" si="15"/>
        <v>43638.509872751209</v>
      </c>
      <c r="F117" s="38">
        <f t="shared" si="12"/>
        <v>1.2005448143601212</v>
      </c>
      <c r="G117" s="39">
        <f t="shared" si="13"/>
        <v>-4373.7526946285607</v>
      </c>
      <c r="H117" s="39">
        <f t="shared" si="14"/>
        <v>0</v>
      </c>
      <c r="I117" s="37">
        <f t="shared" si="16"/>
        <v>-4373.7526946285607</v>
      </c>
      <c r="J117" s="40">
        <f t="shared" si="17"/>
        <v>-432.81331717371768</v>
      </c>
      <c r="K117" s="37">
        <f t="shared" si="18"/>
        <v>-4806.5660118022788</v>
      </c>
      <c r="L117" s="37">
        <f t="shared" si="19"/>
        <v>-69774476.737409428</v>
      </c>
      <c r="M117" s="37">
        <f t="shared" si="20"/>
        <v>-76679147.586281747</v>
      </c>
      <c r="N117" s="41">
        <f>'jan-nov'!M117</f>
        <v>-69894904.590639278</v>
      </c>
      <c r="O117" s="41">
        <f t="shared" si="21"/>
        <v>-6784242.9956424683</v>
      </c>
    </row>
    <row r="118" spans="1:15" x14ac:dyDescent="0.2">
      <c r="A118" s="33">
        <v>3023</v>
      </c>
      <c r="B118" s="34" t="s">
        <v>76</v>
      </c>
      <c r="C118" s="36">
        <v>779999440</v>
      </c>
      <c r="D118" s="36">
        <v>19805</v>
      </c>
      <c r="E118" s="37">
        <f t="shared" si="15"/>
        <v>39383.96566523605</v>
      </c>
      <c r="F118" s="38">
        <f t="shared" si="12"/>
        <v>1.0834974861930424</v>
      </c>
      <c r="G118" s="39">
        <f t="shared" si="13"/>
        <v>-1821.0261701194656</v>
      </c>
      <c r="H118" s="39">
        <f t="shared" si="14"/>
        <v>0</v>
      </c>
      <c r="I118" s="37">
        <f t="shared" si="16"/>
        <v>-1821.0261701194656</v>
      </c>
      <c r="J118" s="40">
        <f t="shared" si="17"/>
        <v>-432.81331717371768</v>
      </c>
      <c r="K118" s="37">
        <f t="shared" si="18"/>
        <v>-2253.8394872931831</v>
      </c>
      <c r="L118" s="37">
        <f t="shared" si="19"/>
        <v>-36065423.299216017</v>
      </c>
      <c r="M118" s="37">
        <f t="shared" si="20"/>
        <v>-44637291.045841493</v>
      </c>
      <c r="N118" s="41">
        <f>'jan-nov'!M118</f>
        <v>-39645465.458409764</v>
      </c>
      <c r="O118" s="41">
        <f t="shared" si="21"/>
        <v>-4991825.5874317288</v>
      </c>
    </row>
    <row r="119" spans="1:15" x14ac:dyDescent="0.2">
      <c r="A119" s="33">
        <v>3024</v>
      </c>
      <c r="B119" s="34" t="s">
        <v>77</v>
      </c>
      <c r="C119" s="36">
        <v>7785767455</v>
      </c>
      <c r="D119" s="36">
        <v>128233</v>
      </c>
      <c r="E119" s="37">
        <f t="shared" si="15"/>
        <v>60715.786537006854</v>
      </c>
      <c r="F119" s="38">
        <f t="shared" si="12"/>
        <v>1.6703600303802979</v>
      </c>
      <c r="G119" s="39">
        <f t="shared" si="13"/>
        <v>-14620.118693181948</v>
      </c>
      <c r="H119" s="39">
        <f t="shared" si="14"/>
        <v>0</v>
      </c>
      <c r="I119" s="37">
        <f t="shared" si="16"/>
        <v>-14620.118693181948</v>
      </c>
      <c r="J119" s="40">
        <f t="shared" si="17"/>
        <v>-432.81331717371768</v>
      </c>
      <c r="K119" s="37">
        <f t="shared" si="18"/>
        <v>-15052.932010355666</v>
      </c>
      <c r="L119" s="37">
        <f t="shared" si="19"/>
        <v>-1874781680.3828008</v>
      </c>
      <c r="M119" s="37">
        <f t="shared" si="20"/>
        <v>-1930282630.483938</v>
      </c>
      <c r="N119" s="41">
        <f>'jan-nov'!M119</f>
        <v>-1761762282.7629311</v>
      </c>
      <c r="O119" s="41">
        <f t="shared" si="21"/>
        <v>-168520347.72100687</v>
      </c>
    </row>
    <row r="120" spans="1:15" x14ac:dyDescent="0.2">
      <c r="A120" s="33">
        <v>3025</v>
      </c>
      <c r="B120" s="34" t="s">
        <v>78</v>
      </c>
      <c r="C120" s="36">
        <v>4749022166</v>
      </c>
      <c r="D120" s="36">
        <v>94915</v>
      </c>
      <c r="E120" s="37">
        <f t="shared" si="15"/>
        <v>50034.474698414371</v>
      </c>
      <c r="F120" s="38">
        <f t="shared" si="12"/>
        <v>1.3765050482606456</v>
      </c>
      <c r="G120" s="39">
        <f t="shared" si="13"/>
        <v>-8211.3315900264588</v>
      </c>
      <c r="H120" s="39">
        <f t="shared" si="14"/>
        <v>0</v>
      </c>
      <c r="I120" s="37">
        <f t="shared" si="16"/>
        <v>-8211.3315900264588</v>
      </c>
      <c r="J120" s="40">
        <f t="shared" si="17"/>
        <v>-432.81331717371768</v>
      </c>
      <c r="K120" s="37">
        <f t="shared" si="18"/>
        <v>-8644.144907200176</v>
      </c>
      <c r="L120" s="37">
        <f t="shared" si="19"/>
        <v>-779378537.86736131</v>
      </c>
      <c r="M120" s="37">
        <f t="shared" si="20"/>
        <v>-820459013.86690474</v>
      </c>
      <c r="N120" s="41">
        <f>'jan-nov'!M120</f>
        <v>-733083179.72254288</v>
      </c>
      <c r="O120" s="41">
        <f t="shared" si="21"/>
        <v>-87375834.144361854</v>
      </c>
    </row>
    <row r="121" spans="1:15" x14ac:dyDescent="0.2">
      <c r="A121" s="33">
        <v>3026</v>
      </c>
      <c r="B121" s="34" t="s">
        <v>79</v>
      </c>
      <c r="C121" s="36">
        <v>510864284</v>
      </c>
      <c r="D121" s="36">
        <v>17591</v>
      </c>
      <c r="E121" s="37">
        <f t="shared" si="15"/>
        <v>29041.230401910067</v>
      </c>
      <c r="F121" s="38">
        <f t="shared" si="12"/>
        <v>0.79895712899723115</v>
      </c>
      <c r="G121" s="39">
        <f t="shared" si="13"/>
        <v>4384.6149878761244</v>
      </c>
      <c r="H121" s="39">
        <f t="shared" si="14"/>
        <v>1285.4798045681134</v>
      </c>
      <c r="I121" s="37">
        <f t="shared" si="16"/>
        <v>5670.094792444238</v>
      </c>
      <c r="J121" s="40">
        <f t="shared" si="17"/>
        <v>-432.81331717371768</v>
      </c>
      <c r="K121" s="37">
        <f t="shared" si="18"/>
        <v>5237.2814752705199</v>
      </c>
      <c r="L121" s="37">
        <f t="shared" si="19"/>
        <v>99742637.49388659</v>
      </c>
      <c r="M121" s="37">
        <f t="shared" si="20"/>
        <v>92129018.431483716</v>
      </c>
      <c r="N121" s="41">
        <f>'jan-nov'!M121</f>
        <v>86787121.349814117</v>
      </c>
      <c r="O121" s="41">
        <f t="shared" si="21"/>
        <v>5341897.0816695988</v>
      </c>
    </row>
    <row r="122" spans="1:15" x14ac:dyDescent="0.2">
      <c r="A122" s="33">
        <v>3027</v>
      </c>
      <c r="B122" s="34" t="s">
        <v>80</v>
      </c>
      <c r="C122" s="36">
        <v>680701954</v>
      </c>
      <c r="D122" s="36">
        <v>18730</v>
      </c>
      <c r="E122" s="37">
        <f t="shared" si="15"/>
        <v>36342.869941270692</v>
      </c>
      <c r="F122" s="38">
        <f t="shared" si="12"/>
        <v>0.99983349968146162</v>
      </c>
      <c r="G122" s="39">
        <f t="shared" si="13"/>
        <v>3.63126425974915</v>
      </c>
      <c r="H122" s="39">
        <f t="shared" si="14"/>
        <v>0</v>
      </c>
      <c r="I122" s="37">
        <f t="shared" si="16"/>
        <v>3.63126425974915</v>
      </c>
      <c r="J122" s="40">
        <f t="shared" si="17"/>
        <v>-432.81331717371768</v>
      </c>
      <c r="K122" s="37">
        <f t="shared" si="18"/>
        <v>-429.1820529139685</v>
      </c>
      <c r="L122" s="37">
        <f t="shared" si="19"/>
        <v>68013.579585101586</v>
      </c>
      <c r="M122" s="37">
        <f t="shared" si="20"/>
        <v>-8038579.8510786304</v>
      </c>
      <c r="N122" s="41">
        <f>'jan-nov'!M122</f>
        <v>-10637046.734512238</v>
      </c>
      <c r="O122" s="41">
        <f t="shared" si="21"/>
        <v>2598466.8834336074</v>
      </c>
    </row>
    <row r="123" spans="1:15" x14ac:dyDescent="0.2">
      <c r="A123" s="33">
        <v>3028</v>
      </c>
      <c r="B123" s="34" t="s">
        <v>81</v>
      </c>
      <c r="C123" s="36">
        <v>340035891</v>
      </c>
      <c r="D123" s="36">
        <v>11065</v>
      </c>
      <c r="E123" s="37">
        <f t="shared" si="15"/>
        <v>30730.762855851786</v>
      </c>
      <c r="F123" s="38">
        <f t="shared" si="12"/>
        <v>0.84543807970309859</v>
      </c>
      <c r="G123" s="39">
        <f t="shared" si="13"/>
        <v>3370.8955155110925</v>
      </c>
      <c r="H123" s="39">
        <f t="shared" si="14"/>
        <v>694.14344568851152</v>
      </c>
      <c r="I123" s="37">
        <f t="shared" si="16"/>
        <v>4065.0389611996043</v>
      </c>
      <c r="J123" s="40">
        <f t="shared" si="17"/>
        <v>-432.81331717371768</v>
      </c>
      <c r="K123" s="37">
        <f t="shared" si="18"/>
        <v>3632.2256440258866</v>
      </c>
      <c r="L123" s="37">
        <f t="shared" si="19"/>
        <v>44979656.105673619</v>
      </c>
      <c r="M123" s="37">
        <f t="shared" si="20"/>
        <v>40190576.751146436</v>
      </c>
      <c r="N123" s="41">
        <f>'jan-nov'!M123</f>
        <v>36927876.563927218</v>
      </c>
      <c r="O123" s="41">
        <f t="shared" si="21"/>
        <v>3262700.1872192174</v>
      </c>
    </row>
    <row r="124" spans="1:15" x14ac:dyDescent="0.2">
      <c r="A124" s="33">
        <v>3029</v>
      </c>
      <c r="B124" s="34" t="s">
        <v>82</v>
      </c>
      <c r="C124" s="36">
        <v>1577847763</v>
      </c>
      <c r="D124" s="36">
        <v>42740</v>
      </c>
      <c r="E124" s="37">
        <f t="shared" si="15"/>
        <v>36917.355240992045</v>
      </c>
      <c r="F124" s="38">
        <f t="shared" si="12"/>
        <v>1.01563824071221</v>
      </c>
      <c r="G124" s="39">
        <f t="shared" si="13"/>
        <v>-341.0599155730626</v>
      </c>
      <c r="H124" s="39">
        <f t="shared" si="14"/>
        <v>0</v>
      </c>
      <c r="I124" s="37">
        <f t="shared" si="16"/>
        <v>-341.0599155730626</v>
      </c>
      <c r="J124" s="40">
        <f t="shared" si="17"/>
        <v>-432.81331717371768</v>
      </c>
      <c r="K124" s="37">
        <f t="shared" si="18"/>
        <v>-773.87323274678033</v>
      </c>
      <c r="L124" s="37">
        <f t="shared" si="19"/>
        <v>-14576900.791592695</v>
      </c>
      <c r="M124" s="37">
        <f t="shared" si="20"/>
        <v>-33075341.967597391</v>
      </c>
      <c r="N124" s="41">
        <f>'jan-nov'!M124</f>
        <v>-38277500.825469956</v>
      </c>
      <c r="O124" s="41">
        <f t="shared" si="21"/>
        <v>5202158.8578725643</v>
      </c>
    </row>
    <row r="125" spans="1:15" x14ac:dyDescent="0.2">
      <c r="A125" s="33">
        <v>3030</v>
      </c>
      <c r="B125" s="34" t="s">
        <v>402</v>
      </c>
      <c r="C125" s="36">
        <v>3190910115</v>
      </c>
      <c r="D125" s="36">
        <v>86953</v>
      </c>
      <c r="E125" s="37">
        <f t="shared" si="15"/>
        <v>36696.95254907824</v>
      </c>
      <c r="F125" s="38">
        <f t="shared" si="12"/>
        <v>1.009574713116522</v>
      </c>
      <c r="G125" s="39">
        <f t="shared" si="13"/>
        <v>-208.81830042477958</v>
      </c>
      <c r="H125" s="39">
        <f t="shared" si="14"/>
        <v>0</v>
      </c>
      <c r="I125" s="37">
        <f t="shared" si="16"/>
        <v>-208.81830042477958</v>
      </c>
      <c r="J125" s="40">
        <f t="shared" si="17"/>
        <v>-432.81331717371768</v>
      </c>
      <c r="K125" s="37">
        <f t="shared" si="18"/>
        <v>-641.63161759849731</v>
      </c>
      <c r="L125" s="37">
        <f t="shared" si="19"/>
        <v>-18157377.676835857</v>
      </c>
      <c r="M125" s="37">
        <f t="shared" si="20"/>
        <v>-55791794.045042135</v>
      </c>
      <c r="N125" s="41">
        <f>'jan-nov'!M125</f>
        <v>-60309371.485266522</v>
      </c>
      <c r="O125" s="41">
        <f t="shared" si="21"/>
        <v>4517577.4402243868</v>
      </c>
    </row>
    <row r="126" spans="1:15" x14ac:dyDescent="0.2">
      <c r="A126" s="33">
        <v>3031</v>
      </c>
      <c r="B126" s="34" t="s">
        <v>83</v>
      </c>
      <c r="C126" s="36">
        <v>946496264</v>
      </c>
      <c r="D126" s="36">
        <v>24454</v>
      </c>
      <c r="E126" s="37">
        <f t="shared" si="15"/>
        <v>38705.171505684142</v>
      </c>
      <c r="F126" s="38">
        <f t="shared" si="12"/>
        <v>1.0648230903292912</v>
      </c>
      <c r="G126" s="39">
        <f t="shared" si="13"/>
        <v>-1413.749674388321</v>
      </c>
      <c r="H126" s="39">
        <f t="shared" si="14"/>
        <v>0</v>
      </c>
      <c r="I126" s="37">
        <f t="shared" si="16"/>
        <v>-1413.749674388321</v>
      </c>
      <c r="J126" s="40">
        <f t="shared" si="17"/>
        <v>-432.81331717371768</v>
      </c>
      <c r="K126" s="37">
        <f t="shared" si="18"/>
        <v>-1846.5629915620386</v>
      </c>
      <c r="L126" s="37">
        <f t="shared" si="19"/>
        <v>-34571834.537492</v>
      </c>
      <c r="M126" s="37">
        <f t="shared" si="20"/>
        <v>-45155851.395658091</v>
      </c>
      <c r="N126" s="41">
        <f>'jan-nov'!M126</f>
        <v>-45324589.861386143</v>
      </c>
      <c r="O126" s="41">
        <f t="shared" si="21"/>
        <v>168738.46572805196</v>
      </c>
    </row>
    <row r="127" spans="1:15" x14ac:dyDescent="0.2">
      <c r="A127" s="33">
        <v>3032</v>
      </c>
      <c r="B127" s="34" t="s">
        <v>84</v>
      </c>
      <c r="C127" s="36">
        <v>275007370</v>
      </c>
      <c r="D127" s="36">
        <v>7043</v>
      </c>
      <c r="E127" s="37">
        <f t="shared" si="15"/>
        <v>39046.907567797811</v>
      </c>
      <c r="F127" s="38">
        <f t="shared" si="12"/>
        <v>1.074224636313486</v>
      </c>
      <c r="G127" s="39">
        <f t="shared" si="13"/>
        <v>-1618.7913116565221</v>
      </c>
      <c r="H127" s="39">
        <f t="shared" si="14"/>
        <v>0</v>
      </c>
      <c r="I127" s="37">
        <f t="shared" si="16"/>
        <v>-1618.7913116565221</v>
      </c>
      <c r="J127" s="40">
        <f t="shared" si="17"/>
        <v>-432.81331717371768</v>
      </c>
      <c r="K127" s="37">
        <f t="shared" si="18"/>
        <v>-2051.6046288302396</v>
      </c>
      <c r="L127" s="37">
        <f t="shared" si="19"/>
        <v>-11401147.207996884</v>
      </c>
      <c r="M127" s="37">
        <f t="shared" si="20"/>
        <v>-14449451.400851376</v>
      </c>
      <c r="N127" s="41">
        <f>'jan-nov'!M127</f>
        <v>-14348794.551637452</v>
      </c>
      <c r="O127" s="41">
        <f t="shared" si="21"/>
        <v>-100656.84921392426</v>
      </c>
    </row>
    <row r="128" spans="1:15" x14ac:dyDescent="0.2">
      <c r="A128" s="33">
        <v>3033</v>
      </c>
      <c r="B128" s="34" t="s">
        <v>85</v>
      </c>
      <c r="C128" s="36">
        <v>1340071240</v>
      </c>
      <c r="D128" s="36">
        <v>40459</v>
      </c>
      <c r="E128" s="37">
        <f t="shared" si="15"/>
        <v>33121.709384809314</v>
      </c>
      <c r="F128" s="38">
        <f t="shared" si="12"/>
        <v>0.91121572575752208</v>
      </c>
      <c r="G128" s="39">
        <f t="shared" si="13"/>
        <v>1936.3275981365759</v>
      </c>
      <c r="H128" s="39">
        <f t="shared" si="14"/>
        <v>0</v>
      </c>
      <c r="I128" s="37">
        <f t="shared" si="16"/>
        <v>1936.3275981365759</v>
      </c>
      <c r="J128" s="40">
        <f t="shared" si="17"/>
        <v>-432.81331717371768</v>
      </c>
      <c r="K128" s="37">
        <f t="shared" si="18"/>
        <v>1503.5142809628583</v>
      </c>
      <c r="L128" s="37">
        <f t="shared" si="19"/>
        <v>78341878.293007731</v>
      </c>
      <c r="M128" s="37">
        <f t="shared" si="20"/>
        <v>60830684.293476284</v>
      </c>
      <c r="N128" s="41">
        <f>'jan-nov'!M128</f>
        <v>55435405.601888433</v>
      </c>
      <c r="O128" s="41">
        <f t="shared" si="21"/>
        <v>5395278.6915878505</v>
      </c>
    </row>
    <row r="129" spans="1:15" x14ac:dyDescent="0.2">
      <c r="A129" s="33">
        <v>3034</v>
      </c>
      <c r="B129" s="34" t="s">
        <v>86</v>
      </c>
      <c r="C129" s="36">
        <v>720878890</v>
      </c>
      <c r="D129" s="36">
        <v>23422</v>
      </c>
      <c r="E129" s="37">
        <f t="shared" si="15"/>
        <v>30777.853727264963</v>
      </c>
      <c r="F129" s="38">
        <f t="shared" si="12"/>
        <v>0.84673360289221855</v>
      </c>
      <c r="G129" s="39">
        <f t="shared" si="13"/>
        <v>3342.6409926631864</v>
      </c>
      <c r="H129" s="39">
        <f t="shared" si="14"/>
        <v>677.6616406938997</v>
      </c>
      <c r="I129" s="37">
        <f t="shared" si="16"/>
        <v>4020.3026333570861</v>
      </c>
      <c r="J129" s="40">
        <f t="shared" si="17"/>
        <v>-432.81331717371768</v>
      </c>
      <c r="K129" s="37">
        <f t="shared" si="18"/>
        <v>3587.4893161833684</v>
      </c>
      <c r="L129" s="37">
        <f t="shared" si="19"/>
        <v>94163528.278489664</v>
      </c>
      <c r="M129" s="37">
        <f t="shared" si="20"/>
        <v>84026174.763646856</v>
      </c>
      <c r="N129" s="41">
        <f>'jan-nov'!M129</f>
        <v>81304853.267858341</v>
      </c>
      <c r="O129" s="41">
        <f t="shared" si="21"/>
        <v>2721321.4957885146</v>
      </c>
    </row>
    <row r="130" spans="1:15" x14ac:dyDescent="0.2">
      <c r="A130" s="33">
        <v>3035</v>
      </c>
      <c r="B130" s="34" t="s">
        <v>87</v>
      </c>
      <c r="C130" s="36">
        <v>762822917</v>
      </c>
      <c r="D130" s="36">
        <v>26031</v>
      </c>
      <c r="E130" s="37">
        <f t="shared" si="15"/>
        <v>29304.403096308248</v>
      </c>
      <c r="F130" s="38">
        <f t="shared" si="12"/>
        <v>0.8061973077856962</v>
      </c>
      <c r="G130" s="39">
        <f t="shared" si="13"/>
        <v>4226.7113712372156</v>
      </c>
      <c r="H130" s="39">
        <f t="shared" si="14"/>
        <v>1193.36936152875</v>
      </c>
      <c r="I130" s="37">
        <f t="shared" si="16"/>
        <v>5420.0807327659659</v>
      </c>
      <c r="J130" s="40">
        <f t="shared" si="17"/>
        <v>-432.81331717371768</v>
      </c>
      <c r="K130" s="37">
        <f t="shared" si="18"/>
        <v>4987.2674155922487</v>
      </c>
      <c r="L130" s="37">
        <f t="shared" si="19"/>
        <v>141090121.55463085</v>
      </c>
      <c r="M130" s="37">
        <f t="shared" si="20"/>
        <v>129823558.09528182</v>
      </c>
      <c r="N130" s="41">
        <f>'jan-nov'!M130</f>
        <v>116487022.47584629</v>
      </c>
      <c r="O130" s="41">
        <f t="shared" si="21"/>
        <v>13336535.619435534</v>
      </c>
    </row>
    <row r="131" spans="1:15" x14ac:dyDescent="0.2">
      <c r="A131" s="33">
        <v>3036</v>
      </c>
      <c r="B131" s="34" t="s">
        <v>88</v>
      </c>
      <c r="C131" s="36">
        <v>432983817</v>
      </c>
      <c r="D131" s="36">
        <v>14637</v>
      </c>
      <c r="E131" s="37">
        <f t="shared" si="15"/>
        <v>29581.459110473457</v>
      </c>
      <c r="F131" s="38">
        <f t="shared" si="12"/>
        <v>0.81381943241972321</v>
      </c>
      <c r="G131" s="39">
        <f t="shared" si="13"/>
        <v>4060.47776273809</v>
      </c>
      <c r="H131" s="39">
        <f t="shared" si="14"/>
        <v>1096.3997565709267</v>
      </c>
      <c r="I131" s="37">
        <f t="shared" si="16"/>
        <v>5156.8775193090169</v>
      </c>
      <c r="J131" s="40">
        <f t="shared" si="17"/>
        <v>-432.81331717371768</v>
      </c>
      <c r="K131" s="37">
        <f t="shared" si="18"/>
        <v>4724.0642021352996</v>
      </c>
      <c r="L131" s="37">
        <f t="shared" si="19"/>
        <v>75481216.250126079</v>
      </c>
      <c r="M131" s="37">
        <f t="shared" si="20"/>
        <v>69146127.726654381</v>
      </c>
      <c r="N131" s="41">
        <f>'jan-nov'!M131</f>
        <v>61845966.665702842</v>
      </c>
      <c r="O131" s="41">
        <f t="shared" si="21"/>
        <v>7300161.0609515384</v>
      </c>
    </row>
    <row r="132" spans="1:15" x14ac:dyDescent="0.2">
      <c r="A132" s="33">
        <v>3037</v>
      </c>
      <c r="B132" s="34" t="s">
        <v>89</v>
      </c>
      <c r="C132" s="36">
        <v>76393837</v>
      </c>
      <c r="D132" s="36">
        <v>2838</v>
      </c>
      <c r="E132" s="37">
        <f t="shared" si="15"/>
        <v>26918.194855532063</v>
      </c>
      <c r="F132" s="38">
        <f t="shared" si="12"/>
        <v>0.7405500174038574</v>
      </c>
      <c r="G132" s="39">
        <f t="shared" si="13"/>
        <v>5658.4363157029265</v>
      </c>
      <c r="H132" s="39">
        <f t="shared" si="14"/>
        <v>2028.5422458004145</v>
      </c>
      <c r="I132" s="37">
        <f t="shared" si="16"/>
        <v>7686.9785615033416</v>
      </c>
      <c r="J132" s="40">
        <f t="shared" si="17"/>
        <v>-432.81331717371768</v>
      </c>
      <c r="K132" s="37">
        <f t="shared" si="18"/>
        <v>7254.1652443296243</v>
      </c>
      <c r="L132" s="37">
        <f t="shared" si="19"/>
        <v>21815645.157546483</v>
      </c>
      <c r="M132" s="37">
        <f t="shared" si="20"/>
        <v>20587320.963407476</v>
      </c>
      <c r="N132" s="41">
        <f>'jan-nov'!M132</f>
        <v>19623911.742284257</v>
      </c>
      <c r="O132" s="41">
        <f t="shared" si="21"/>
        <v>963409.22112321854</v>
      </c>
    </row>
    <row r="133" spans="1:15" x14ac:dyDescent="0.2">
      <c r="A133" s="33">
        <v>3038</v>
      </c>
      <c r="B133" s="34" t="s">
        <v>141</v>
      </c>
      <c r="C133" s="36">
        <v>269566239</v>
      </c>
      <c r="D133" s="36">
        <v>6811</v>
      </c>
      <c r="E133" s="37">
        <f t="shared" si="15"/>
        <v>39578.070621054176</v>
      </c>
      <c r="F133" s="38">
        <f t="shared" si="12"/>
        <v>1.088837533294297</v>
      </c>
      <c r="G133" s="39">
        <f t="shared" si="13"/>
        <v>-1937.489143610341</v>
      </c>
      <c r="H133" s="39">
        <f t="shared" si="14"/>
        <v>0</v>
      </c>
      <c r="I133" s="37">
        <f t="shared" si="16"/>
        <v>-1937.489143610341</v>
      </c>
      <c r="J133" s="40">
        <f t="shared" si="17"/>
        <v>-432.81331717371768</v>
      </c>
      <c r="K133" s="37">
        <f t="shared" si="18"/>
        <v>-2370.3024607840589</v>
      </c>
      <c r="L133" s="37">
        <f t="shared" si="19"/>
        <v>-13196238.557130033</v>
      </c>
      <c r="M133" s="37">
        <f t="shared" si="20"/>
        <v>-16144130.060400225</v>
      </c>
      <c r="N133" s="41">
        <f>'jan-nov'!M133</f>
        <v>-13772463.422945159</v>
      </c>
      <c r="O133" s="41">
        <f t="shared" si="21"/>
        <v>-2371666.6374550667</v>
      </c>
    </row>
    <row r="134" spans="1:15" x14ac:dyDescent="0.2">
      <c r="A134" s="33">
        <v>3039</v>
      </c>
      <c r="B134" s="34" t="s">
        <v>142</v>
      </c>
      <c r="C134" s="36">
        <v>42241775</v>
      </c>
      <c r="D134" s="36">
        <v>1049</v>
      </c>
      <c r="E134" s="37">
        <f t="shared" si="15"/>
        <v>40268.612964728316</v>
      </c>
      <c r="F134" s="38">
        <f t="shared" si="12"/>
        <v>1.1078351350046096</v>
      </c>
      <c r="G134" s="39">
        <f t="shared" si="13"/>
        <v>-2351.8145498148251</v>
      </c>
      <c r="H134" s="39">
        <f t="shared" si="14"/>
        <v>0</v>
      </c>
      <c r="I134" s="37">
        <f t="shared" si="16"/>
        <v>-2351.8145498148251</v>
      </c>
      <c r="J134" s="40">
        <f t="shared" si="17"/>
        <v>-432.81331717371768</v>
      </c>
      <c r="K134" s="37">
        <f t="shared" si="18"/>
        <v>-2784.6278669885428</v>
      </c>
      <c r="L134" s="37">
        <f t="shared" si="19"/>
        <v>-2467053.4627557513</v>
      </c>
      <c r="M134" s="37">
        <f t="shared" si="20"/>
        <v>-2921074.6324709812</v>
      </c>
      <c r="N134" s="41">
        <f>'jan-nov'!M134</f>
        <v>-2705689.350854421</v>
      </c>
      <c r="O134" s="41">
        <f t="shared" si="21"/>
        <v>-215385.28161656018</v>
      </c>
    </row>
    <row r="135" spans="1:15" x14ac:dyDescent="0.2">
      <c r="A135" s="33">
        <v>3040</v>
      </c>
      <c r="B135" s="34" t="s">
        <v>403</v>
      </c>
      <c r="C135" s="36">
        <v>121501198</v>
      </c>
      <c r="D135" s="36">
        <v>3262</v>
      </c>
      <c r="E135" s="37">
        <f t="shared" si="15"/>
        <v>37247.454935622314</v>
      </c>
      <c r="F135" s="38">
        <f t="shared" si="12"/>
        <v>1.0247196570521773</v>
      </c>
      <c r="G135" s="39">
        <f t="shared" si="13"/>
        <v>-539.11973235122423</v>
      </c>
      <c r="H135" s="39">
        <f t="shared" si="14"/>
        <v>0</v>
      </c>
      <c r="I135" s="37">
        <f t="shared" si="16"/>
        <v>-539.11973235122423</v>
      </c>
      <c r="J135" s="40">
        <f t="shared" si="17"/>
        <v>-432.81331717371768</v>
      </c>
      <c r="K135" s="37">
        <f t="shared" si="18"/>
        <v>-971.93304952494191</v>
      </c>
      <c r="L135" s="37">
        <f t="shared" si="19"/>
        <v>-1758608.5669296933</v>
      </c>
      <c r="M135" s="37">
        <f t="shared" si="20"/>
        <v>-3170445.6075503607</v>
      </c>
      <c r="N135" s="41">
        <f>'jan-nov'!M135</f>
        <v>-1911673.4025615994</v>
      </c>
      <c r="O135" s="41">
        <f t="shared" si="21"/>
        <v>-1258772.2049887613</v>
      </c>
    </row>
    <row r="136" spans="1:15" x14ac:dyDescent="0.2">
      <c r="A136" s="33">
        <v>3041</v>
      </c>
      <c r="B136" s="34" t="s">
        <v>143</v>
      </c>
      <c r="C136" s="36">
        <v>165340489</v>
      </c>
      <c r="D136" s="36">
        <v>4636</v>
      </c>
      <c r="E136" s="37">
        <f t="shared" si="15"/>
        <v>35664.471311475412</v>
      </c>
      <c r="F136" s="38">
        <f t="shared" ref="F136:F199" si="22">IF(ISNUMBER(C136),E136/E$369,"")</f>
        <v>0.98116998528913602</v>
      </c>
      <c r="G136" s="39">
        <f t="shared" ref="G136:G199" si="23">(E$369-E136)*0.6</f>
        <v>410.67044213691696</v>
      </c>
      <c r="H136" s="39">
        <f t="shared" ref="H136:H199" si="24">IF(E136&gt;=E$369*0.9,0,IF(E136&lt;0.9*E$369,(E$369*0.9-E136)*0.35))</f>
        <v>0</v>
      </c>
      <c r="I136" s="37">
        <f t="shared" si="16"/>
        <v>410.67044213691696</v>
      </c>
      <c r="J136" s="40">
        <f t="shared" si="17"/>
        <v>-432.81331717371768</v>
      </c>
      <c r="K136" s="37">
        <f t="shared" si="18"/>
        <v>-22.142875036800717</v>
      </c>
      <c r="L136" s="37">
        <f t="shared" si="19"/>
        <v>1903868.169746747</v>
      </c>
      <c r="M136" s="37">
        <f t="shared" si="20"/>
        <v>-102654.36867060812</v>
      </c>
      <c r="N136" s="41">
        <f>'jan-nov'!M136</f>
        <v>1968327.4835451921</v>
      </c>
      <c r="O136" s="41">
        <f t="shared" si="21"/>
        <v>-2070981.8522158002</v>
      </c>
    </row>
    <row r="137" spans="1:15" x14ac:dyDescent="0.2">
      <c r="A137" s="33">
        <v>3042</v>
      </c>
      <c r="B137" s="34" t="s">
        <v>144</v>
      </c>
      <c r="C137" s="36">
        <v>109594957</v>
      </c>
      <c r="D137" s="36">
        <v>2546</v>
      </c>
      <c r="E137" s="37">
        <f t="shared" ref="E137:E200" si="25">(C137)/D137</f>
        <v>43045.937549096619</v>
      </c>
      <c r="F137" s="38">
        <f t="shared" si="22"/>
        <v>1.1842424788227417</v>
      </c>
      <c r="G137" s="39">
        <f t="shared" si="23"/>
        <v>-4018.2093004358071</v>
      </c>
      <c r="H137" s="39">
        <f t="shared" si="24"/>
        <v>0</v>
      </c>
      <c r="I137" s="37">
        <f t="shared" ref="I137:I200" si="26">G137+H137</f>
        <v>-4018.2093004358071</v>
      </c>
      <c r="J137" s="40">
        <f t="shared" ref="J137:J200" si="27">I$371</f>
        <v>-432.81331717371768</v>
      </c>
      <c r="K137" s="37">
        <f t="shared" ref="K137:K200" si="28">I137+J137</f>
        <v>-4451.0226176095248</v>
      </c>
      <c r="L137" s="37">
        <f t="shared" ref="L137:L200" si="29">(I137*D137)</f>
        <v>-10230360.878909566</v>
      </c>
      <c r="M137" s="37">
        <f t="shared" ref="M137:M200" si="30">(K137*D137)</f>
        <v>-11332303.58443385</v>
      </c>
      <c r="N137" s="41">
        <f>'jan-nov'!M137</f>
        <v>-8937326.1295284666</v>
      </c>
      <c r="O137" s="41">
        <f t="shared" ref="O137:O200" si="31">M137-N137</f>
        <v>-2394977.4549053833</v>
      </c>
    </row>
    <row r="138" spans="1:15" x14ac:dyDescent="0.2">
      <c r="A138" s="33">
        <v>3043</v>
      </c>
      <c r="B138" s="34" t="s">
        <v>145</v>
      </c>
      <c r="C138" s="36">
        <v>161228834</v>
      </c>
      <c r="D138" s="36">
        <v>4648</v>
      </c>
      <c r="E138" s="37">
        <f t="shared" si="25"/>
        <v>34687.787005163511</v>
      </c>
      <c r="F138" s="38">
        <f t="shared" si="22"/>
        <v>0.95430029421515561</v>
      </c>
      <c r="G138" s="39">
        <f t="shared" si="23"/>
        <v>996.68102592405774</v>
      </c>
      <c r="H138" s="39">
        <f t="shared" si="24"/>
        <v>0</v>
      </c>
      <c r="I138" s="37">
        <f t="shared" si="26"/>
        <v>996.68102592405774</v>
      </c>
      <c r="J138" s="40">
        <f t="shared" si="27"/>
        <v>-432.81331717371768</v>
      </c>
      <c r="K138" s="37">
        <f t="shared" si="28"/>
        <v>563.86770875034006</v>
      </c>
      <c r="L138" s="37">
        <f t="shared" si="29"/>
        <v>4632573.4084950201</v>
      </c>
      <c r="M138" s="37">
        <f t="shared" si="30"/>
        <v>2620857.1102715805</v>
      </c>
      <c r="N138" s="41">
        <f>'jan-nov'!M138</f>
        <v>3209505.9113714546</v>
      </c>
      <c r="O138" s="41">
        <f t="shared" si="31"/>
        <v>-588648.80109987408</v>
      </c>
    </row>
    <row r="139" spans="1:15" x14ac:dyDescent="0.2">
      <c r="A139" s="33">
        <v>3044</v>
      </c>
      <c r="B139" s="34" t="s">
        <v>146</v>
      </c>
      <c r="C139" s="36">
        <v>218809160</v>
      </c>
      <c r="D139" s="36">
        <v>4434</v>
      </c>
      <c r="E139" s="37">
        <f t="shared" si="25"/>
        <v>49348.028867839421</v>
      </c>
      <c r="F139" s="38">
        <f t="shared" si="22"/>
        <v>1.3576201462637865</v>
      </c>
      <c r="G139" s="39">
        <f t="shared" si="23"/>
        <v>-7799.4640916814878</v>
      </c>
      <c r="H139" s="39">
        <f t="shared" si="24"/>
        <v>0</v>
      </c>
      <c r="I139" s="37">
        <f t="shared" si="26"/>
        <v>-7799.4640916814878</v>
      </c>
      <c r="J139" s="40">
        <f t="shared" si="27"/>
        <v>-432.81331717371768</v>
      </c>
      <c r="K139" s="37">
        <f t="shared" si="28"/>
        <v>-8232.2774088552051</v>
      </c>
      <c r="L139" s="37">
        <f t="shared" si="29"/>
        <v>-34582823.78251572</v>
      </c>
      <c r="M139" s="37">
        <f t="shared" si="30"/>
        <v>-36501918.030863978</v>
      </c>
      <c r="N139" s="41">
        <f>'jan-nov'!M139</f>
        <v>-33147224.418196857</v>
      </c>
      <c r="O139" s="41">
        <f t="shared" si="31"/>
        <v>-3354693.612667121</v>
      </c>
    </row>
    <row r="140" spans="1:15" x14ac:dyDescent="0.2">
      <c r="A140" s="33">
        <v>3045</v>
      </c>
      <c r="B140" s="34" t="s">
        <v>147</v>
      </c>
      <c r="C140" s="36">
        <v>116506826</v>
      </c>
      <c r="D140" s="36">
        <v>3465</v>
      </c>
      <c r="E140" s="37">
        <f t="shared" si="25"/>
        <v>33623.903607503606</v>
      </c>
      <c r="F140" s="38">
        <f t="shared" si="22"/>
        <v>0.92503165741090121</v>
      </c>
      <c r="G140" s="39">
        <f t="shared" si="23"/>
        <v>1635.0110645200009</v>
      </c>
      <c r="H140" s="39">
        <f t="shared" si="24"/>
        <v>0</v>
      </c>
      <c r="I140" s="37">
        <f t="shared" si="26"/>
        <v>1635.0110645200009</v>
      </c>
      <c r="J140" s="40">
        <f t="shared" si="27"/>
        <v>-432.81331717371768</v>
      </c>
      <c r="K140" s="37">
        <f t="shared" si="28"/>
        <v>1202.1977473462832</v>
      </c>
      <c r="L140" s="37">
        <f t="shared" si="29"/>
        <v>5665313.3385618031</v>
      </c>
      <c r="M140" s="37">
        <f t="shared" si="30"/>
        <v>4165615.1945548714</v>
      </c>
      <c r="N140" s="41">
        <f>'jan-nov'!M140</f>
        <v>3173008.584832639</v>
      </c>
      <c r="O140" s="41">
        <f t="shared" si="31"/>
        <v>992606.60972223245</v>
      </c>
    </row>
    <row r="141" spans="1:15" x14ac:dyDescent="0.2">
      <c r="A141" s="33">
        <v>3046</v>
      </c>
      <c r="B141" s="34" t="s">
        <v>148</v>
      </c>
      <c r="C141" s="36">
        <v>88252178</v>
      </c>
      <c r="D141" s="36">
        <v>2219</v>
      </c>
      <c r="E141" s="37">
        <f t="shared" si="25"/>
        <v>39771.148264984229</v>
      </c>
      <c r="F141" s="38">
        <f t="shared" si="22"/>
        <v>1.0941493178823825</v>
      </c>
      <c r="G141" s="39">
        <f t="shared" si="23"/>
        <v>-2053.335729968373</v>
      </c>
      <c r="H141" s="39">
        <f t="shared" si="24"/>
        <v>0</v>
      </c>
      <c r="I141" s="37">
        <f t="shared" si="26"/>
        <v>-2053.335729968373</v>
      </c>
      <c r="J141" s="40">
        <f t="shared" si="27"/>
        <v>-432.81331717371768</v>
      </c>
      <c r="K141" s="37">
        <f t="shared" si="28"/>
        <v>-2486.1490471420907</v>
      </c>
      <c r="L141" s="37">
        <f t="shared" si="29"/>
        <v>-4556351.98479982</v>
      </c>
      <c r="M141" s="37">
        <f t="shared" si="30"/>
        <v>-5516764.7356082993</v>
      </c>
      <c r="N141" s="41">
        <f>'jan-nov'!M141</f>
        <v>-2814226.3377940534</v>
      </c>
      <c r="O141" s="41">
        <f t="shared" si="31"/>
        <v>-2702538.3978142459</v>
      </c>
    </row>
    <row r="142" spans="1:15" x14ac:dyDescent="0.2">
      <c r="A142" s="33">
        <v>3047</v>
      </c>
      <c r="B142" s="34" t="s">
        <v>149</v>
      </c>
      <c r="C142" s="36">
        <v>415657600</v>
      </c>
      <c r="D142" s="36">
        <v>14166</v>
      </c>
      <c r="E142" s="37">
        <f t="shared" si="25"/>
        <v>29341.917266694902</v>
      </c>
      <c r="F142" s="38">
        <f t="shared" si="22"/>
        <v>0.80722936508678289</v>
      </c>
      <c r="G142" s="39">
        <f t="shared" si="23"/>
        <v>4204.202869005223</v>
      </c>
      <c r="H142" s="39">
        <f t="shared" si="24"/>
        <v>1180.239401893421</v>
      </c>
      <c r="I142" s="37">
        <f t="shared" si="26"/>
        <v>5384.442270898644</v>
      </c>
      <c r="J142" s="40">
        <f t="shared" si="27"/>
        <v>-432.81331717371768</v>
      </c>
      <c r="K142" s="37">
        <f t="shared" si="28"/>
        <v>4951.6289537249268</v>
      </c>
      <c r="L142" s="37">
        <f t="shared" si="29"/>
        <v>76276009.209550187</v>
      </c>
      <c r="M142" s="37">
        <f t="shared" si="30"/>
        <v>70144775.758467317</v>
      </c>
      <c r="N142" s="41">
        <f>'jan-nov'!M142</f>
        <v>66740461.816560566</v>
      </c>
      <c r="O142" s="41">
        <f t="shared" si="31"/>
        <v>3404313.9419067502</v>
      </c>
    </row>
    <row r="143" spans="1:15" x14ac:dyDescent="0.2">
      <c r="A143" s="33">
        <v>3048</v>
      </c>
      <c r="B143" s="34" t="s">
        <v>150</v>
      </c>
      <c r="C143" s="36">
        <v>655419361</v>
      </c>
      <c r="D143" s="36">
        <v>19709</v>
      </c>
      <c r="E143" s="37">
        <f t="shared" si="25"/>
        <v>33254.825764878988</v>
      </c>
      <c r="F143" s="38">
        <f t="shared" si="22"/>
        <v>0.91487790808833591</v>
      </c>
      <c r="G143" s="39">
        <f t="shared" si="23"/>
        <v>1856.4577700947716</v>
      </c>
      <c r="H143" s="39">
        <f t="shared" si="24"/>
        <v>0</v>
      </c>
      <c r="I143" s="37">
        <f t="shared" si="26"/>
        <v>1856.4577700947716</v>
      </c>
      <c r="J143" s="40">
        <f t="shared" si="27"/>
        <v>-432.81331717371768</v>
      </c>
      <c r="K143" s="37">
        <f t="shared" si="28"/>
        <v>1423.6444529210539</v>
      </c>
      <c r="L143" s="37">
        <f t="shared" si="29"/>
        <v>36588926.19079785</v>
      </c>
      <c r="M143" s="37">
        <f t="shared" si="30"/>
        <v>28058608.52262105</v>
      </c>
      <c r="N143" s="41">
        <f>'jan-nov'!M143</f>
        <v>27637724.718980182</v>
      </c>
      <c r="O143" s="41">
        <f t="shared" si="31"/>
        <v>420883.80364086851</v>
      </c>
    </row>
    <row r="144" spans="1:15" x14ac:dyDescent="0.2">
      <c r="A144" s="33">
        <v>3049</v>
      </c>
      <c r="B144" s="34" t="s">
        <v>151</v>
      </c>
      <c r="C144" s="36">
        <v>1090866559</v>
      </c>
      <c r="D144" s="36">
        <v>27118</v>
      </c>
      <c r="E144" s="37">
        <f t="shared" si="25"/>
        <v>40226.659746293975</v>
      </c>
      <c r="F144" s="38">
        <f t="shared" si="22"/>
        <v>1.1066809544658165</v>
      </c>
      <c r="G144" s="39">
        <f t="shared" si="23"/>
        <v>-2326.6426187542206</v>
      </c>
      <c r="H144" s="39">
        <f t="shared" si="24"/>
        <v>0</v>
      </c>
      <c r="I144" s="37">
        <f t="shared" si="26"/>
        <v>-2326.6426187542206</v>
      </c>
      <c r="J144" s="40">
        <f t="shared" si="27"/>
        <v>-432.81331717371768</v>
      </c>
      <c r="K144" s="37">
        <f t="shared" si="28"/>
        <v>-2759.4559359279383</v>
      </c>
      <c r="L144" s="37">
        <f t="shared" si="29"/>
        <v>-63093894.535376951</v>
      </c>
      <c r="M144" s="37">
        <f t="shared" si="30"/>
        <v>-74830926.070493832</v>
      </c>
      <c r="N144" s="41">
        <f>'jan-nov'!M144</f>
        <v>-70998191.283956334</v>
      </c>
      <c r="O144" s="41">
        <f t="shared" si="31"/>
        <v>-3832734.7865374982</v>
      </c>
    </row>
    <row r="145" spans="1:15" x14ac:dyDescent="0.2">
      <c r="A145" s="33">
        <v>3050</v>
      </c>
      <c r="B145" s="34" t="s">
        <v>152</v>
      </c>
      <c r="C145" s="36">
        <v>93630758</v>
      </c>
      <c r="D145" s="36">
        <v>2713</v>
      </c>
      <c r="E145" s="37">
        <f t="shared" si="25"/>
        <v>34511.890158496128</v>
      </c>
      <c r="F145" s="38">
        <f t="shared" si="22"/>
        <v>0.9494611728119593</v>
      </c>
      <c r="G145" s="39">
        <f t="shared" si="23"/>
        <v>1102.2191339244876</v>
      </c>
      <c r="H145" s="39">
        <f t="shared" si="24"/>
        <v>0</v>
      </c>
      <c r="I145" s="37">
        <f t="shared" si="26"/>
        <v>1102.2191339244876</v>
      </c>
      <c r="J145" s="40">
        <f t="shared" si="27"/>
        <v>-432.81331717371768</v>
      </c>
      <c r="K145" s="37">
        <f t="shared" si="28"/>
        <v>669.40581675076987</v>
      </c>
      <c r="L145" s="37">
        <f t="shared" si="29"/>
        <v>2990320.5103371348</v>
      </c>
      <c r="M145" s="37">
        <f t="shared" si="30"/>
        <v>1816097.9808448388</v>
      </c>
      <c r="N145" s="41">
        <f>'jan-nov'!M145</f>
        <v>1217316.7743869871</v>
      </c>
      <c r="O145" s="41">
        <f t="shared" si="31"/>
        <v>598781.20645785169</v>
      </c>
    </row>
    <row r="146" spans="1:15" x14ac:dyDescent="0.2">
      <c r="A146" s="33">
        <v>3051</v>
      </c>
      <c r="B146" s="34" t="s">
        <v>153</v>
      </c>
      <c r="C146" s="36">
        <v>47778778</v>
      </c>
      <c r="D146" s="36">
        <v>1386</v>
      </c>
      <c r="E146" s="37">
        <f t="shared" si="25"/>
        <v>34472.422799422799</v>
      </c>
      <c r="F146" s="38">
        <f t="shared" si="22"/>
        <v>0.94837538107869124</v>
      </c>
      <c r="G146" s="39">
        <f t="shared" si="23"/>
        <v>1125.8995493684852</v>
      </c>
      <c r="H146" s="39">
        <f t="shared" si="24"/>
        <v>0</v>
      </c>
      <c r="I146" s="37">
        <f t="shared" si="26"/>
        <v>1125.8995493684852</v>
      </c>
      <c r="J146" s="40">
        <f t="shared" si="27"/>
        <v>-432.81331717371768</v>
      </c>
      <c r="K146" s="37">
        <f t="shared" si="28"/>
        <v>693.08623219476749</v>
      </c>
      <c r="L146" s="37">
        <f t="shared" si="29"/>
        <v>1560496.7754247205</v>
      </c>
      <c r="M146" s="37">
        <f t="shared" si="30"/>
        <v>960617.51782194769</v>
      </c>
      <c r="N146" s="41">
        <f>'jan-nov'!M146</f>
        <v>266317.71393305034</v>
      </c>
      <c r="O146" s="41">
        <f t="shared" si="31"/>
        <v>694299.80388889741</v>
      </c>
    </row>
    <row r="147" spans="1:15" x14ac:dyDescent="0.2">
      <c r="A147" s="33">
        <v>3052</v>
      </c>
      <c r="B147" s="34" t="s">
        <v>154</v>
      </c>
      <c r="C147" s="36">
        <v>101777687</v>
      </c>
      <c r="D147" s="36">
        <v>2412</v>
      </c>
      <c r="E147" s="37">
        <f t="shared" si="25"/>
        <v>42196.387645107796</v>
      </c>
      <c r="F147" s="38">
        <f t="shared" si="22"/>
        <v>1.1608703990989382</v>
      </c>
      <c r="G147" s="39">
        <f t="shared" si="23"/>
        <v>-3508.479358042513</v>
      </c>
      <c r="H147" s="39">
        <f t="shared" si="24"/>
        <v>0</v>
      </c>
      <c r="I147" s="37">
        <f t="shared" si="26"/>
        <v>-3508.479358042513</v>
      </c>
      <c r="J147" s="40">
        <f t="shared" si="27"/>
        <v>-432.81331717371768</v>
      </c>
      <c r="K147" s="37">
        <f t="shared" si="28"/>
        <v>-3941.2926752162307</v>
      </c>
      <c r="L147" s="37">
        <f t="shared" si="29"/>
        <v>-8462452.2115985416</v>
      </c>
      <c r="M147" s="37">
        <f t="shared" si="30"/>
        <v>-9506397.932621548</v>
      </c>
      <c r="N147" s="41">
        <f>'jan-nov'!M147</f>
        <v>-8642395.0069217011</v>
      </c>
      <c r="O147" s="41">
        <f t="shared" si="31"/>
        <v>-864002.92569984682</v>
      </c>
    </row>
    <row r="148" spans="1:15" x14ac:dyDescent="0.2">
      <c r="A148" s="33">
        <v>3053</v>
      </c>
      <c r="B148" s="34" t="s">
        <v>127</v>
      </c>
      <c r="C148" s="36">
        <v>209679279</v>
      </c>
      <c r="D148" s="36">
        <v>6867</v>
      </c>
      <c r="E148" s="37">
        <f t="shared" si="25"/>
        <v>30534.335080821318</v>
      </c>
      <c r="F148" s="38">
        <f t="shared" si="22"/>
        <v>0.84003412921540388</v>
      </c>
      <c r="G148" s="39">
        <f t="shared" si="23"/>
        <v>3488.7521805293732</v>
      </c>
      <c r="H148" s="39">
        <f t="shared" si="24"/>
        <v>762.89316694917534</v>
      </c>
      <c r="I148" s="37">
        <f t="shared" si="26"/>
        <v>4251.6453474785485</v>
      </c>
      <c r="J148" s="40">
        <f t="shared" si="27"/>
        <v>-432.81331717371768</v>
      </c>
      <c r="K148" s="37">
        <f t="shared" si="28"/>
        <v>3818.8320303048308</v>
      </c>
      <c r="L148" s="37">
        <f t="shared" si="29"/>
        <v>29196048.601135194</v>
      </c>
      <c r="M148" s="37">
        <f t="shared" si="30"/>
        <v>26223919.552103274</v>
      </c>
      <c r="N148" s="41">
        <f>'jan-nov'!M148</f>
        <v>23028631.32953348</v>
      </c>
      <c r="O148" s="41">
        <f t="shared" si="31"/>
        <v>3195288.2225697935</v>
      </c>
    </row>
    <row r="149" spans="1:15" x14ac:dyDescent="0.2">
      <c r="A149" s="33">
        <v>3054</v>
      </c>
      <c r="B149" s="34" t="s">
        <v>128</v>
      </c>
      <c r="C149" s="36">
        <v>286568378</v>
      </c>
      <c r="D149" s="36">
        <v>9062</v>
      </c>
      <c r="E149" s="37">
        <f t="shared" si="25"/>
        <v>31623.082983888766</v>
      </c>
      <c r="F149" s="38">
        <f t="shared" si="22"/>
        <v>0.86998681671514955</v>
      </c>
      <c r="G149" s="39">
        <f t="shared" si="23"/>
        <v>2835.5034386889047</v>
      </c>
      <c r="H149" s="39">
        <f t="shared" si="24"/>
        <v>381.83140087556876</v>
      </c>
      <c r="I149" s="37">
        <f t="shared" si="26"/>
        <v>3217.3348395644734</v>
      </c>
      <c r="J149" s="40">
        <f t="shared" si="27"/>
        <v>-432.81331717371768</v>
      </c>
      <c r="K149" s="37">
        <f t="shared" si="28"/>
        <v>2784.5215223907558</v>
      </c>
      <c r="L149" s="37">
        <f t="shared" si="29"/>
        <v>29155488.316133257</v>
      </c>
      <c r="M149" s="37">
        <f t="shared" si="30"/>
        <v>25233334.03590503</v>
      </c>
      <c r="N149" s="41">
        <f>'jan-nov'!M149</f>
        <v>21184451.876173351</v>
      </c>
      <c r="O149" s="41">
        <f t="shared" si="31"/>
        <v>4048882.1597316787</v>
      </c>
    </row>
    <row r="150" spans="1:15" x14ac:dyDescent="0.2">
      <c r="A150" s="33">
        <v>3401</v>
      </c>
      <c r="B150" s="34" t="s">
        <v>91</v>
      </c>
      <c r="C150" s="36">
        <v>548005074</v>
      </c>
      <c r="D150" s="36">
        <v>17851</v>
      </c>
      <c r="E150" s="37">
        <f t="shared" si="25"/>
        <v>30698.844546524004</v>
      </c>
      <c r="F150" s="38">
        <f t="shared" si="22"/>
        <v>0.84455997087540602</v>
      </c>
      <c r="G150" s="39">
        <f t="shared" si="23"/>
        <v>3390.0465011077617</v>
      </c>
      <c r="H150" s="39">
        <f t="shared" si="24"/>
        <v>705.31485395323534</v>
      </c>
      <c r="I150" s="37">
        <f t="shared" si="26"/>
        <v>4095.3613550609971</v>
      </c>
      <c r="J150" s="40">
        <f t="shared" si="27"/>
        <v>-432.81331717371768</v>
      </c>
      <c r="K150" s="37">
        <f t="shared" si="28"/>
        <v>3662.5480378872794</v>
      </c>
      <c r="L150" s="37">
        <f t="shared" si="29"/>
        <v>73106295.549193859</v>
      </c>
      <c r="M150" s="37">
        <f t="shared" si="30"/>
        <v>65380145.024325825</v>
      </c>
      <c r="N150" s="41">
        <f>'jan-nov'!M150</f>
        <v>66538999.66080565</v>
      </c>
      <c r="O150" s="41">
        <f t="shared" si="31"/>
        <v>-1158854.6364798248</v>
      </c>
    </row>
    <row r="151" spans="1:15" x14ac:dyDescent="0.2">
      <c r="A151" s="33">
        <v>3403</v>
      </c>
      <c r="B151" s="34" t="s">
        <v>92</v>
      </c>
      <c r="C151" s="36">
        <v>1065440294</v>
      </c>
      <c r="D151" s="36">
        <v>31509</v>
      </c>
      <c r="E151" s="37">
        <f t="shared" si="25"/>
        <v>33813.840299596937</v>
      </c>
      <c r="F151" s="38">
        <f t="shared" si="22"/>
        <v>0.93025703085775557</v>
      </c>
      <c r="G151" s="39">
        <f t="shared" si="23"/>
        <v>1521.049049264002</v>
      </c>
      <c r="H151" s="39">
        <f t="shared" si="24"/>
        <v>0</v>
      </c>
      <c r="I151" s="37">
        <f t="shared" si="26"/>
        <v>1521.049049264002</v>
      </c>
      <c r="J151" s="40">
        <f t="shared" si="27"/>
        <v>-432.81331717371768</v>
      </c>
      <c r="K151" s="37">
        <f t="shared" si="28"/>
        <v>1088.2357320902843</v>
      </c>
      <c r="L151" s="37">
        <f t="shared" si="29"/>
        <v>47926734.493259437</v>
      </c>
      <c r="M151" s="37">
        <f t="shared" si="30"/>
        <v>34289219.682432771</v>
      </c>
      <c r="N151" s="41">
        <f>'jan-nov'!M151</f>
        <v>30912355.214802757</v>
      </c>
      <c r="O151" s="41">
        <f t="shared" si="31"/>
        <v>3376864.4676300138</v>
      </c>
    </row>
    <row r="152" spans="1:15" x14ac:dyDescent="0.2">
      <c r="A152" s="33">
        <v>3405</v>
      </c>
      <c r="B152" s="34" t="s">
        <v>112</v>
      </c>
      <c r="C152" s="36">
        <v>948325759</v>
      </c>
      <c r="D152" s="36">
        <v>28493</v>
      </c>
      <c r="E152" s="37">
        <f t="shared" si="25"/>
        <v>33282.762748745306</v>
      </c>
      <c r="F152" s="38">
        <f t="shared" si="22"/>
        <v>0.91564648614490507</v>
      </c>
      <c r="G152" s="39">
        <f t="shared" si="23"/>
        <v>1839.6955797749804</v>
      </c>
      <c r="H152" s="39">
        <f t="shared" si="24"/>
        <v>0</v>
      </c>
      <c r="I152" s="37">
        <f t="shared" si="26"/>
        <v>1839.6955797749804</v>
      </c>
      <c r="J152" s="40">
        <f t="shared" si="27"/>
        <v>-432.81331717371768</v>
      </c>
      <c r="K152" s="37">
        <f t="shared" si="28"/>
        <v>1406.8822626012627</v>
      </c>
      <c r="L152" s="37">
        <f t="shared" si="29"/>
        <v>52418446.154528514</v>
      </c>
      <c r="M152" s="37">
        <f t="shared" si="30"/>
        <v>40086296.308297776</v>
      </c>
      <c r="N152" s="41">
        <f>'jan-nov'!M152</f>
        <v>36691211.087802656</v>
      </c>
      <c r="O152" s="41">
        <f t="shared" si="31"/>
        <v>3395085.2204951197</v>
      </c>
    </row>
    <row r="153" spans="1:15" x14ac:dyDescent="0.2">
      <c r="A153" s="33">
        <v>3407</v>
      </c>
      <c r="B153" s="34" t="s">
        <v>113</v>
      </c>
      <c r="C153" s="36">
        <v>909888279</v>
      </c>
      <c r="D153" s="36">
        <v>30395</v>
      </c>
      <c r="E153" s="37">
        <f t="shared" si="25"/>
        <v>29935.459088665899</v>
      </c>
      <c r="F153" s="38">
        <f t="shared" si="22"/>
        <v>0.82355837262051834</v>
      </c>
      <c r="G153" s="39">
        <f t="shared" si="23"/>
        <v>3848.077775822625</v>
      </c>
      <c r="H153" s="39">
        <f t="shared" si="24"/>
        <v>972.49976420357211</v>
      </c>
      <c r="I153" s="37">
        <f t="shared" si="26"/>
        <v>4820.5775400261973</v>
      </c>
      <c r="J153" s="40">
        <f t="shared" si="27"/>
        <v>-432.81331717371768</v>
      </c>
      <c r="K153" s="37">
        <f t="shared" si="28"/>
        <v>4387.7642228524801</v>
      </c>
      <c r="L153" s="37">
        <f t="shared" si="29"/>
        <v>146521454.32909626</v>
      </c>
      <c r="M153" s="37">
        <f t="shared" si="30"/>
        <v>133366093.55360113</v>
      </c>
      <c r="N153" s="41">
        <f>'jan-nov'!M153</f>
        <v>122404961.75802682</v>
      </c>
      <c r="O153" s="41">
        <f t="shared" si="31"/>
        <v>10961131.795574307</v>
      </c>
    </row>
    <row r="154" spans="1:15" x14ac:dyDescent="0.2">
      <c r="A154" s="33">
        <v>3411</v>
      </c>
      <c r="B154" s="34" t="s">
        <v>93</v>
      </c>
      <c r="C154" s="36">
        <v>1013294552</v>
      </c>
      <c r="D154" s="36">
        <v>34897</v>
      </c>
      <c r="E154" s="37">
        <f t="shared" si="25"/>
        <v>29036.723844456545</v>
      </c>
      <c r="F154" s="38">
        <f t="shared" si="22"/>
        <v>0.79883314849933562</v>
      </c>
      <c r="G154" s="39">
        <f t="shared" si="23"/>
        <v>4387.3189223482377</v>
      </c>
      <c r="H154" s="39">
        <f t="shared" si="24"/>
        <v>1287.0570996768461</v>
      </c>
      <c r="I154" s="37">
        <f t="shared" si="26"/>
        <v>5674.3760220250842</v>
      </c>
      <c r="J154" s="40">
        <f t="shared" si="27"/>
        <v>-432.81331717371768</v>
      </c>
      <c r="K154" s="37">
        <f t="shared" si="28"/>
        <v>5241.562704851367</v>
      </c>
      <c r="L154" s="37">
        <f t="shared" si="29"/>
        <v>198018700.04060936</v>
      </c>
      <c r="M154" s="37">
        <f t="shared" si="30"/>
        <v>182914813.71119815</v>
      </c>
      <c r="N154" s="41">
        <f>'jan-nov'!M154</f>
        <v>171618266.86065674</v>
      </c>
      <c r="O154" s="41">
        <f t="shared" si="31"/>
        <v>11296546.850541413</v>
      </c>
    </row>
    <row r="155" spans="1:15" x14ac:dyDescent="0.2">
      <c r="A155" s="33">
        <v>3412</v>
      </c>
      <c r="B155" s="34" t="s">
        <v>94</v>
      </c>
      <c r="C155" s="36">
        <v>204503184</v>
      </c>
      <c r="D155" s="36">
        <v>7625</v>
      </c>
      <c r="E155" s="37">
        <f t="shared" si="25"/>
        <v>26820.089704918031</v>
      </c>
      <c r="F155" s="38">
        <f t="shared" si="22"/>
        <v>0.7378510336352746</v>
      </c>
      <c r="G155" s="39">
        <f t="shared" si="23"/>
        <v>5717.2994060713454</v>
      </c>
      <c r="H155" s="39">
        <f t="shared" si="24"/>
        <v>2062.8790485153258</v>
      </c>
      <c r="I155" s="37">
        <f t="shared" si="26"/>
        <v>7780.1784545866713</v>
      </c>
      <c r="J155" s="40">
        <f t="shared" si="27"/>
        <v>-432.81331717371768</v>
      </c>
      <c r="K155" s="37">
        <f t="shared" si="28"/>
        <v>7347.3651374129531</v>
      </c>
      <c r="L155" s="37">
        <f t="shared" si="29"/>
        <v>59323860.716223367</v>
      </c>
      <c r="M155" s="37">
        <f t="shared" si="30"/>
        <v>56023659.172773771</v>
      </c>
      <c r="N155" s="41">
        <f>'jan-nov'!M155</f>
        <v>51153342.983885661</v>
      </c>
      <c r="O155" s="41">
        <f t="shared" si="31"/>
        <v>4870316.1888881102</v>
      </c>
    </row>
    <row r="156" spans="1:15" x14ac:dyDescent="0.2">
      <c r="A156" s="33">
        <v>3413</v>
      </c>
      <c r="B156" s="34" t="s">
        <v>95</v>
      </c>
      <c r="C156" s="36">
        <v>603684370</v>
      </c>
      <c r="D156" s="36">
        <v>21072</v>
      </c>
      <c r="E156" s="37">
        <f t="shared" si="25"/>
        <v>28648.65081624905</v>
      </c>
      <c r="F156" s="38">
        <f t="shared" si="22"/>
        <v>0.78815682011493182</v>
      </c>
      <c r="G156" s="39">
        <f t="shared" si="23"/>
        <v>4620.1627392727341</v>
      </c>
      <c r="H156" s="39">
        <f t="shared" si="24"/>
        <v>1422.8826595494693</v>
      </c>
      <c r="I156" s="37">
        <f t="shared" si="26"/>
        <v>6043.0453988222034</v>
      </c>
      <c r="J156" s="40">
        <f t="shared" si="27"/>
        <v>-432.81331717371768</v>
      </c>
      <c r="K156" s="37">
        <f t="shared" si="28"/>
        <v>5610.2320816484862</v>
      </c>
      <c r="L156" s="37">
        <f t="shared" si="29"/>
        <v>127339052.64398147</v>
      </c>
      <c r="M156" s="37">
        <f t="shared" si="30"/>
        <v>118218810.4244969</v>
      </c>
      <c r="N156" s="41">
        <f>'jan-nov'!M156</f>
        <v>110438219.63774276</v>
      </c>
      <c r="O156" s="41">
        <f t="shared" si="31"/>
        <v>7780590.7867541462</v>
      </c>
    </row>
    <row r="157" spans="1:15" x14ac:dyDescent="0.2">
      <c r="A157" s="33">
        <v>3414</v>
      </c>
      <c r="B157" s="34" t="s">
        <v>96</v>
      </c>
      <c r="C157" s="36">
        <v>127141676</v>
      </c>
      <c r="D157" s="36">
        <v>5038</v>
      </c>
      <c r="E157" s="37">
        <f t="shared" si="25"/>
        <v>25236.537514886859</v>
      </c>
      <c r="F157" s="38">
        <f t="shared" si="22"/>
        <v>0.69428571998102362</v>
      </c>
      <c r="G157" s="39">
        <f t="shared" si="23"/>
        <v>6667.4307200900485</v>
      </c>
      <c r="H157" s="39">
        <f t="shared" si="24"/>
        <v>2617.1223150262358</v>
      </c>
      <c r="I157" s="37">
        <f t="shared" si="26"/>
        <v>9284.5530351162852</v>
      </c>
      <c r="J157" s="40">
        <f t="shared" si="27"/>
        <v>-432.81331717371768</v>
      </c>
      <c r="K157" s="37">
        <f t="shared" si="28"/>
        <v>8851.7397179425679</v>
      </c>
      <c r="L157" s="37">
        <f t="shared" si="29"/>
        <v>46775578.190915845</v>
      </c>
      <c r="M157" s="37">
        <f t="shared" si="30"/>
        <v>44595064.698994659</v>
      </c>
      <c r="N157" s="41">
        <f>'jan-nov'!M157</f>
        <v>41821398.104520127</v>
      </c>
      <c r="O157" s="41">
        <f t="shared" si="31"/>
        <v>2773666.5944745317</v>
      </c>
    </row>
    <row r="158" spans="1:15" x14ac:dyDescent="0.2">
      <c r="A158" s="33">
        <v>3415</v>
      </c>
      <c r="B158" s="34" t="s">
        <v>97</v>
      </c>
      <c r="C158" s="36">
        <v>229244834</v>
      </c>
      <c r="D158" s="36">
        <v>7914</v>
      </c>
      <c r="E158" s="37">
        <f t="shared" si="25"/>
        <v>28966.999494566589</v>
      </c>
      <c r="F158" s="38">
        <f t="shared" si="22"/>
        <v>0.79691495269157075</v>
      </c>
      <c r="G158" s="39">
        <f t="shared" si="23"/>
        <v>4429.1535322822101</v>
      </c>
      <c r="H158" s="39">
        <f t="shared" si="24"/>
        <v>1311.4606221383303</v>
      </c>
      <c r="I158" s="37">
        <f t="shared" si="26"/>
        <v>5740.6141544205402</v>
      </c>
      <c r="J158" s="40">
        <f t="shared" si="27"/>
        <v>-432.81331717371768</v>
      </c>
      <c r="K158" s="37">
        <f t="shared" si="28"/>
        <v>5307.800837246823</v>
      </c>
      <c r="L158" s="37">
        <f t="shared" si="29"/>
        <v>45431220.418084152</v>
      </c>
      <c r="M158" s="37">
        <f t="shared" si="30"/>
        <v>42005935.825971358</v>
      </c>
      <c r="N158" s="41">
        <f>'jan-nov'!M158</f>
        <v>40371206.505333908</v>
      </c>
      <c r="O158" s="41">
        <f t="shared" si="31"/>
        <v>1634729.3206374496</v>
      </c>
    </row>
    <row r="159" spans="1:15" x14ac:dyDescent="0.2">
      <c r="A159" s="33">
        <v>3416</v>
      </c>
      <c r="B159" s="34" t="s">
        <v>98</v>
      </c>
      <c r="C159" s="36">
        <v>154505867</v>
      </c>
      <c r="D159" s="36">
        <v>6099</v>
      </c>
      <c r="E159" s="37">
        <f t="shared" si="25"/>
        <v>25332.983603869488</v>
      </c>
      <c r="F159" s="38">
        <f t="shared" si="22"/>
        <v>0.69693906108572778</v>
      </c>
      <c r="G159" s="39">
        <f t="shared" si="23"/>
        <v>6609.5630667004707</v>
      </c>
      <c r="H159" s="39">
        <f t="shared" si="24"/>
        <v>2583.3661838823155</v>
      </c>
      <c r="I159" s="37">
        <f t="shared" si="26"/>
        <v>9192.9292505827871</v>
      </c>
      <c r="J159" s="40">
        <f t="shared" si="27"/>
        <v>-432.81331717371768</v>
      </c>
      <c r="K159" s="37">
        <f t="shared" si="28"/>
        <v>8760.1159334090698</v>
      </c>
      <c r="L159" s="37">
        <f t="shared" si="29"/>
        <v>56067675.499304421</v>
      </c>
      <c r="M159" s="37">
        <f t="shared" si="30"/>
        <v>53427947.07786192</v>
      </c>
      <c r="N159" s="41">
        <f>'jan-nov'!M159</f>
        <v>50342115.593989335</v>
      </c>
      <c r="O159" s="41">
        <f t="shared" si="31"/>
        <v>3085831.483872585</v>
      </c>
    </row>
    <row r="160" spans="1:15" x14ac:dyDescent="0.2">
      <c r="A160" s="33">
        <v>3417</v>
      </c>
      <c r="B160" s="34" t="s">
        <v>99</v>
      </c>
      <c r="C160" s="36">
        <v>151255754</v>
      </c>
      <c r="D160" s="36">
        <v>4545</v>
      </c>
      <c r="E160" s="37">
        <f t="shared" si="25"/>
        <v>33279.593839383939</v>
      </c>
      <c r="F160" s="38">
        <f t="shared" si="22"/>
        <v>0.91555930586051726</v>
      </c>
      <c r="G160" s="39">
        <f t="shared" si="23"/>
        <v>1841.5969253918011</v>
      </c>
      <c r="H160" s="39">
        <f t="shared" si="24"/>
        <v>0</v>
      </c>
      <c r="I160" s="37">
        <f t="shared" si="26"/>
        <v>1841.5969253918011</v>
      </c>
      <c r="J160" s="40">
        <f t="shared" si="27"/>
        <v>-432.81331717371768</v>
      </c>
      <c r="K160" s="37">
        <f t="shared" si="28"/>
        <v>1408.7836082180834</v>
      </c>
      <c r="L160" s="37">
        <f t="shared" si="29"/>
        <v>8370058.0259057358</v>
      </c>
      <c r="M160" s="37">
        <f t="shared" si="30"/>
        <v>6402921.4993511885</v>
      </c>
      <c r="N160" s="41">
        <f>'jan-nov'!M160</f>
        <v>22261755.676755451</v>
      </c>
      <c r="O160" s="41">
        <f t="shared" si="31"/>
        <v>-15858834.177404262</v>
      </c>
    </row>
    <row r="161" spans="1:15" x14ac:dyDescent="0.2">
      <c r="A161" s="33">
        <v>3418</v>
      </c>
      <c r="B161" s="34" t="s">
        <v>100</v>
      </c>
      <c r="C161" s="36">
        <v>187185606</v>
      </c>
      <c r="D161" s="36">
        <v>7227</v>
      </c>
      <c r="E161" s="37">
        <f t="shared" si="25"/>
        <v>25900.872561228727</v>
      </c>
      <c r="F161" s="38">
        <f t="shared" si="22"/>
        <v>0.71256232926967933</v>
      </c>
      <c r="G161" s="39">
        <f t="shared" si="23"/>
        <v>6268.8296922849277</v>
      </c>
      <c r="H161" s="39">
        <f t="shared" si="24"/>
        <v>2384.6050488065821</v>
      </c>
      <c r="I161" s="37">
        <f t="shared" si="26"/>
        <v>8653.4347410915107</v>
      </c>
      <c r="J161" s="40">
        <f t="shared" si="27"/>
        <v>-432.81331717371768</v>
      </c>
      <c r="K161" s="37">
        <f t="shared" si="28"/>
        <v>8220.6214239177934</v>
      </c>
      <c r="L161" s="37">
        <f t="shared" si="29"/>
        <v>62538372.873868346</v>
      </c>
      <c r="M161" s="37">
        <f t="shared" si="30"/>
        <v>59410431.030653894</v>
      </c>
      <c r="N161" s="41">
        <f>'jan-nov'!M161</f>
        <v>57145630.452444792</v>
      </c>
      <c r="O161" s="41">
        <f t="shared" si="31"/>
        <v>2264800.5782091022</v>
      </c>
    </row>
    <row r="162" spans="1:15" x14ac:dyDescent="0.2">
      <c r="A162" s="33">
        <v>3419</v>
      </c>
      <c r="B162" s="34" t="s">
        <v>404</v>
      </c>
      <c r="C162" s="36">
        <v>94110138</v>
      </c>
      <c r="D162" s="36">
        <v>3587</v>
      </c>
      <c r="E162" s="37">
        <f t="shared" si="25"/>
        <v>26236.447727906329</v>
      </c>
      <c r="F162" s="38">
        <f t="shared" si="22"/>
        <v>0.72179438204502833</v>
      </c>
      <c r="G162" s="39">
        <f t="shared" si="23"/>
        <v>6067.484592278367</v>
      </c>
      <c r="H162" s="39">
        <f t="shared" si="24"/>
        <v>2267.1537404694218</v>
      </c>
      <c r="I162" s="37">
        <f t="shared" si="26"/>
        <v>8334.6383327477888</v>
      </c>
      <c r="J162" s="40">
        <f t="shared" si="27"/>
        <v>-432.81331717371768</v>
      </c>
      <c r="K162" s="37">
        <f t="shared" si="28"/>
        <v>7901.8250155740716</v>
      </c>
      <c r="L162" s="37">
        <f t="shared" si="29"/>
        <v>29896347.69956632</v>
      </c>
      <c r="M162" s="37">
        <f t="shared" si="30"/>
        <v>28343846.330864195</v>
      </c>
      <c r="N162" s="41">
        <f>'jan-nov'!M162</f>
        <v>26478765.248563655</v>
      </c>
      <c r="O162" s="41">
        <f t="shared" si="31"/>
        <v>1865081.0823005401</v>
      </c>
    </row>
    <row r="163" spans="1:15" x14ac:dyDescent="0.2">
      <c r="A163" s="33">
        <v>3420</v>
      </c>
      <c r="B163" s="34" t="s">
        <v>101</v>
      </c>
      <c r="C163" s="36">
        <v>618243850</v>
      </c>
      <c r="D163" s="36">
        <v>21292</v>
      </c>
      <c r="E163" s="37">
        <f t="shared" si="25"/>
        <v>29036.438568476424</v>
      </c>
      <c r="F163" s="38">
        <f t="shared" si="22"/>
        <v>0.79882530023413145</v>
      </c>
      <c r="G163" s="39">
        <f t="shared" si="23"/>
        <v>4387.4900879363095</v>
      </c>
      <c r="H163" s="39">
        <f t="shared" si="24"/>
        <v>1287.1569462698883</v>
      </c>
      <c r="I163" s="37">
        <f t="shared" si="26"/>
        <v>5674.6470342061975</v>
      </c>
      <c r="J163" s="40">
        <f t="shared" si="27"/>
        <v>-432.81331717371768</v>
      </c>
      <c r="K163" s="37">
        <f t="shared" si="28"/>
        <v>5241.8337170324794</v>
      </c>
      <c r="L163" s="37">
        <f t="shared" si="29"/>
        <v>120824584.65231836</v>
      </c>
      <c r="M163" s="37">
        <f t="shared" si="30"/>
        <v>111609123.50305556</v>
      </c>
      <c r="N163" s="41">
        <f>'jan-nov'!M163</f>
        <v>103357065.47396636</v>
      </c>
      <c r="O163" s="41">
        <f t="shared" si="31"/>
        <v>8252058.0290891975</v>
      </c>
    </row>
    <row r="164" spans="1:15" x14ac:dyDescent="0.2">
      <c r="A164" s="33">
        <v>3421</v>
      </c>
      <c r="B164" s="34" t="s">
        <v>102</v>
      </c>
      <c r="C164" s="36">
        <v>195306616</v>
      </c>
      <c r="D164" s="36">
        <v>6580</v>
      </c>
      <c r="E164" s="37">
        <f t="shared" si="25"/>
        <v>29681.856534954408</v>
      </c>
      <c r="F164" s="38">
        <f t="shared" si="22"/>
        <v>0.81658147923770996</v>
      </c>
      <c r="G164" s="39">
        <f t="shared" si="23"/>
        <v>4000.2393080495194</v>
      </c>
      <c r="H164" s="39">
        <f t="shared" si="24"/>
        <v>1061.260658002594</v>
      </c>
      <c r="I164" s="37">
        <f t="shared" si="26"/>
        <v>5061.4999660521135</v>
      </c>
      <c r="J164" s="40">
        <f t="shared" si="27"/>
        <v>-432.81331717371768</v>
      </c>
      <c r="K164" s="37">
        <f t="shared" si="28"/>
        <v>4628.6866488783962</v>
      </c>
      <c r="L164" s="37">
        <f t="shared" si="29"/>
        <v>33304669.776622906</v>
      </c>
      <c r="M164" s="37">
        <f t="shared" si="30"/>
        <v>30456758.149619848</v>
      </c>
      <c r="N164" s="41">
        <f>'jan-nov'!M164</f>
        <v>28034453.22432363</v>
      </c>
      <c r="O164" s="41">
        <f t="shared" si="31"/>
        <v>2422304.9252962172</v>
      </c>
    </row>
    <row r="165" spans="1:15" x14ac:dyDescent="0.2">
      <c r="A165" s="33">
        <v>3422</v>
      </c>
      <c r="B165" s="34" t="s">
        <v>103</v>
      </c>
      <c r="C165" s="36">
        <v>121169059</v>
      </c>
      <c r="D165" s="36">
        <v>4338</v>
      </c>
      <c r="E165" s="37">
        <f t="shared" si="25"/>
        <v>27932.009912402027</v>
      </c>
      <c r="F165" s="38">
        <f t="shared" si="22"/>
        <v>0.7684412174653299</v>
      </c>
      <c r="G165" s="39">
        <f t="shared" si="23"/>
        <v>5050.1472815809475</v>
      </c>
      <c r="H165" s="39">
        <f t="shared" si="24"/>
        <v>1673.7069758959271</v>
      </c>
      <c r="I165" s="37">
        <f t="shared" si="26"/>
        <v>6723.8542574768744</v>
      </c>
      <c r="J165" s="40">
        <f t="shared" si="27"/>
        <v>-432.81331717371768</v>
      </c>
      <c r="K165" s="37">
        <f t="shared" si="28"/>
        <v>6291.0409403031572</v>
      </c>
      <c r="L165" s="37">
        <f t="shared" si="29"/>
        <v>29168079.768934682</v>
      </c>
      <c r="M165" s="37">
        <f t="shared" si="30"/>
        <v>27290535.599035095</v>
      </c>
      <c r="N165" s="41">
        <f>'jan-nov'!M165</f>
        <v>24100902.071081437</v>
      </c>
      <c r="O165" s="41">
        <f t="shared" si="31"/>
        <v>3189633.5279536583</v>
      </c>
    </row>
    <row r="166" spans="1:15" x14ac:dyDescent="0.2">
      <c r="A166" s="33">
        <v>3423</v>
      </c>
      <c r="B166" s="34" t="s">
        <v>104</v>
      </c>
      <c r="C166" s="36">
        <v>59878430</v>
      </c>
      <c r="D166" s="36">
        <v>2378</v>
      </c>
      <c r="E166" s="37">
        <f t="shared" si="25"/>
        <v>25180.164003364171</v>
      </c>
      <c r="F166" s="38">
        <f t="shared" si="22"/>
        <v>0.69273482085263482</v>
      </c>
      <c r="G166" s="39">
        <f t="shared" si="23"/>
        <v>6701.2548270036614</v>
      </c>
      <c r="H166" s="39">
        <f t="shared" si="24"/>
        <v>2636.8530440591767</v>
      </c>
      <c r="I166" s="37">
        <f t="shared" si="26"/>
        <v>9338.107871062839</v>
      </c>
      <c r="J166" s="40">
        <f t="shared" si="27"/>
        <v>-432.81331717371768</v>
      </c>
      <c r="K166" s="37">
        <f t="shared" si="28"/>
        <v>8905.2945538891217</v>
      </c>
      <c r="L166" s="37">
        <f t="shared" si="29"/>
        <v>22206020.517387431</v>
      </c>
      <c r="M166" s="37">
        <f t="shared" si="30"/>
        <v>21176790.449148331</v>
      </c>
      <c r="N166" s="41">
        <f>'jan-nov'!M166</f>
        <v>19810305.907453127</v>
      </c>
      <c r="O166" s="41">
        <f t="shared" si="31"/>
        <v>1366484.5416952036</v>
      </c>
    </row>
    <row r="167" spans="1:15" x14ac:dyDescent="0.2">
      <c r="A167" s="33">
        <v>3424</v>
      </c>
      <c r="B167" s="34" t="s">
        <v>105</v>
      </c>
      <c r="C167" s="36">
        <v>47201710</v>
      </c>
      <c r="D167" s="36">
        <v>1741</v>
      </c>
      <c r="E167" s="37">
        <f t="shared" si="25"/>
        <v>27111.838024124067</v>
      </c>
      <c r="F167" s="38">
        <f t="shared" si="22"/>
        <v>0.74587736021568329</v>
      </c>
      <c r="G167" s="39">
        <f t="shared" si="23"/>
        <v>5542.2504145477242</v>
      </c>
      <c r="H167" s="39">
        <f t="shared" si="24"/>
        <v>1960.7671367932132</v>
      </c>
      <c r="I167" s="37">
        <f t="shared" si="26"/>
        <v>7503.0175513409376</v>
      </c>
      <c r="J167" s="40">
        <f t="shared" si="27"/>
        <v>-432.81331717371768</v>
      </c>
      <c r="K167" s="37">
        <f t="shared" si="28"/>
        <v>7070.2042341672204</v>
      </c>
      <c r="L167" s="37">
        <f t="shared" si="29"/>
        <v>13062753.556884572</v>
      </c>
      <c r="M167" s="37">
        <f t="shared" si="30"/>
        <v>12309225.571685132</v>
      </c>
      <c r="N167" s="41">
        <f>'jan-nov'!M167</f>
        <v>9858793.5605239253</v>
      </c>
      <c r="O167" s="41">
        <f t="shared" si="31"/>
        <v>2450432.0111612063</v>
      </c>
    </row>
    <row r="168" spans="1:15" x14ac:dyDescent="0.2">
      <c r="A168" s="33">
        <v>3425</v>
      </c>
      <c r="B168" s="34" t="s">
        <v>106</v>
      </c>
      <c r="C168" s="36">
        <v>31035309</v>
      </c>
      <c r="D168" s="36">
        <v>1250</v>
      </c>
      <c r="E168" s="37">
        <f t="shared" si="25"/>
        <v>24828.247200000002</v>
      </c>
      <c r="F168" s="38">
        <f t="shared" si="22"/>
        <v>0.68305319114994745</v>
      </c>
      <c r="G168" s="39">
        <f t="shared" si="23"/>
        <v>6912.4049090221633</v>
      </c>
      <c r="H168" s="39">
        <f t="shared" si="24"/>
        <v>2760.0239252366359</v>
      </c>
      <c r="I168" s="37">
        <f t="shared" si="26"/>
        <v>9672.4288342587988</v>
      </c>
      <c r="J168" s="40">
        <f t="shared" si="27"/>
        <v>-432.81331717371768</v>
      </c>
      <c r="K168" s="37">
        <f t="shared" si="28"/>
        <v>9239.6155170850816</v>
      </c>
      <c r="L168" s="37">
        <f t="shared" si="29"/>
        <v>12090536.042823499</v>
      </c>
      <c r="M168" s="37">
        <f t="shared" si="30"/>
        <v>11549519.396356352</v>
      </c>
      <c r="N168" s="41">
        <f>'jan-nov'!M168</f>
        <v>11215487.19899765</v>
      </c>
      <c r="O168" s="41">
        <f t="shared" si="31"/>
        <v>334032.19735870138</v>
      </c>
    </row>
    <row r="169" spans="1:15" x14ac:dyDescent="0.2">
      <c r="A169" s="33">
        <v>3426</v>
      </c>
      <c r="B169" s="34" t="s">
        <v>107</v>
      </c>
      <c r="C169" s="36">
        <v>36633373</v>
      </c>
      <c r="D169" s="36">
        <v>1563</v>
      </c>
      <c r="E169" s="37">
        <f t="shared" si="25"/>
        <v>23437.858605246322</v>
      </c>
      <c r="F169" s="38">
        <f t="shared" si="22"/>
        <v>0.64480202670266451</v>
      </c>
      <c r="G169" s="39">
        <f t="shared" si="23"/>
        <v>7746.638065874371</v>
      </c>
      <c r="H169" s="39">
        <f t="shared" si="24"/>
        <v>3246.6599334004241</v>
      </c>
      <c r="I169" s="37">
        <f t="shared" si="26"/>
        <v>10993.297999274795</v>
      </c>
      <c r="J169" s="40">
        <f t="shared" si="27"/>
        <v>-432.81331717371768</v>
      </c>
      <c r="K169" s="37">
        <f t="shared" si="28"/>
        <v>10560.484682101078</v>
      </c>
      <c r="L169" s="37">
        <f t="shared" si="29"/>
        <v>17182524.772866506</v>
      </c>
      <c r="M169" s="37">
        <f t="shared" si="30"/>
        <v>16506037.558123985</v>
      </c>
      <c r="N169" s="41">
        <f>'jan-nov'!M169</f>
        <v>16156300.365306664</v>
      </c>
      <c r="O169" s="41">
        <f t="shared" si="31"/>
        <v>349737.19281732105</v>
      </c>
    </row>
    <row r="170" spans="1:15" x14ac:dyDescent="0.2">
      <c r="A170" s="33">
        <v>3427</v>
      </c>
      <c r="B170" s="34" t="s">
        <v>108</v>
      </c>
      <c r="C170" s="36">
        <v>157024729</v>
      </c>
      <c r="D170" s="36">
        <v>5537</v>
      </c>
      <c r="E170" s="37">
        <f t="shared" si="25"/>
        <v>28359.170850641141</v>
      </c>
      <c r="F170" s="38">
        <f t="shared" si="22"/>
        <v>0.78019289851025009</v>
      </c>
      <c r="G170" s="39">
        <f t="shared" si="23"/>
        <v>4793.8507186374791</v>
      </c>
      <c r="H170" s="39">
        <f t="shared" si="24"/>
        <v>1524.2006475122371</v>
      </c>
      <c r="I170" s="37">
        <f t="shared" si="26"/>
        <v>6318.0513661497162</v>
      </c>
      <c r="J170" s="40">
        <f t="shared" si="27"/>
        <v>-432.81331717371768</v>
      </c>
      <c r="K170" s="37">
        <f t="shared" si="28"/>
        <v>5885.238048975998</v>
      </c>
      <c r="L170" s="37">
        <f t="shared" si="29"/>
        <v>34983050.414370976</v>
      </c>
      <c r="M170" s="37">
        <f t="shared" si="30"/>
        <v>32586563.077180102</v>
      </c>
      <c r="N170" s="41">
        <f>'jan-nov'!M170</f>
        <v>29744593.280999981</v>
      </c>
      <c r="O170" s="41">
        <f t="shared" si="31"/>
        <v>2841969.7961801216</v>
      </c>
    </row>
    <row r="171" spans="1:15" x14ac:dyDescent="0.2">
      <c r="A171" s="33">
        <v>3428</v>
      </c>
      <c r="B171" s="34" t="s">
        <v>109</v>
      </c>
      <c r="C171" s="36">
        <v>69419739</v>
      </c>
      <c r="D171" s="36">
        <v>2405</v>
      </c>
      <c r="E171" s="37">
        <f t="shared" si="25"/>
        <v>28864.756340956341</v>
      </c>
      <c r="F171" s="38">
        <f t="shared" si="22"/>
        <v>0.79410212777549227</v>
      </c>
      <c r="G171" s="39">
        <f t="shared" si="23"/>
        <v>4490.4994244483596</v>
      </c>
      <c r="H171" s="39">
        <f t="shared" si="24"/>
        <v>1347.2457259019175</v>
      </c>
      <c r="I171" s="37">
        <f t="shared" si="26"/>
        <v>5837.7451503502771</v>
      </c>
      <c r="J171" s="40">
        <f t="shared" si="27"/>
        <v>-432.81331717371768</v>
      </c>
      <c r="K171" s="37">
        <f t="shared" si="28"/>
        <v>5404.9318331765589</v>
      </c>
      <c r="L171" s="37">
        <f t="shared" si="29"/>
        <v>14039777.086592417</v>
      </c>
      <c r="M171" s="37">
        <f t="shared" si="30"/>
        <v>12998861.058789624</v>
      </c>
      <c r="N171" s="41">
        <f>'jan-nov'!M171</f>
        <v>11220922.801671475</v>
      </c>
      <c r="O171" s="41">
        <f t="shared" si="31"/>
        <v>1777938.2571181487</v>
      </c>
    </row>
    <row r="172" spans="1:15" x14ac:dyDescent="0.2">
      <c r="A172" s="33">
        <v>3429</v>
      </c>
      <c r="B172" s="34" t="s">
        <v>110</v>
      </c>
      <c r="C172" s="36">
        <v>38539901</v>
      </c>
      <c r="D172" s="36">
        <v>1518</v>
      </c>
      <c r="E172" s="37">
        <f t="shared" si="25"/>
        <v>25388.604084321476</v>
      </c>
      <c r="F172" s="38">
        <f t="shared" si="22"/>
        <v>0.69846924347677564</v>
      </c>
      <c r="G172" s="39">
        <f t="shared" si="23"/>
        <v>6576.1907784292789</v>
      </c>
      <c r="H172" s="39">
        <f t="shared" si="24"/>
        <v>2563.8990157241201</v>
      </c>
      <c r="I172" s="37">
        <f t="shared" si="26"/>
        <v>9140.0897941533985</v>
      </c>
      <c r="J172" s="40">
        <f t="shared" si="27"/>
        <v>-432.81331717371768</v>
      </c>
      <c r="K172" s="37">
        <f t="shared" si="28"/>
        <v>8707.2764769796813</v>
      </c>
      <c r="L172" s="37">
        <f t="shared" si="29"/>
        <v>13874656.30752486</v>
      </c>
      <c r="M172" s="37">
        <f t="shared" si="30"/>
        <v>13217645.692055156</v>
      </c>
      <c r="N172" s="41">
        <f>'jan-nov'!M172</f>
        <v>13142892.924942747</v>
      </c>
      <c r="O172" s="41">
        <f t="shared" si="31"/>
        <v>74752.767112409696</v>
      </c>
    </row>
    <row r="173" spans="1:15" x14ac:dyDescent="0.2">
      <c r="A173" s="33">
        <v>3430</v>
      </c>
      <c r="B173" s="34" t="s">
        <v>111</v>
      </c>
      <c r="C173" s="36">
        <v>58126246</v>
      </c>
      <c r="D173" s="36">
        <v>1870</v>
      </c>
      <c r="E173" s="37">
        <f t="shared" si="25"/>
        <v>31083.554010695188</v>
      </c>
      <c r="F173" s="38">
        <f t="shared" si="22"/>
        <v>0.85514376380492518</v>
      </c>
      <c r="G173" s="39">
        <f t="shared" si="23"/>
        <v>3159.2208226050511</v>
      </c>
      <c r="H173" s="39">
        <f t="shared" si="24"/>
        <v>570.66654149332078</v>
      </c>
      <c r="I173" s="37">
        <f t="shared" si="26"/>
        <v>3729.887364098372</v>
      </c>
      <c r="J173" s="40">
        <f t="shared" si="27"/>
        <v>-432.81331717371768</v>
      </c>
      <c r="K173" s="37">
        <f t="shared" si="28"/>
        <v>3297.0740469246543</v>
      </c>
      <c r="L173" s="37">
        <f t="shared" si="29"/>
        <v>6974889.3708639555</v>
      </c>
      <c r="M173" s="37">
        <f t="shared" si="30"/>
        <v>6165528.4677491039</v>
      </c>
      <c r="N173" s="41">
        <f>'jan-nov'!M173</f>
        <v>5676856.4329004828</v>
      </c>
      <c r="O173" s="41">
        <f t="shared" si="31"/>
        <v>488672.03484862112</v>
      </c>
    </row>
    <row r="174" spans="1:15" x14ac:dyDescent="0.2">
      <c r="A174" s="33">
        <v>3431</v>
      </c>
      <c r="B174" s="34" t="s">
        <v>114</v>
      </c>
      <c r="C174" s="36">
        <v>65512310</v>
      </c>
      <c r="D174" s="36">
        <v>2512</v>
      </c>
      <c r="E174" s="37">
        <f t="shared" si="25"/>
        <v>26079.741242038217</v>
      </c>
      <c r="F174" s="38">
        <f t="shared" si="22"/>
        <v>0.71748320919485198</v>
      </c>
      <c r="G174" s="39">
        <f t="shared" si="23"/>
        <v>6161.5084837992335</v>
      </c>
      <c r="H174" s="39">
        <f t="shared" si="24"/>
        <v>2322.0010105232604</v>
      </c>
      <c r="I174" s="37">
        <f t="shared" si="26"/>
        <v>8483.509494322494</v>
      </c>
      <c r="J174" s="40">
        <f t="shared" si="27"/>
        <v>-432.81331717371768</v>
      </c>
      <c r="K174" s="37">
        <f t="shared" si="28"/>
        <v>8050.6961771487768</v>
      </c>
      <c r="L174" s="37">
        <f t="shared" si="29"/>
        <v>21310575.849738106</v>
      </c>
      <c r="M174" s="37">
        <f t="shared" si="30"/>
        <v>20223348.796997726</v>
      </c>
      <c r="N174" s="41">
        <f>'jan-nov'!M174</f>
        <v>18846494.395425677</v>
      </c>
      <c r="O174" s="41">
        <f t="shared" si="31"/>
        <v>1376854.4015720487</v>
      </c>
    </row>
    <row r="175" spans="1:15" x14ac:dyDescent="0.2">
      <c r="A175" s="33">
        <v>3432</v>
      </c>
      <c r="B175" s="34" t="s">
        <v>115</v>
      </c>
      <c r="C175" s="36">
        <v>52668099</v>
      </c>
      <c r="D175" s="36">
        <v>1980</v>
      </c>
      <c r="E175" s="37">
        <f t="shared" si="25"/>
        <v>26600.05</v>
      </c>
      <c r="F175" s="38">
        <f t="shared" si="22"/>
        <v>0.7317974922228162</v>
      </c>
      <c r="G175" s="39">
        <f t="shared" si="23"/>
        <v>5849.3232290221649</v>
      </c>
      <c r="H175" s="39">
        <f t="shared" si="24"/>
        <v>2139.8929452366369</v>
      </c>
      <c r="I175" s="37">
        <f t="shared" si="26"/>
        <v>7989.2161742588014</v>
      </c>
      <c r="J175" s="40">
        <f t="shared" si="27"/>
        <v>-432.81331717371768</v>
      </c>
      <c r="K175" s="37">
        <f t="shared" si="28"/>
        <v>7556.4028570850842</v>
      </c>
      <c r="L175" s="37">
        <f t="shared" si="29"/>
        <v>15818648.025032427</v>
      </c>
      <c r="M175" s="37">
        <f t="shared" si="30"/>
        <v>14961677.657028466</v>
      </c>
      <c r="N175" s="41">
        <f>'jan-nov'!M175</f>
        <v>14499278.676012276</v>
      </c>
      <c r="O175" s="41">
        <f t="shared" si="31"/>
        <v>462398.98101619072</v>
      </c>
    </row>
    <row r="176" spans="1:15" x14ac:dyDescent="0.2">
      <c r="A176" s="33">
        <v>3433</v>
      </c>
      <c r="B176" s="34" t="s">
        <v>116</v>
      </c>
      <c r="C176" s="36">
        <v>67408353</v>
      </c>
      <c r="D176" s="36">
        <v>2183</v>
      </c>
      <c r="E176" s="37">
        <f t="shared" si="25"/>
        <v>30878.769125057261</v>
      </c>
      <c r="F176" s="38">
        <f t="shared" si="22"/>
        <v>0.84950989974245272</v>
      </c>
      <c r="G176" s="39">
        <f t="shared" si="23"/>
        <v>3282.0917539878078</v>
      </c>
      <c r="H176" s="39">
        <f t="shared" si="24"/>
        <v>642.34125146659551</v>
      </c>
      <c r="I176" s="37">
        <f t="shared" si="26"/>
        <v>3924.4330054544034</v>
      </c>
      <c r="J176" s="40">
        <f t="shared" si="27"/>
        <v>-432.81331717371768</v>
      </c>
      <c r="K176" s="37">
        <f t="shared" si="28"/>
        <v>3491.6196882806858</v>
      </c>
      <c r="L176" s="37">
        <f t="shared" si="29"/>
        <v>8567037.2509069629</v>
      </c>
      <c r="M176" s="37">
        <f t="shared" si="30"/>
        <v>7622205.779516737</v>
      </c>
      <c r="N176" s="41">
        <f>'jan-nov'!M176</f>
        <v>4600707.7992094979</v>
      </c>
      <c r="O176" s="41">
        <f t="shared" si="31"/>
        <v>3021497.9803072391</v>
      </c>
    </row>
    <row r="177" spans="1:15" x14ac:dyDescent="0.2">
      <c r="A177" s="33">
        <v>3434</v>
      </c>
      <c r="B177" s="34" t="s">
        <v>117</v>
      </c>
      <c r="C177" s="36">
        <v>59656926</v>
      </c>
      <c r="D177" s="36">
        <v>2204</v>
      </c>
      <c r="E177" s="37">
        <f t="shared" si="25"/>
        <v>27067.570780399274</v>
      </c>
      <c r="F177" s="38">
        <f t="shared" si="22"/>
        <v>0.74465951822119758</v>
      </c>
      <c r="G177" s="39">
        <f t="shared" si="23"/>
        <v>5568.8107607825996</v>
      </c>
      <c r="H177" s="39">
        <f t="shared" si="24"/>
        <v>1976.2606720968909</v>
      </c>
      <c r="I177" s="37">
        <f t="shared" si="26"/>
        <v>7545.0714328794902</v>
      </c>
      <c r="J177" s="40">
        <f t="shared" si="27"/>
        <v>-432.81331717371768</v>
      </c>
      <c r="K177" s="37">
        <f t="shared" si="28"/>
        <v>7112.2581157057721</v>
      </c>
      <c r="L177" s="37">
        <f t="shared" si="29"/>
        <v>16629337.438066397</v>
      </c>
      <c r="M177" s="37">
        <f t="shared" si="30"/>
        <v>15675416.887015522</v>
      </c>
      <c r="N177" s="41">
        <f>'jan-nov'!M177</f>
        <v>14969642.894712659</v>
      </c>
      <c r="O177" s="41">
        <f t="shared" si="31"/>
        <v>705773.99230286293</v>
      </c>
    </row>
    <row r="178" spans="1:15" x14ac:dyDescent="0.2">
      <c r="A178" s="33">
        <v>3435</v>
      </c>
      <c r="B178" s="34" t="s">
        <v>118</v>
      </c>
      <c r="C178" s="36">
        <v>94632795</v>
      </c>
      <c r="D178" s="36">
        <v>3564</v>
      </c>
      <c r="E178" s="37">
        <f t="shared" si="25"/>
        <v>26552.411616161615</v>
      </c>
      <c r="F178" s="38">
        <f t="shared" si="22"/>
        <v>0.73048690634698221</v>
      </c>
      <c r="G178" s="39">
        <f t="shared" si="23"/>
        <v>5877.9062593251956</v>
      </c>
      <c r="H178" s="39">
        <f t="shared" si="24"/>
        <v>2156.5663795800715</v>
      </c>
      <c r="I178" s="37">
        <f t="shared" si="26"/>
        <v>8034.4726389052666</v>
      </c>
      <c r="J178" s="40">
        <f t="shared" si="27"/>
        <v>-432.81331717371768</v>
      </c>
      <c r="K178" s="37">
        <f t="shared" si="28"/>
        <v>7601.6593217315494</v>
      </c>
      <c r="L178" s="37">
        <f t="shared" si="29"/>
        <v>28634860.485058371</v>
      </c>
      <c r="M178" s="37">
        <f t="shared" si="30"/>
        <v>27092313.822651241</v>
      </c>
      <c r="N178" s="41">
        <f>'jan-nov'!M178</f>
        <v>25553602.636822097</v>
      </c>
      <c r="O178" s="41">
        <f t="shared" si="31"/>
        <v>1538711.185829144</v>
      </c>
    </row>
    <row r="179" spans="1:15" x14ac:dyDescent="0.2">
      <c r="A179" s="33">
        <v>3436</v>
      </c>
      <c r="B179" s="34" t="s">
        <v>119</v>
      </c>
      <c r="C179" s="36">
        <v>176175574</v>
      </c>
      <c r="D179" s="36">
        <v>5705</v>
      </c>
      <c r="E179" s="37">
        <f t="shared" si="25"/>
        <v>30880.906923751096</v>
      </c>
      <c r="F179" s="38">
        <f t="shared" si="22"/>
        <v>0.84956871300494752</v>
      </c>
      <c r="G179" s="39">
        <f t="shared" si="23"/>
        <v>3280.8090747715069</v>
      </c>
      <c r="H179" s="39">
        <f t="shared" si="24"/>
        <v>641.59302192375321</v>
      </c>
      <c r="I179" s="37">
        <f t="shared" si="26"/>
        <v>3922.4020966952603</v>
      </c>
      <c r="J179" s="40">
        <f t="shared" si="27"/>
        <v>-432.81331717371768</v>
      </c>
      <c r="K179" s="37">
        <f t="shared" si="28"/>
        <v>3489.5887795215426</v>
      </c>
      <c r="L179" s="37">
        <f t="shared" si="29"/>
        <v>22377303.96164646</v>
      </c>
      <c r="M179" s="37">
        <f t="shared" si="30"/>
        <v>19908103.987170402</v>
      </c>
      <c r="N179" s="41">
        <f>'jan-nov'!M179</f>
        <v>16125977.695025271</v>
      </c>
      <c r="O179" s="41">
        <f t="shared" si="31"/>
        <v>3782126.2921451312</v>
      </c>
    </row>
    <row r="180" spans="1:15" x14ac:dyDescent="0.2">
      <c r="A180" s="33">
        <v>3437</v>
      </c>
      <c r="B180" s="34" t="s">
        <v>120</v>
      </c>
      <c r="C180" s="36">
        <v>138306561</v>
      </c>
      <c r="D180" s="36">
        <v>5592</v>
      </c>
      <c r="E180" s="37">
        <f t="shared" si="25"/>
        <v>24732.932939914164</v>
      </c>
      <c r="F180" s="38">
        <f t="shared" si="22"/>
        <v>0.68043098793965695</v>
      </c>
      <c r="G180" s="39">
        <f t="shared" si="23"/>
        <v>6969.5934650736654</v>
      </c>
      <c r="H180" s="39">
        <f t="shared" si="24"/>
        <v>2793.3839162666791</v>
      </c>
      <c r="I180" s="37">
        <f t="shared" si="26"/>
        <v>9762.9773813403444</v>
      </c>
      <c r="J180" s="40">
        <f t="shared" si="27"/>
        <v>-432.81331717371768</v>
      </c>
      <c r="K180" s="37">
        <f t="shared" si="28"/>
        <v>9330.1640641666272</v>
      </c>
      <c r="L180" s="37">
        <f t="shared" si="29"/>
        <v>54594569.516455203</v>
      </c>
      <c r="M180" s="37">
        <f t="shared" si="30"/>
        <v>52174277.446819782</v>
      </c>
      <c r="N180" s="41">
        <f>'jan-nov'!M180</f>
        <v>48043900.002555884</v>
      </c>
      <c r="O180" s="41">
        <f t="shared" si="31"/>
        <v>4130377.4442638978</v>
      </c>
    </row>
    <row r="181" spans="1:15" x14ac:dyDescent="0.2">
      <c r="A181" s="33">
        <v>3438</v>
      </c>
      <c r="B181" s="34" t="s">
        <v>121</v>
      </c>
      <c r="C181" s="36">
        <v>91462101</v>
      </c>
      <c r="D181" s="36">
        <v>3064</v>
      </c>
      <c r="E181" s="37">
        <f t="shared" si="25"/>
        <v>29850.555156657963</v>
      </c>
      <c r="F181" s="38">
        <f t="shared" si="22"/>
        <v>0.82122256932228144</v>
      </c>
      <c r="G181" s="39">
        <f t="shared" si="23"/>
        <v>3899.020135027386</v>
      </c>
      <c r="H181" s="39">
        <f t="shared" si="24"/>
        <v>1002.2161404063495</v>
      </c>
      <c r="I181" s="37">
        <f t="shared" si="26"/>
        <v>4901.2362754337355</v>
      </c>
      <c r="J181" s="40">
        <f t="shared" si="27"/>
        <v>-432.81331717371768</v>
      </c>
      <c r="K181" s="37">
        <f t="shared" si="28"/>
        <v>4468.4229582600183</v>
      </c>
      <c r="L181" s="37">
        <f t="shared" si="29"/>
        <v>15017387.947928965</v>
      </c>
      <c r="M181" s="37">
        <f t="shared" si="30"/>
        <v>13691247.944108697</v>
      </c>
      <c r="N181" s="41">
        <f>'jan-nov'!M181</f>
        <v>11488775.877223043</v>
      </c>
      <c r="O181" s="41">
        <f t="shared" si="31"/>
        <v>2202472.0668856539</v>
      </c>
    </row>
    <row r="182" spans="1:15" x14ac:dyDescent="0.2">
      <c r="A182" s="33">
        <v>3439</v>
      </c>
      <c r="B182" s="34" t="s">
        <v>122</v>
      </c>
      <c r="C182" s="36">
        <v>130433122</v>
      </c>
      <c r="D182" s="36">
        <v>4408</v>
      </c>
      <c r="E182" s="37">
        <f t="shared" si="25"/>
        <v>29590.091197822141</v>
      </c>
      <c r="F182" s="38">
        <f t="shared" si="22"/>
        <v>0.8140569109159822</v>
      </c>
      <c r="G182" s="39">
        <f t="shared" si="23"/>
        <v>4055.2985103288793</v>
      </c>
      <c r="H182" s="39">
        <f t="shared" si="24"/>
        <v>1093.3785259988872</v>
      </c>
      <c r="I182" s="37">
        <f t="shared" si="26"/>
        <v>5148.6770363277665</v>
      </c>
      <c r="J182" s="40">
        <f t="shared" si="27"/>
        <v>-432.81331717371768</v>
      </c>
      <c r="K182" s="37">
        <f t="shared" si="28"/>
        <v>4715.8637191540492</v>
      </c>
      <c r="L182" s="37">
        <f t="shared" si="29"/>
        <v>22695368.376132794</v>
      </c>
      <c r="M182" s="37">
        <f t="shared" si="30"/>
        <v>20787527.274031051</v>
      </c>
      <c r="N182" s="41">
        <f>'jan-nov'!M182</f>
        <v>20240794.689425305</v>
      </c>
      <c r="O182" s="41">
        <f t="shared" si="31"/>
        <v>546732.58460574597</v>
      </c>
    </row>
    <row r="183" spans="1:15" x14ac:dyDescent="0.2">
      <c r="A183" s="33">
        <v>3440</v>
      </c>
      <c r="B183" s="34" t="s">
        <v>123</v>
      </c>
      <c r="C183" s="36">
        <v>171798152</v>
      </c>
      <c r="D183" s="36">
        <v>5093</v>
      </c>
      <c r="E183" s="37">
        <f t="shared" si="25"/>
        <v>33732.211270371095</v>
      </c>
      <c r="F183" s="38">
        <f t="shared" si="22"/>
        <v>0.92801132384291707</v>
      </c>
      <c r="G183" s="39">
        <f t="shared" si="23"/>
        <v>1570.026466799507</v>
      </c>
      <c r="H183" s="39">
        <f t="shared" si="24"/>
        <v>0</v>
      </c>
      <c r="I183" s="37">
        <f t="shared" si="26"/>
        <v>1570.026466799507</v>
      </c>
      <c r="J183" s="40">
        <f t="shared" si="27"/>
        <v>-432.81331717371768</v>
      </c>
      <c r="K183" s="37">
        <f t="shared" si="28"/>
        <v>1137.2131496257894</v>
      </c>
      <c r="L183" s="37">
        <f t="shared" si="29"/>
        <v>7996144.795409889</v>
      </c>
      <c r="M183" s="37">
        <f t="shared" si="30"/>
        <v>5791826.5710441452</v>
      </c>
      <c r="N183" s="41">
        <f>'jan-nov'!M183</f>
        <v>3700729.2265952588</v>
      </c>
      <c r="O183" s="41">
        <f t="shared" si="31"/>
        <v>2091097.3444488863</v>
      </c>
    </row>
    <row r="184" spans="1:15" x14ac:dyDescent="0.2">
      <c r="A184" s="33">
        <v>3441</v>
      </c>
      <c r="B184" s="34" t="s">
        <v>124</v>
      </c>
      <c r="C184" s="36">
        <v>183324886</v>
      </c>
      <c r="D184" s="36">
        <v>6023</v>
      </c>
      <c r="E184" s="37">
        <f t="shared" si="25"/>
        <v>30437.470695666612</v>
      </c>
      <c r="F184" s="38">
        <f t="shared" si="22"/>
        <v>0.8373692803094086</v>
      </c>
      <c r="G184" s="39">
        <f t="shared" si="23"/>
        <v>3546.8708116221969</v>
      </c>
      <c r="H184" s="39">
        <f t="shared" si="24"/>
        <v>796.79570175332242</v>
      </c>
      <c r="I184" s="37">
        <f t="shared" si="26"/>
        <v>4343.6665133755196</v>
      </c>
      <c r="J184" s="40">
        <f t="shared" si="27"/>
        <v>-432.81331717371768</v>
      </c>
      <c r="K184" s="37">
        <f t="shared" si="28"/>
        <v>3910.8531962018019</v>
      </c>
      <c r="L184" s="37">
        <f t="shared" si="29"/>
        <v>26161903.410060756</v>
      </c>
      <c r="M184" s="37">
        <f t="shared" si="30"/>
        <v>23555068.800723452</v>
      </c>
      <c r="N184" s="41">
        <f>'jan-nov'!M184</f>
        <v>22422455.726930279</v>
      </c>
      <c r="O184" s="41">
        <f t="shared" si="31"/>
        <v>1132613.0737931728</v>
      </c>
    </row>
    <row r="185" spans="1:15" x14ac:dyDescent="0.2">
      <c r="A185" s="33">
        <v>3442</v>
      </c>
      <c r="B185" s="34" t="s">
        <v>125</v>
      </c>
      <c r="C185" s="36">
        <v>439690752</v>
      </c>
      <c r="D185" s="36">
        <v>14871</v>
      </c>
      <c r="E185" s="37">
        <f t="shared" si="25"/>
        <v>29566.992939277789</v>
      </c>
      <c r="F185" s="38">
        <f t="shared" si="22"/>
        <v>0.81342145167145175</v>
      </c>
      <c r="G185" s="39">
        <f t="shared" si="23"/>
        <v>4069.1574654554911</v>
      </c>
      <c r="H185" s="39">
        <f t="shared" si="24"/>
        <v>1101.4629164894106</v>
      </c>
      <c r="I185" s="37">
        <f t="shared" si="26"/>
        <v>5170.620381944902</v>
      </c>
      <c r="J185" s="40">
        <f t="shared" si="27"/>
        <v>-432.81331717371768</v>
      </c>
      <c r="K185" s="37">
        <f t="shared" si="28"/>
        <v>4737.8070647711847</v>
      </c>
      <c r="L185" s="37">
        <f t="shared" si="29"/>
        <v>76892295.699902639</v>
      </c>
      <c r="M185" s="37">
        <f t="shared" si="30"/>
        <v>70455928.860212281</v>
      </c>
      <c r="N185" s="41">
        <f>'jan-nov'!M185</f>
        <v>65733807.96559523</v>
      </c>
      <c r="O185" s="41">
        <f t="shared" si="31"/>
        <v>4722120.8946170509</v>
      </c>
    </row>
    <row r="186" spans="1:15" x14ac:dyDescent="0.2">
      <c r="A186" s="33">
        <v>3443</v>
      </c>
      <c r="B186" s="34" t="s">
        <v>126</v>
      </c>
      <c r="C186" s="36">
        <v>372074120</v>
      </c>
      <c r="D186" s="36">
        <v>13459</v>
      </c>
      <c r="E186" s="37">
        <f t="shared" si="25"/>
        <v>27645.004829482132</v>
      </c>
      <c r="F186" s="38">
        <f t="shared" si="22"/>
        <v>0.76054538268547123</v>
      </c>
      <c r="G186" s="39">
        <f t="shared" si="23"/>
        <v>5222.3503313328847</v>
      </c>
      <c r="H186" s="39">
        <f t="shared" si="24"/>
        <v>1774.1587549178905</v>
      </c>
      <c r="I186" s="37">
        <f t="shared" si="26"/>
        <v>6996.509086250775</v>
      </c>
      <c r="J186" s="40">
        <f t="shared" si="27"/>
        <v>-432.81331717371768</v>
      </c>
      <c r="K186" s="37">
        <f t="shared" si="28"/>
        <v>6563.6957690770578</v>
      </c>
      <c r="L186" s="37">
        <f t="shared" si="29"/>
        <v>94166015.791849181</v>
      </c>
      <c r="M186" s="37">
        <f t="shared" si="30"/>
        <v>88340781.356008127</v>
      </c>
      <c r="N186" s="41">
        <f>'jan-nov'!M186</f>
        <v>80387821.501287505</v>
      </c>
      <c r="O186" s="41">
        <f t="shared" si="31"/>
        <v>7952959.8547206223</v>
      </c>
    </row>
    <row r="187" spans="1:15" x14ac:dyDescent="0.2">
      <c r="A187" s="33">
        <v>3446</v>
      </c>
      <c r="B187" s="34" t="s">
        <v>129</v>
      </c>
      <c r="C187" s="36">
        <v>427907101</v>
      </c>
      <c r="D187" s="36">
        <v>13611</v>
      </c>
      <c r="E187" s="37">
        <f t="shared" si="25"/>
        <v>31438.329365954007</v>
      </c>
      <c r="F187" s="38">
        <f t="shared" si="22"/>
        <v>0.86490403550670258</v>
      </c>
      <c r="G187" s="39">
        <f t="shared" si="23"/>
        <v>2946.3556094497603</v>
      </c>
      <c r="H187" s="39">
        <f t="shared" si="24"/>
        <v>446.49516715273438</v>
      </c>
      <c r="I187" s="37">
        <f t="shared" si="26"/>
        <v>3392.8507766024945</v>
      </c>
      <c r="J187" s="40">
        <f t="shared" si="27"/>
        <v>-432.81331717371768</v>
      </c>
      <c r="K187" s="37">
        <f t="shared" si="28"/>
        <v>2960.0374594287769</v>
      </c>
      <c r="L187" s="37">
        <f t="shared" si="29"/>
        <v>46180091.920336552</v>
      </c>
      <c r="M187" s="37">
        <f t="shared" si="30"/>
        <v>40289069.860285081</v>
      </c>
      <c r="N187" s="41">
        <f>'jan-nov'!M187</f>
        <v>38317464.135405622</v>
      </c>
      <c r="O187" s="41">
        <f t="shared" si="31"/>
        <v>1971605.7248794585</v>
      </c>
    </row>
    <row r="188" spans="1:15" x14ac:dyDescent="0.2">
      <c r="A188" s="33">
        <v>3447</v>
      </c>
      <c r="B188" s="34" t="s">
        <v>130</v>
      </c>
      <c r="C188" s="36">
        <v>139649820</v>
      </c>
      <c r="D188" s="36">
        <v>5579</v>
      </c>
      <c r="E188" s="37">
        <f t="shared" si="25"/>
        <v>25031.335364760711</v>
      </c>
      <c r="F188" s="38">
        <f t="shared" si="22"/>
        <v>0.68864037650005105</v>
      </c>
      <c r="G188" s="39">
        <f t="shared" si="23"/>
        <v>6790.5520101657376</v>
      </c>
      <c r="H188" s="39">
        <f t="shared" si="24"/>
        <v>2688.9430675703879</v>
      </c>
      <c r="I188" s="37">
        <f t="shared" si="26"/>
        <v>9479.4950777361264</v>
      </c>
      <c r="J188" s="40">
        <f t="shared" si="27"/>
        <v>-432.81331717371768</v>
      </c>
      <c r="K188" s="37">
        <f t="shared" si="28"/>
        <v>9046.6817605624092</v>
      </c>
      <c r="L188" s="37">
        <f t="shared" si="29"/>
        <v>52886103.038689852</v>
      </c>
      <c r="M188" s="37">
        <f t="shared" si="30"/>
        <v>50471437.542177677</v>
      </c>
      <c r="N188" s="41">
        <f>'jan-nov'!M188</f>
        <v>46955900.072006322</v>
      </c>
      <c r="O188" s="41">
        <f t="shared" si="31"/>
        <v>3515537.4701713547</v>
      </c>
    </row>
    <row r="189" spans="1:15" x14ac:dyDescent="0.2">
      <c r="A189" s="33">
        <v>3448</v>
      </c>
      <c r="B189" s="34" t="s">
        <v>131</v>
      </c>
      <c r="C189" s="36">
        <v>162206125</v>
      </c>
      <c r="D189" s="36">
        <v>6581</v>
      </c>
      <c r="E189" s="37">
        <f t="shared" si="25"/>
        <v>24647.640936027958</v>
      </c>
      <c r="F189" s="38">
        <f t="shared" si="22"/>
        <v>0.67808450834467182</v>
      </c>
      <c r="G189" s="39">
        <f t="shared" si="23"/>
        <v>7020.7686674053894</v>
      </c>
      <c r="H189" s="39">
        <f t="shared" si="24"/>
        <v>2823.2361176268514</v>
      </c>
      <c r="I189" s="37">
        <f t="shared" si="26"/>
        <v>9844.0047850322408</v>
      </c>
      <c r="J189" s="40">
        <f t="shared" si="27"/>
        <v>-432.81331717371768</v>
      </c>
      <c r="K189" s="37">
        <f t="shared" si="28"/>
        <v>9411.1914678585235</v>
      </c>
      <c r="L189" s="37">
        <f t="shared" si="29"/>
        <v>64783395.490297176</v>
      </c>
      <c r="M189" s="37">
        <f t="shared" si="30"/>
        <v>61935051.049976945</v>
      </c>
      <c r="N189" s="41">
        <f>'jan-nov'!M189</f>
        <v>58649791.557442822</v>
      </c>
      <c r="O189" s="41">
        <f t="shared" si="31"/>
        <v>3285259.4925341234</v>
      </c>
    </row>
    <row r="190" spans="1:15" x14ac:dyDescent="0.2">
      <c r="A190" s="33">
        <v>3449</v>
      </c>
      <c r="B190" s="34" t="s">
        <v>132</v>
      </c>
      <c r="C190" s="36">
        <v>92272346</v>
      </c>
      <c r="D190" s="36">
        <v>2904</v>
      </c>
      <c r="E190" s="37">
        <f t="shared" si="25"/>
        <v>31774.223829201102</v>
      </c>
      <c r="F190" s="38">
        <f t="shared" si="22"/>
        <v>0.87414487249218764</v>
      </c>
      <c r="G190" s="39">
        <f t="shared" si="23"/>
        <v>2744.8189315015029</v>
      </c>
      <c r="H190" s="39">
        <f t="shared" si="24"/>
        <v>328.93210501625089</v>
      </c>
      <c r="I190" s="37">
        <f t="shared" si="26"/>
        <v>3073.7510365177536</v>
      </c>
      <c r="J190" s="40">
        <f t="shared" si="27"/>
        <v>-432.81331717371768</v>
      </c>
      <c r="K190" s="37">
        <f t="shared" si="28"/>
        <v>2640.9377193440359</v>
      </c>
      <c r="L190" s="37">
        <f t="shared" si="29"/>
        <v>8926173.0100475568</v>
      </c>
      <c r="M190" s="37">
        <f t="shared" si="30"/>
        <v>7669283.1369750807</v>
      </c>
      <c r="N190" s="41">
        <f>'jan-nov'!M190</f>
        <v>81328.533954970902</v>
      </c>
      <c r="O190" s="41">
        <f t="shared" si="31"/>
        <v>7587954.6030201102</v>
      </c>
    </row>
    <row r="191" spans="1:15" x14ac:dyDescent="0.2">
      <c r="A191" s="33">
        <v>3450</v>
      </c>
      <c r="B191" s="34" t="s">
        <v>133</v>
      </c>
      <c r="C191" s="36">
        <v>34234070</v>
      </c>
      <c r="D191" s="36">
        <v>1257</v>
      </c>
      <c r="E191" s="37">
        <f t="shared" si="25"/>
        <v>27234.741447891807</v>
      </c>
      <c r="F191" s="38">
        <f t="shared" si="22"/>
        <v>0.74925857255546569</v>
      </c>
      <c r="G191" s="39">
        <f t="shared" si="23"/>
        <v>5468.50836028708</v>
      </c>
      <c r="H191" s="39">
        <f t="shared" si="24"/>
        <v>1917.7509384745042</v>
      </c>
      <c r="I191" s="37">
        <f t="shared" si="26"/>
        <v>7386.2592987615844</v>
      </c>
      <c r="J191" s="40">
        <f t="shared" si="27"/>
        <v>-432.81331717371768</v>
      </c>
      <c r="K191" s="37">
        <f t="shared" si="28"/>
        <v>6953.4459815878672</v>
      </c>
      <c r="L191" s="37">
        <f t="shared" si="29"/>
        <v>9284527.9385433123</v>
      </c>
      <c r="M191" s="37">
        <f t="shared" si="30"/>
        <v>8740481.5988559499</v>
      </c>
      <c r="N191" s="41">
        <f>'jan-nov'!M191</f>
        <v>8947260.0808320362</v>
      </c>
      <c r="O191" s="41">
        <f t="shared" si="31"/>
        <v>-206778.48197608627</v>
      </c>
    </row>
    <row r="192" spans="1:15" x14ac:dyDescent="0.2">
      <c r="A192" s="33">
        <v>3451</v>
      </c>
      <c r="B192" s="34" t="s">
        <v>134</v>
      </c>
      <c r="C192" s="36">
        <v>199208806</v>
      </c>
      <c r="D192" s="36">
        <v>6360</v>
      </c>
      <c r="E192" s="37">
        <f t="shared" si="25"/>
        <v>31322.139308176102</v>
      </c>
      <c r="F192" s="38">
        <f t="shared" si="22"/>
        <v>0.86170751546621038</v>
      </c>
      <c r="G192" s="39">
        <f t="shared" si="23"/>
        <v>3016.0696441165032</v>
      </c>
      <c r="H192" s="39">
        <f t="shared" si="24"/>
        <v>487.16168737500118</v>
      </c>
      <c r="I192" s="37">
        <f t="shared" si="26"/>
        <v>3503.2313314915045</v>
      </c>
      <c r="J192" s="40">
        <f t="shared" si="27"/>
        <v>-432.81331717371768</v>
      </c>
      <c r="K192" s="37">
        <f t="shared" si="28"/>
        <v>3070.4180143177869</v>
      </c>
      <c r="L192" s="37">
        <f t="shared" si="29"/>
        <v>22280551.268285967</v>
      </c>
      <c r="M192" s="37">
        <f t="shared" si="30"/>
        <v>19527858.571061123</v>
      </c>
      <c r="N192" s="41">
        <f>'jan-nov'!M192</f>
        <v>16310118.938100042</v>
      </c>
      <c r="O192" s="41">
        <f t="shared" si="31"/>
        <v>3217739.6329610813</v>
      </c>
    </row>
    <row r="193" spans="1:15" x14ac:dyDescent="0.2">
      <c r="A193" s="33">
        <v>3452</v>
      </c>
      <c r="B193" s="34" t="s">
        <v>135</v>
      </c>
      <c r="C193" s="36">
        <v>75961975</v>
      </c>
      <c r="D193" s="36">
        <v>2120</v>
      </c>
      <c r="E193" s="37">
        <f t="shared" si="25"/>
        <v>35831.12028301887</v>
      </c>
      <c r="F193" s="38">
        <f t="shared" si="22"/>
        <v>0.98575468717717807</v>
      </c>
      <c r="G193" s="39">
        <f t="shared" si="23"/>
        <v>310.68105921084208</v>
      </c>
      <c r="H193" s="39">
        <f t="shared" si="24"/>
        <v>0</v>
      </c>
      <c r="I193" s="37">
        <f t="shared" si="26"/>
        <v>310.68105921084208</v>
      </c>
      <c r="J193" s="40">
        <f t="shared" si="27"/>
        <v>-432.81331717371768</v>
      </c>
      <c r="K193" s="37">
        <f t="shared" si="28"/>
        <v>-122.1322579628756</v>
      </c>
      <c r="L193" s="37">
        <f t="shared" si="29"/>
        <v>658643.84552698524</v>
      </c>
      <c r="M193" s="37">
        <f t="shared" si="30"/>
        <v>-258920.38688129626</v>
      </c>
      <c r="N193" s="41">
        <f>'jan-nov'!M193</f>
        <v>-529461.2173607006</v>
      </c>
      <c r="O193" s="41">
        <f t="shared" si="31"/>
        <v>270540.83047940431</v>
      </c>
    </row>
    <row r="194" spans="1:15" x14ac:dyDescent="0.2">
      <c r="A194" s="33">
        <v>3453</v>
      </c>
      <c r="B194" s="34" t="s">
        <v>136</v>
      </c>
      <c r="C194" s="36">
        <v>111780192</v>
      </c>
      <c r="D194" s="36">
        <v>3236</v>
      </c>
      <c r="E194" s="37">
        <f t="shared" si="25"/>
        <v>34542.704573547591</v>
      </c>
      <c r="F194" s="38">
        <f t="shared" si="22"/>
        <v>0.95030891225827518</v>
      </c>
      <c r="G194" s="39">
        <f t="shared" si="23"/>
        <v>1083.7304848936094</v>
      </c>
      <c r="H194" s="39">
        <f t="shared" si="24"/>
        <v>0</v>
      </c>
      <c r="I194" s="37">
        <f t="shared" si="26"/>
        <v>1083.7304848936094</v>
      </c>
      <c r="J194" s="40">
        <f t="shared" si="27"/>
        <v>-432.81331717371768</v>
      </c>
      <c r="K194" s="37">
        <f t="shared" si="28"/>
        <v>650.91716771989172</v>
      </c>
      <c r="L194" s="37">
        <f t="shared" si="29"/>
        <v>3506951.84911572</v>
      </c>
      <c r="M194" s="37">
        <f t="shared" si="30"/>
        <v>2106367.9547415697</v>
      </c>
      <c r="N194" s="41">
        <f>'jan-nov'!M194</f>
        <v>1609577.3704815013</v>
      </c>
      <c r="O194" s="41">
        <f t="shared" si="31"/>
        <v>496790.58426006837</v>
      </c>
    </row>
    <row r="195" spans="1:15" x14ac:dyDescent="0.2">
      <c r="A195" s="33">
        <v>3454</v>
      </c>
      <c r="B195" s="34" t="s">
        <v>137</v>
      </c>
      <c r="C195" s="36">
        <v>49770035</v>
      </c>
      <c r="D195" s="36">
        <v>1573</v>
      </c>
      <c r="E195" s="37">
        <f t="shared" si="25"/>
        <v>31640.200254291165</v>
      </c>
      <c r="F195" s="38">
        <f t="shared" si="22"/>
        <v>0.8704577322041871</v>
      </c>
      <c r="G195" s="39">
        <f t="shared" si="23"/>
        <v>2825.233076447465</v>
      </c>
      <c r="H195" s="39">
        <f t="shared" si="24"/>
        <v>375.84035623472897</v>
      </c>
      <c r="I195" s="37">
        <f t="shared" si="26"/>
        <v>3201.0734326821939</v>
      </c>
      <c r="J195" s="40">
        <f t="shared" si="27"/>
        <v>-432.81331717371768</v>
      </c>
      <c r="K195" s="37">
        <f t="shared" si="28"/>
        <v>2768.2601155084762</v>
      </c>
      <c r="L195" s="37">
        <f t="shared" si="29"/>
        <v>5035288.5096090911</v>
      </c>
      <c r="M195" s="37">
        <f t="shared" si="30"/>
        <v>4354473.1616948331</v>
      </c>
      <c r="N195" s="41">
        <f>'jan-nov'!M195</f>
        <v>1212511.5308922727</v>
      </c>
      <c r="O195" s="41">
        <f t="shared" si="31"/>
        <v>3141961.6308025606</v>
      </c>
    </row>
    <row r="196" spans="1:15" x14ac:dyDescent="0.2">
      <c r="A196" s="33">
        <v>3801</v>
      </c>
      <c r="B196" s="34" t="s">
        <v>155</v>
      </c>
      <c r="C196" s="36">
        <v>808471494</v>
      </c>
      <c r="D196" s="36">
        <v>27510</v>
      </c>
      <c r="E196" s="37">
        <f t="shared" si="25"/>
        <v>29388.276772082878</v>
      </c>
      <c r="F196" s="38">
        <f t="shared" si="22"/>
        <v>0.80850476756849299</v>
      </c>
      <c r="G196" s="39">
        <f t="shared" si="23"/>
        <v>4176.3871657724376</v>
      </c>
      <c r="H196" s="39">
        <f t="shared" si="24"/>
        <v>1164.0135750076295</v>
      </c>
      <c r="I196" s="37">
        <f t="shared" si="26"/>
        <v>5340.4007407800673</v>
      </c>
      <c r="J196" s="40">
        <f t="shared" si="27"/>
        <v>-432.81331717371768</v>
      </c>
      <c r="K196" s="37">
        <f t="shared" si="28"/>
        <v>4907.5874236063501</v>
      </c>
      <c r="L196" s="37">
        <f t="shared" si="29"/>
        <v>146914424.37885964</v>
      </c>
      <c r="M196" s="37">
        <f t="shared" si="30"/>
        <v>135007730.02341068</v>
      </c>
      <c r="N196" s="41">
        <f>'jan-nov'!M196</f>
        <v>122440859.50914025</v>
      </c>
      <c r="O196" s="41">
        <f t="shared" si="31"/>
        <v>12566870.514270425</v>
      </c>
    </row>
    <row r="197" spans="1:15" x14ac:dyDescent="0.2">
      <c r="A197" s="33">
        <v>3802</v>
      </c>
      <c r="B197" s="34" t="s">
        <v>160</v>
      </c>
      <c r="C197" s="36">
        <v>814470785</v>
      </c>
      <c r="D197" s="36">
        <v>25011</v>
      </c>
      <c r="E197" s="37">
        <f t="shared" si="25"/>
        <v>32564.503018671785</v>
      </c>
      <c r="F197" s="38">
        <f t="shared" si="22"/>
        <v>0.89588634775296827</v>
      </c>
      <c r="G197" s="39">
        <f t="shared" si="23"/>
        <v>2270.6514178190932</v>
      </c>
      <c r="H197" s="39">
        <f t="shared" si="24"/>
        <v>52.334388701512033</v>
      </c>
      <c r="I197" s="37">
        <f t="shared" si="26"/>
        <v>2322.9858065206054</v>
      </c>
      <c r="J197" s="40">
        <f t="shared" si="27"/>
        <v>-432.81331717371768</v>
      </c>
      <c r="K197" s="37">
        <f t="shared" si="28"/>
        <v>1890.1724893468877</v>
      </c>
      <c r="L197" s="37">
        <f t="shared" si="29"/>
        <v>58100198.006886862</v>
      </c>
      <c r="M197" s="37">
        <f t="shared" si="30"/>
        <v>47275104.131055005</v>
      </c>
      <c r="N197" s="41">
        <f>'jan-nov'!M197</f>
        <v>40252281.846882835</v>
      </c>
      <c r="O197" s="41">
        <f t="shared" si="31"/>
        <v>7022822.2841721699</v>
      </c>
    </row>
    <row r="198" spans="1:15" x14ac:dyDescent="0.2">
      <c r="A198" s="33">
        <v>3803</v>
      </c>
      <c r="B198" s="34" t="s">
        <v>156</v>
      </c>
      <c r="C198" s="36">
        <v>2001609365</v>
      </c>
      <c r="D198" s="36">
        <v>57026</v>
      </c>
      <c r="E198" s="37">
        <f t="shared" si="25"/>
        <v>35099.9432714902</v>
      </c>
      <c r="F198" s="38">
        <f t="shared" si="22"/>
        <v>0.96563917974739299</v>
      </c>
      <c r="G198" s="39">
        <f t="shared" si="23"/>
        <v>749.38726612804453</v>
      </c>
      <c r="H198" s="39">
        <f t="shared" si="24"/>
        <v>0</v>
      </c>
      <c r="I198" s="37">
        <f t="shared" si="26"/>
        <v>749.38726612804453</v>
      </c>
      <c r="J198" s="40">
        <f t="shared" si="27"/>
        <v>-432.81331717371768</v>
      </c>
      <c r="K198" s="37">
        <f t="shared" si="28"/>
        <v>316.57394895432685</v>
      </c>
      <c r="L198" s="37">
        <f t="shared" si="29"/>
        <v>42734558.238217868</v>
      </c>
      <c r="M198" s="37">
        <f t="shared" si="30"/>
        <v>18052946.013069443</v>
      </c>
      <c r="N198" s="41">
        <f>'jan-nov'!M198</f>
        <v>19953092.801692732</v>
      </c>
      <c r="O198" s="41">
        <f t="shared" si="31"/>
        <v>-1900146.7886232883</v>
      </c>
    </row>
    <row r="199" spans="1:15" x14ac:dyDescent="0.2">
      <c r="A199" s="33">
        <v>3804</v>
      </c>
      <c r="B199" s="34" t="s">
        <v>157</v>
      </c>
      <c r="C199" s="36">
        <v>2082816142</v>
      </c>
      <c r="D199" s="36">
        <v>64345</v>
      </c>
      <c r="E199" s="37">
        <f t="shared" si="25"/>
        <v>32369.510327142747</v>
      </c>
      <c r="F199" s="38">
        <f t="shared" si="22"/>
        <v>0.89052187803720728</v>
      </c>
      <c r="G199" s="39">
        <f t="shared" si="23"/>
        <v>2387.6470327365159</v>
      </c>
      <c r="H199" s="39">
        <f t="shared" si="24"/>
        <v>120.58183073667531</v>
      </c>
      <c r="I199" s="37">
        <f t="shared" si="26"/>
        <v>2508.2288634731913</v>
      </c>
      <c r="J199" s="40">
        <f t="shared" si="27"/>
        <v>-432.81331717371768</v>
      </c>
      <c r="K199" s="37">
        <f t="shared" si="28"/>
        <v>2075.4155462994736</v>
      </c>
      <c r="L199" s="37">
        <f t="shared" si="29"/>
        <v>161391986.22018248</v>
      </c>
      <c r="M199" s="37">
        <f t="shared" si="30"/>
        <v>133542613.32663962</v>
      </c>
      <c r="N199" s="41">
        <f>'jan-nov'!M199</f>
        <v>146138996.90480295</v>
      </c>
      <c r="O199" s="41">
        <f t="shared" si="31"/>
        <v>-12596383.578163326</v>
      </c>
    </row>
    <row r="200" spans="1:15" x14ac:dyDescent="0.2">
      <c r="A200" s="33">
        <v>3805</v>
      </c>
      <c r="B200" s="34" t="s">
        <v>158</v>
      </c>
      <c r="C200" s="36">
        <v>1502871691</v>
      </c>
      <c r="D200" s="36">
        <v>47499</v>
      </c>
      <c r="E200" s="37">
        <f t="shared" si="25"/>
        <v>31640.070127792165</v>
      </c>
      <c r="F200" s="38">
        <f t="shared" ref="F200:F263" si="32">IF(ISNUMBER(C200),E200/E$369,"")</f>
        <v>0.87045415227686973</v>
      </c>
      <c r="G200" s="39">
        <f t="shared" ref="G200:G263" si="33">(E$369-E200)*0.6</f>
        <v>2825.3111523468651</v>
      </c>
      <c r="H200" s="39">
        <f t="shared" ref="H200:H263" si="34">IF(E200&gt;=E$369*0.9,0,IF(E200&lt;0.9*E$369,(E$369*0.9-E200)*0.35))</f>
        <v>375.88590050937887</v>
      </c>
      <c r="I200" s="37">
        <f t="shared" si="26"/>
        <v>3201.1970528562442</v>
      </c>
      <c r="J200" s="40">
        <f t="shared" si="27"/>
        <v>-432.81331717371768</v>
      </c>
      <c r="K200" s="37">
        <f t="shared" si="28"/>
        <v>2768.3837356825265</v>
      </c>
      <c r="L200" s="37">
        <f t="shared" si="29"/>
        <v>152053658.81361875</v>
      </c>
      <c r="M200" s="37">
        <f t="shared" si="30"/>
        <v>131495459.06118433</v>
      </c>
      <c r="N200" s="41">
        <f>'jan-nov'!M200</f>
        <v>127212303.6287915</v>
      </c>
      <c r="O200" s="41">
        <f t="shared" si="31"/>
        <v>4283155.4323928356</v>
      </c>
    </row>
    <row r="201" spans="1:15" x14ac:dyDescent="0.2">
      <c r="A201" s="33">
        <v>3806</v>
      </c>
      <c r="B201" s="34" t="s">
        <v>162</v>
      </c>
      <c r="C201" s="36">
        <v>1164383065</v>
      </c>
      <c r="D201" s="36">
        <v>36526</v>
      </c>
      <c r="E201" s="37">
        <f t="shared" ref="E201:E264" si="35">(C201)/D201</f>
        <v>31878.198132836882</v>
      </c>
      <c r="F201" s="38">
        <f t="shared" si="32"/>
        <v>0.87700532330548608</v>
      </c>
      <c r="G201" s="39">
        <f t="shared" si="33"/>
        <v>2682.4343493200349</v>
      </c>
      <c r="H201" s="39">
        <f t="shared" si="34"/>
        <v>292.54109874372807</v>
      </c>
      <c r="I201" s="37">
        <f t="shared" ref="I201:I264" si="36">G201+H201</f>
        <v>2974.975448063763</v>
      </c>
      <c r="J201" s="40">
        <f t="shared" ref="J201:J264" si="37">I$371</f>
        <v>-432.81331717371768</v>
      </c>
      <c r="K201" s="37">
        <f t="shared" ref="K201:K264" si="38">I201+J201</f>
        <v>2542.1621308900453</v>
      </c>
      <c r="L201" s="37">
        <f t="shared" ref="L201:L264" si="39">(I201*D201)</f>
        <v>108663953.21597701</v>
      </c>
      <c r="M201" s="37">
        <f t="shared" ref="M201:M264" si="40">(K201*D201)</f>
        <v>92855013.992889792</v>
      </c>
      <c r="N201" s="41">
        <f>'jan-nov'!M201</f>
        <v>78903298.361830547</v>
      </c>
      <c r="O201" s="41">
        <f t="shared" ref="O201:O264" si="41">M201-N201</f>
        <v>13951715.631059244</v>
      </c>
    </row>
    <row r="202" spans="1:15" x14ac:dyDescent="0.2">
      <c r="A202" s="33">
        <v>3807</v>
      </c>
      <c r="B202" s="34" t="s">
        <v>163</v>
      </c>
      <c r="C202" s="36">
        <v>1648435710</v>
      </c>
      <c r="D202" s="36">
        <v>55144</v>
      </c>
      <c r="E202" s="37">
        <f t="shared" si="35"/>
        <v>29893.292289278979</v>
      </c>
      <c r="F202" s="38">
        <f t="shared" si="32"/>
        <v>0.82239831622790205</v>
      </c>
      <c r="G202" s="39">
        <f t="shared" si="33"/>
        <v>3873.3778554547766</v>
      </c>
      <c r="H202" s="39">
        <f t="shared" si="34"/>
        <v>987.25814398899399</v>
      </c>
      <c r="I202" s="37">
        <f t="shared" si="36"/>
        <v>4860.6359994437707</v>
      </c>
      <c r="J202" s="40">
        <f t="shared" si="37"/>
        <v>-432.81331717371768</v>
      </c>
      <c r="K202" s="37">
        <f t="shared" si="38"/>
        <v>4427.8226822700526</v>
      </c>
      <c r="L202" s="37">
        <f t="shared" si="39"/>
        <v>268034911.55332729</v>
      </c>
      <c r="M202" s="37">
        <f t="shared" si="40"/>
        <v>244167853.99109977</v>
      </c>
      <c r="N202" s="41">
        <f>'jan-nov'!M202</f>
        <v>220085172.67506102</v>
      </c>
      <c r="O202" s="41">
        <f t="shared" si="41"/>
        <v>24082681.316038758</v>
      </c>
    </row>
    <row r="203" spans="1:15" x14ac:dyDescent="0.2">
      <c r="A203" s="33">
        <v>3808</v>
      </c>
      <c r="B203" s="34" t="s">
        <v>164</v>
      </c>
      <c r="C203" s="36">
        <v>386292532</v>
      </c>
      <c r="D203" s="36">
        <v>12994</v>
      </c>
      <c r="E203" s="37">
        <f t="shared" si="35"/>
        <v>29728.5310143143</v>
      </c>
      <c r="F203" s="38">
        <f t="shared" si="32"/>
        <v>0.81786554701000269</v>
      </c>
      <c r="G203" s="39">
        <f t="shared" si="33"/>
        <v>3972.2346204335845</v>
      </c>
      <c r="H203" s="39">
        <f t="shared" si="34"/>
        <v>1044.9245902266318</v>
      </c>
      <c r="I203" s="37">
        <f t="shared" si="36"/>
        <v>5017.1592106602166</v>
      </c>
      <c r="J203" s="40">
        <f t="shared" si="37"/>
        <v>-432.81331717371768</v>
      </c>
      <c r="K203" s="37">
        <f t="shared" si="38"/>
        <v>4584.3458934864993</v>
      </c>
      <c r="L203" s="37">
        <f t="shared" si="39"/>
        <v>65192966.783318855</v>
      </c>
      <c r="M203" s="37">
        <f t="shared" si="40"/>
        <v>59568990.539963573</v>
      </c>
      <c r="N203" s="41">
        <f>'jan-nov'!M203</f>
        <v>54065693.400860347</v>
      </c>
      <c r="O203" s="41">
        <f t="shared" si="41"/>
        <v>5503297.1391032264</v>
      </c>
    </row>
    <row r="204" spans="1:15" x14ac:dyDescent="0.2">
      <c r="A204" s="33">
        <v>3811</v>
      </c>
      <c r="B204" s="34" t="s">
        <v>161</v>
      </c>
      <c r="C204" s="36">
        <v>999557240</v>
      </c>
      <c r="D204" s="36">
        <v>26957</v>
      </c>
      <c r="E204" s="37">
        <f t="shared" si="35"/>
        <v>37079.691360314573</v>
      </c>
      <c r="F204" s="38">
        <f t="shared" si="32"/>
        <v>1.0201042911526192</v>
      </c>
      <c r="G204" s="39">
        <f t="shared" si="33"/>
        <v>-438.46158716657953</v>
      </c>
      <c r="H204" s="39">
        <f t="shared" si="34"/>
        <v>0</v>
      </c>
      <c r="I204" s="37">
        <f t="shared" si="36"/>
        <v>-438.46158716657953</v>
      </c>
      <c r="J204" s="40">
        <f t="shared" si="37"/>
        <v>-432.81331717371768</v>
      </c>
      <c r="K204" s="37">
        <f t="shared" si="38"/>
        <v>-871.27490434029721</v>
      </c>
      <c r="L204" s="37">
        <f t="shared" si="39"/>
        <v>-11819609.005249485</v>
      </c>
      <c r="M204" s="37">
        <f t="shared" si="40"/>
        <v>-23486957.596301392</v>
      </c>
      <c r="N204" s="41">
        <f>'jan-nov'!M204</f>
        <v>-2092400.2739586362</v>
      </c>
      <c r="O204" s="41">
        <f t="shared" si="41"/>
        <v>-21394557.322342757</v>
      </c>
    </row>
    <row r="205" spans="1:15" x14ac:dyDescent="0.2">
      <c r="A205" s="33">
        <v>3812</v>
      </c>
      <c r="B205" s="34" t="s">
        <v>165</v>
      </c>
      <c r="C205" s="36">
        <v>66355052</v>
      </c>
      <c r="D205" s="36">
        <v>2347</v>
      </c>
      <c r="E205" s="37">
        <f t="shared" si="35"/>
        <v>28272.284618662121</v>
      </c>
      <c r="F205" s="38">
        <f t="shared" si="32"/>
        <v>0.77780255989543778</v>
      </c>
      <c r="G205" s="39">
        <f t="shared" si="33"/>
        <v>4845.9824578248918</v>
      </c>
      <c r="H205" s="39">
        <f t="shared" si="34"/>
        <v>1554.6108287048944</v>
      </c>
      <c r="I205" s="37">
        <f t="shared" si="36"/>
        <v>6400.5932865297864</v>
      </c>
      <c r="J205" s="40">
        <f t="shared" si="37"/>
        <v>-432.81331717371768</v>
      </c>
      <c r="K205" s="37">
        <f t="shared" si="38"/>
        <v>5967.7799693560682</v>
      </c>
      <c r="L205" s="37">
        <f t="shared" si="39"/>
        <v>15022192.443485409</v>
      </c>
      <c r="M205" s="37">
        <f t="shared" si="40"/>
        <v>14006379.588078693</v>
      </c>
      <c r="N205" s="41">
        <f>'jan-nov'!M205</f>
        <v>12684251.580757983</v>
      </c>
      <c r="O205" s="41">
        <f t="shared" si="41"/>
        <v>1322128.0073207095</v>
      </c>
    </row>
    <row r="206" spans="1:15" x14ac:dyDescent="0.2">
      <c r="A206" s="33">
        <v>3813</v>
      </c>
      <c r="B206" s="34" t="s">
        <v>166</v>
      </c>
      <c r="C206" s="36">
        <v>464590265</v>
      </c>
      <c r="D206" s="36">
        <v>14014</v>
      </c>
      <c r="E206" s="37">
        <f t="shared" si="35"/>
        <v>33151.867061509918</v>
      </c>
      <c r="F206" s="38">
        <f t="shared" si="32"/>
        <v>0.91204539758824299</v>
      </c>
      <c r="G206" s="39">
        <f t="shared" si="33"/>
        <v>1918.2329921162134</v>
      </c>
      <c r="H206" s="39">
        <f t="shared" si="34"/>
        <v>0</v>
      </c>
      <c r="I206" s="37">
        <f t="shared" si="36"/>
        <v>1918.2329921162134</v>
      </c>
      <c r="J206" s="40">
        <f t="shared" si="37"/>
        <v>-432.81331717371768</v>
      </c>
      <c r="K206" s="37">
        <f t="shared" si="38"/>
        <v>1485.4196749424957</v>
      </c>
      <c r="L206" s="37">
        <f t="shared" si="39"/>
        <v>26882117.151516613</v>
      </c>
      <c r="M206" s="37">
        <f t="shared" si="40"/>
        <v>20816671.324644133</v>
      </c>
      <c r="N206" s="41">
        <f>'jan-nov'!M206</f>
        <v>22713971.72976755</v>
      </c>
      <c r="O206" s="41">
        <f t="shared" si="41"/>
        <v>-1897300.4051234163</v>
      </c>
    </row>
    <row r="207" spans="1:15" x14ac:dyDescent="0.2">
      <c r="A207" s="33">
        <v>3814</v>
      </c>
      <c r="B207" s="34" t="s">
        <v>167</v>
      </c>
      <c r="C207" s="36">
        <v>309402733</v>
      </c>
      <c r="D207" s="36">
        <v>10416</v>
      </c>
      <c r="E207" s="37">
        <f t="shared" si="35"/>
        <v>29704.563460061443</v>
      </c>
      <c r="F207" s="38">
        <f t="shared" si="32"/>
        <v>0.81720617245630989</v>
      </c>
      <c r="G207" s="39">
        <f t="shared" si="33"/>
        <v>3986.6151529852982</v>
      </c>
      <c r="H207" s="39">
        <f t="shared" si="34"/>
        <v>1053.3132342151316</v>
      </c>
      <c r="I207" s="37">
        <f t="shared" si="36"/>
        <v>5039.9283872004298</v>
      </c>
      <c r="J207" s="40">
        <f t="shared" si="37"/>
        <v>-432.81331717371768</v>
      </c>
      <c r="K207" s="37">
        <f t="shared" si="38"/>
        <v>4607.1150700267117</v>
      </c>
      <c r="L207" s="37">
        <f t="shared" si="39"/>
        <v>52495894.081079677</v>
      </c>
      <c r="M207" s="37">
        <f t="shared" si="40"/>
        <v>47987710.569398232</v>
      </c>
      <c r="N207" s="41">
        <f>'jan-nov'!M207</f>
        <v>42995171.919567615</v>
      </c>
      <c r="O207" s="41">
        <f t="shared" si="41"/>
        <v>4992538.649830617</v>
      </c>
    </row>
    <row r="208" spans="1:15" x14ac:dyDescent="0.2">
      <c r="A208" s="33">
        <v>3815</v>
      </c>
      <c r="B208" s="34" t="s">
        <v>168</v>
      </c>
      <c r="C208" s="36">
        <v>106553282</v>
      </c>
      <c r="D208" s="36">
        <v>4071</v>
      </c>
      <c r="E208" s="37">
        <f t="shared" si="35"/>
        <v>26173.736674035863</v>
      </c>
      <c r="F208" s="38">
        <f t="shared" si="32"/>
        <v>0.72006912995125194</v>
      </c>
      <c r="G208" s="39">
        <f t="shared" si="33"/>
        <v>6105.111224600646</v>
      </c>
      <c r="H208" s="39">
        <f t="shared" si="34"/>
        <v>2289.1026093240844</v>
      </c>
      <c r="I208" s="37">
        <f t="shared" si="36"/>
        <v>8394.2138339247304</v>
      </c>
      <c r="J208" s="40">
        <f t="shared" si="37"/>
        <v>-432.81331717371768</v>
      </c>
      <c r="K208" s="37">
        <f t="shared" si="38"/>
        <v>7961.4005167510131</v>
      </c>
      <c r="L208" s="37">
        <f t="shared" si="39"/>
        <v>34172844.517907575</v>
      </c>
      <c r="M208" s="37">
        <f t="shared" si="40"/>
        <v>32410861.503693376</v>
      </c>
      <c r="N208" s="41">
        <f>'jan-nov'!M208</f>
        <v>30273640.878255542</v>
      </c>
      <c r="O208" s="41">
        <f t="shared" si="41"/>
        <v>2137220.6254378334</v>
      </c>
    </row>
    <row r="209" spans="1:15" x14ac:dyDescent="0.2">
      <c r="A209" s="33">
        <v>3816</v>
      </c>
      <c r="B209" s="34" t="s">
        <v>169</v>
      </c>
      <c r="C209" s="36">
        <v>175956235</v>
      </c>
      <c r="D209" s="36">
        <v>6488</v>
      </c>
      <c r="E209" s="37">
        <f t="shared" si="35"/>
        <v>27120.258168927252</v>
      </c>
      <c r="F209" s="38">
        <f t="shared" si="32"/>
        <v>0.74610900793255308</v>
      </c>
      <c r="G209" s="39">
        <f t="shared" si="33"/>
        <v>5537.1983276658129</v>
      </c>
      <c r="H209" s="39">
        <f t="shared" si="34"/>
        <v>1957.8200861120984</v>
      </c>
      <c r="I209" s="37">
        <f t="shared" si="36"/>
        <v>7495.0184137779115</v>
      </c>
      <c r="J209" s="40">
        <f t="shared" si="37"/>
        <v>-432.81331717371768</v>
      </c>
      <c r="K209" s="37">
        <f t="shared" si="38"/>
        <v>7062.2050966041934</v>
      </c>
      <c r="L209" s="37">
        <f t="shared" si="39"/>
        <v>48627679.468591087</v>
      </c>
      <c r="M209" s="37">
        <f t="shared" si="40"/>
        <v>45819586.666768007</v>
      </c>
      <c r="N209" s="41">
        <f>'jan-nov'!M209</f>
        <v>42697469.977357395</v>
      </c>
      <c r="O209" s="41">
        <f t="shared" si="41"/>
        <v>3122116.689410612</v>
      </c>
    </row>
    <row r="210" spans="1:15" x14ac:dyDescent="0.2">
      <c r="A210" s="33">
        <v>3817</v>
      </c>
      <c r="B210" s="34" t="s">
        <v>405</v>
      </c>
      <c r="C210" s="36">
        <v>281774505</v>
      </c>
      <c r="D210" s="36">
        <v>10461</v>
      </c>
      <c r="E210" s="37">
        <f t="shared" si="35"/>
        <v>26935.71408087181</v>
      </c>
      <c r="F210" s="38">
        <f t="shared" si="32"/>
        <v>0.74103199112831708</v>
      </c>
      <c r="G210" s="39">
        <f t="shared" si="33"/>
        <v>5647.9247804990782</v>
      </c>
      <c r="H210" s="39">
        <f t="shared" si="34"/>
        <v>2022.410516931503</v>
      </c>
      <c r="I210" s="37">
        <f t="shared" si="36"/>
        <v>7670.3352974305817</v>
      </c>
      <c r="J210" s="40">
        <f t="shared" si="37"/>
        <v>-432.81331717371768</v>
      </c>
      <c r="K210" s="37">
        <f t="shared" si="38"/>
        <v>7237.5219802568645</v>
      </c>
      <c r="L210" s="37">
        <f t="shared" si="39"/>
        <v>80239377.546421319</v>
      </c>
      <c r="M210" s="37">
        <f t="shared" si="40"/>
        <v>75711717.435467064</v>
      </c>
      <c r="N210" s="41">
        <f>'jan-nov'!M210</f>
        <v>71956032.909931511</v>
      </c>
      <c r="O210" s="41">
        <f t="shared" si="41"/>
        <v>3755684.5255355537</v>
      </c>
    </row>
    <row r="211" spans="1:15" x14ac:dyDescent="0.2">
      <c r="A211" s="33">
        <v>3818</v>
      </c>
      <c r="B211" s="34" t="s">
        <v>171</v>
      </c>
      <c r="C211" s="36">
        <v>223349691</v>
      </c>
      <c r="D211" s="36">
        <v>5604</v>
      </c>
      <c r="E211" s="37">
        <f t="shared" si="35"/>
        <v>39855.405246252674</v>
      </c>
      <c r="F211" s="38">
        <f t="shared" si="32"/>
        <v>1.0964673228332948</v>
      </c>
      <c r="G211" s="39">
        <f t="shared" si="33"/>
        <v>-2103.8899187294401</v>
      </c>
      <c r="H211" s="39">
        <f t="shared" si="34"/>
        <v>0</v>
      </c>
      <c r="I211" s="37">
        <f t="shared" si="36"/>
        <v>-2103.8899187294401</v>
      </c>
      <c r="J211" s="40">
        <f t="shared" si="37"/>
        <v>-432.81331717371768</v>
      </c>
      <c r="K211" s="37">
        <f t="shared" si="38"/>
        <v>-2536.7032359031577</v>
      </c>
      <c r="L211" s="37">
        <f t="shared" si="39"/>
        <v>-11790199.104559783</v>
      </c>
      <c r="M211" s="37">
        <f t="shared" si="40"/>
        <v>-14215684.934001297</v>
      </c>
      <c r="N211" s="41">
        <f>'jan-nov'!M211</f>
        <v>-13024121.405136496</v>
      </c>
      <c r="O211" s="41">
        <f t="shared" si="41"/>
        <v>-1191563.5288648009</v>
      </c>
    </row>
    <row r="212" spans="1:15" x14ac:dyDescent="0.2">
      <c r="A212" s="33">
        <v>3819</v>
      </c>
      <c r="B212" s="34" t="s">
        <v>172</v>
      </c>
      <c r="C212" s="36">
        <v>54653359</v>
      </c>
      <c r="D212" s="36">
        <v>1561</v>
      </c>
      <c r="E212" s="37">
        <f t="shared" si="35"/>
        <v>35011.761050608584</v>
      </c>
      <c r="F212" s="38">
        <f t="shared" si="32"/>
        <v>0.96321318701054459</v>
      </c>
      <c r="G212" s="39">
        <f t="shared" si="33"/>
        <v>802.29659865701399</v>
      </c>
      <c r="H212" s="39">
        <f t="shared" si="34"/>
        <v>0</v>
      </c>
      <c r="I212" s="37">
        <f t="shared" si="36"/>
        <v>802.29659865701399</v>
      </c>
      <c r="J212" s="40">
        <f t="shared" si="37"/>
        <v>-432.81331717371768</v>
      </c>
      <c r="K212" s="37">
        <f t="shared" si="38"/>
        <v>369.48328148329631</v>
      </c>
      <c r="L212" s="37">
        <f t="shared" si="39"/>
        <v>1252384.9905035989</v>
      </c>
      <c r="M212" s="37">
        <f t="shared" si="40"/>
        <v>576763.4023954256</v>
      </c>
      <c r="N212" s="41">
        <f>'jan-nov'!M212</f>
        <v>445427.3030660128</v>
      </c>
      <c r="O212" s="41">
        <f t="shared" si="41"/>
        <v>131336.0993294128</v>
      </c>
    </row>
    <row r="213" spans="1:15" x14ac:dyDescent="0.2">
      <c r="A213" s="33">
        <v>3820</v>
      </c>
      <c r="B213" s="34" t="s">
        <v>173</v>
      </c>
      <c r="C213" s="36">
        <v>91555715</v>
      </c>
      <c r="D213" s="36">
        <v>2900</v>
      </c>
      <c r="E213" s="37">
        <f t="shared" si="35"/>
        <v>31570.936206896553</v>
      </c>
      <c r="F213" s="38">
        <f t="shared" si="32"/>
        <v>0.86855219983922616</v>
      </c>
      <c r="G213" s="39">
        <f t="shared" si="33"/>
        <v>2866.7915048842324</v>
      </c>
      <c r="H213" s="39">
        <f t="shared" si="34"/>
        <v>400.08277282284325</v>
      </c>
      <c r="I213" s="37">
        <f t="shared" si="36"/>
        <v>3266.8742777070756</v>
      </c>
      <c r="J213" s="40">
        <f t="shared" si="37"/>
        <v>-432.81331717371768</v>
      </c>
      <c r="K213" s="37">
        <f t="shared" si="38"/>
        <v>2834.060960533358</v>
      </c>
      <c r="L213" s="37">
        <f t="shared" si="39"/>
        <v>9473935.4053505193</v>
      </c>
      <c r="M213" s="37">
        <f t="shared" si="40"/>
        <v>8218776.7855467377</v>
      </c>
      <c r="N213" s="41">
        <f>'jan-nov'!M213</f>
        <v>7695824.4456745461</v>
      </c>
      <c r="O213" s="41">
        <f t="shared" si="41"/>
        <v>522952.33987219166</v>
      </c>
    </row>
    <row r="214" spans="1:15" x14ac:dyDescent="0.2">
      <c r="A214" s="33">
        <v>3821</v>
      </c>
      <c r="B214" s="34" t="s">
        <v>174</v>
      </c>
      <c r="C214" s="36">
        <v>75949522</v>
      </c>
      <c r="D214" s="36">
        <v>2430</v>
      </c>
      <c r="E214" s="37">
        <f t="shared" si="35"/>
        <v>31254.947325102879</v>
      </c>
      <c r="F214" s="38">
        <f t="shared" si="32"/>
        <v>0.85985898793673343</v>
      </c>
      <c r="G214" s="39">
        <f t="shared" si="33"/>
        <v>3056.3848339604365</v>
      </c>
      <c r="H214" s="39">
        <f t="shared" si="34"/>
        <v>510.67888145062892</v>
      </c>
      <c r="I214" s="37">
        <f t="shared" si="36"/>
        <v>3567.0637154110655</v>
      </c>
      <c r="J214" s="40">
        <f t="shared" si="37"/>
        <v>-432.81331717371768</v>
      </c>
      <c r="K214" s="37">
        <f t="shared" si="38"/>
        <v>3134.2503982373478</v>
      </c>
      <c r="L214" s="37">
        <f t="shared" si="39"/>
        <v>8667964.8284488898</v>
      </c>
      <c r="M214" s="37">
        <f t="shared" si="40"/>
        <v>7616228.4677167553</v>
      </c>
      <c r="N214" s="41">
        <f>'jan-nov'!M214</f>
        <v>6949894.9796514306</v>
      </c>
      <c r="O214" s="41">
        <f t="shared" si="41"/>
        <v>666333.48806532472</v>
      </c>
    </row>
    <row r="215" spans="1:15" x14ac:dyDescent="0.2">
      <c r="A215" s="33">
        <v>3822</v>
      </c>
      <c r="B215" s="34" t="s">
        <v>175</v>
      </c>
      <c r="C215" s="36">
        <v>47756730</v>
      </c>
      <c r="D215" s="36">
        <v>1430</v>
      </c>
      <c r="E215" s="37">
        <f t="shared" si="35"/>
        <v>33396.314685314683</v>
      </c>
      <c r="F215" s="38">
        <f t="shared" si="32"/>
        <v>0.91877042848405532</v>
      </c>
      <c r="G215" s="39">
        <f t="shared" si="33"/>
        <v>1771.5644178333546</v>
      </c>
      <c r="H215" s="39">
        <f t="shared" si="34"/>
        <v>0</v>
      </c>
      <c r="I215" s="37">
        <f t="shared" si="36"/>
        <v>1771.5644178333546</v>
      </c>
      <c r="J215" s="40">
        <f t="shared" si="37"/>
        <v>-432.81331717371768</v>
      </c>
      <c r="K215" s="37">
        <f t="shared" si="38"/>
        <v>1338.7511006596369</v>
      </c>
      <c r="L215" s="37">
        <f t="shared" si="39"/>
        <v>2533337.117501697</v>
      </c>
      <c r="M215" s="37">
        <f t="shared" si="40"/>
        <v>1914414.0739432808</v>
      </c>
      <c r="N215" s="41">
        <f>'jan-nov'!M215</f>
        <v>2303526.6826293394</v>
      </c>
      <c r="O215" s="41">
        <f t="shared" si="41"/>
        <v>-389112.60868605855</v>
      </c>
    </row>
    <row r="216" spans="1:15" x14ac:dyDescent="0.2">
      <c r="A216" s="33">
        <v>3823</v>
      </c>
      <c r="B216" s="34" t="s">
        <v>176</v>
      </c>
      <c r="C216" s="36">
        <v>39973891</v>
      </c>
      <c r="D216" s="36">
        <v>1228</v>
      </c>
      <c r="E216" s="37">
        <f t="shared" si="35"/>
        <v>32552.028501628665</v>
      </c>
      <c r="F216" s="38">
        <f t="shared" si="32"/>
        <v>0.89554315966539522</v>
      </c>
      <c r="G216" s="39">
        <f t="shared" si="33"/>
        <v>2278.1361280449651</v>
      </c>
      <c r="H216" s="39">
        <f t="shared" si="34"/>
        <v>56.700469666603929</v>
      </c>
      <c r="I216" s="37">
        <f t="shared" si="36"/>
        <v>2334.8365977115691</v>
      </c>
      <c r="J216" s="40">
        <f t="shared" si="37"/>
        <v>-432.81331717371768</v>
      </c>
      <c r="K216" s="37">
        <f t="shared" si="38"/>
        <v>1902.0232805378514</v>
      </c>
      <c r="L216" s="37">
        <f t="shared" si="39"/>
        <v>2867179.3419898069</v>
      </c>
      <c r="M216" s="37">
        <f t="shared" si="40"/>
        <v>2335684.5885004816</v>
      </c>
      <c r="N216" s="41">
        <f>'jan-nov'!M216</f>
        <v>4259823.3203752916</v>
      </c>
      <c r="O216" s="41">
        <f t="shared" si="41"/>
        <v>-1924138.7318748101</v>
      </c>
    </row>
    <row r="217" spans="1:15" x14ac:dyDescent="0.2">
      <c r="A217" s="33">
        <v>3824</v>
      </c>
      <c r="B217" s="34" t="s">
        <v>177</v>
      </c>
      <c r="C217" s="36">
        <v>94526759</v>
      </c>
      <c r="D217" s="36">
        <v>2164</v>
      </c>
      <c r="E217" s="37">
        <f t="shared" si="35"/>
        <v>43681.49676524954</v>
      </c>
      <c r="F217" s="38">
        <f t="shared" si="32"/>
        <v>1.2017274324427463</v>
      </c>
      <c r="G217" s="39">
        <f t="shared" si="33"/>
        <v>-4399.5448301275592</v>
      </c>
      <c r="H217" s="39">
        <f t="shared" si="34"/>
        <v>0</v>
      </c>
      <c r="I217" s="37">
        <f t="shared" si="36"/>
        <v>-4399.5448301275592</v>
      </c>
      <c r="J217" s="40">
        <f t="shared" si="37"/>
        <v>-432.81331717371768</v>
      </c>
      <c r="K217" s="37">
        <f t="shared" si="38"/>
        <v>-4832.3581473012764</v>
      </c>
      <c r="L217" s="37">
        <f t="shared" si="39"/>
        <v>-9520615.0123960376</v>
      </c>
      <c r="M217" s="37">
        <f t="shared" si="40"/>
        <v>-10457223.030759962</v>
      </c>
      <c r="N217" s="41">
        <f>'jan-nov'!M217</f>
        <v>-10765243.248664415</v>
      </c>
      <c r="O217" s="41">
        <f t="shared" si="41"/>
        <v>308020.21790445223</v>
      </c>
    </row>
    <row r="218" spans="1:15" x14ac:dyDescent="0.2">
      <c r="A218" s="33">
        <v>3825</v>
      </c>
      <c r="B218" s="34" t="s">
        <v>178</v>
      </c>
      <c r="C218" s="36">
        <v>172555340</v>
      </c>
      <c r="D218" s="36">
        <v>3756</v>
      </c>
      <c r="E218" s="37">
        <f t="shared" si="35"/>
        <v>45941.251331203406</v>
      </c>
      <c r="F218" s="38">
        <f t="shared" si="32"/>
        <v>1.2638958390586774</v>
      </c>
      <c r="G218" s="39">
        <f t="shared" si="33"/>
        <v>-5755.3975696998796</v>
      </c>
      <c r="H218" s="39">
        <f t="shared" si="34"/>
        <v>0</v>
      </c>
      <c r="I218" s="37">
        <f t="shared" si="36"/>
        <v>-5755.3975696998796</v>
      </c>
      <c r="J218" s="40">
        <f t="shared" si="37"/>
        <v>-432.81331717371768</v>
      </c>
      <c r="K218" s="37">
        <f t="shared" si="38"/>
        <v>-6188.2108868735977</v>
      </c>
      <c r="L218" s="37">
        <f t="shared" si="39"/>
        <v>-21617273.271792747</v>
      </c>
      <c r="M218" s="37">
        <f t="shared" si="40"/>
        <v>-23242920.091097232</v>
      </c>
      <c r="N218" s="41">
        <f>'jan-nov'!M218</f>
        <v>-23421206.890380558</v>
      </c>
      <c r="O218" s="41">
        <f t="shared" si="41"/>
        <v>178286.79928332567</v>
      </c>
    </row>
    <row r="219" spans="1:15" x14ac:dyDescent="0.2">
      <c r="A219" s="33">
        <v>4201</v>
      </c>
      <c r="B219" s="34" t="s">
        <v>179</v>
      </c>
      <c r="C219" s="36">
        <v>199212784</v>
      </c>
      <c r="D219" s="36">
        <v>6762</v>
      </c>
      <c r="E219" s="37">
        <f t="shared" si="35"/>
        <v>29460.630582667851</v>
      </c>
      <c r="F219" s="38">
        <f t="shared" si="32"/>
        <v>0.81049530281706761</v>
      </c>
      <c r="G219" s="39">
        <f t="shared" si="33"/>
        <v>4132.9748794214538</v>
      </c>
      <c r="H219" s="39">
        <f t="shared" si="34"/>
        <v>1138.6897413028889</v>
      </c>
      <c r="I219" s="37">
        <f t="shared" si="36"/>
        <v>5271.664620724343</v>
      </c>
      <c r="J219" s="40">
        <f t="shared" si="37"/>
        <v>-432.81331717371768</v>
      </c>
      <c r="K219" s="37">
        <f t="shared" si="38"/>
        <v>4838.8513035506257</v>
      </c>
      <c r="L219" s="37">
        <f t="shared" si="39"/>
        <v>35646996.16533801</v>
      </c>
      <c r="M219" s="37">
        <f t="shared" si="40"/>
        <v>32720312.514609333</v>
      </c>
      <c r="N219" s="41">
        <f>'jan-nov'!M219</f>
        <v>30084307.352017682</v>
      </c>
      <c r="O219" s="41">
        <f t="shared" si="41"/>
        <v>2636005.1625916511</v>
      </c>
    </row>
    <row r="220" spans="1:15" x14ac:dyDescent="0.2">
      <c r="A220" s="33">
        <v>4202</v>
      </c>
      <c r="B220" s="34" t="s">
        <v>180</v>
      </c>
      <c r="C220" s="36">
        <v>732951911</v>
      </c>
      <c r="D220" s="36">
        <v>23891</v>
      </c>
      <c r="E220" s="37">
        <f t="shared" si="35"/>
        <v>30678.996735172241</v>
      </c>
      <c r="F220" s="38">
        <f t="shared" si="32"/>
        <v>0.8440139351133179</v>
      </c>
      <c r="G220" s="39">
        <f t="shared" si="33"/>
        <v>3401.9551879188198</v>
      </c>
      <c r="H220" s="39">
        <f t="shared" si="34"/>
        <v>712.26158792635249</v>
      </c>
      <c r="I220" s="37">
        <f t="shared" si="36"/>
        <v>4114.2167758451724</v>
      </c>
      <c r="J220" s="40">
        <f t="shared" si="37"/>
        <v>-432.81331717371768</v>
      </c>
      <c r="K220" s="37">
        <f t="shared" si="38"/>
        <v>3681.4034586714547</v>
      </c>
      <c r="L220" s="37">
        <f t="shared" si="39"/>
        <v>98292752.991717011</v>
      </c>
      <c r="M220" s="37">
        <f t="shared" si="40"/>
        <v>87952410.031119719</v>
      </c>
      <c r="N220" s="41">
        <f>'jan-nov'!M220</f>
        <v>84037166.300762236</v>
      </c>
      <c r="O220" s="41">
        <f t="shared" si="41"/>
        <v>3915243.730357483</v>
      </c>
    </row>
    <row r="221" spans="1:15" x14ac:dyDescent="0.2">
      <c r="A221" s="33">
        <v>4203</v>
      </c>
      <c r="B221" s="34" t="s">
        <v>181</v>
      </c>
      <c r="C221" s="36">
        <v>1363662236</v>
      </c>
      <c r="D221" s="36">
        <v>45065</v>
      </c>
      <c r="E221" s="37">
        <f t="shared" si="35"/>
        <v>30259.896505048262</v>
      </c>
      <c r="F221" s="38">
        <f t="shared" si="32"/>
        <v>0.83248401327502319</v>
      </c>
      <c r="G221" s="39">
        <f t="shared" si="33"/>
        <v>3653.4153259932068</v>
      </c>
      <c r="H221" s="39">
        <f t="shared" si="34"/>
        <v>858.94666846974496</v>
      </c>
      <c r="I221" s="37">
        <f t="shared" si="36"/>
        <v>4512.3619944629518</v>
      </c>
      <c r="J221" s="40">
        <f t="shared" si="37"/>
        <v>-432.81331717371768</v>
      </c>
      <c r="K221" s="37">
        <f t="shared" si="38"/>
        <v>4079.5486772892341</v>
      </c>
      <c r="L221" s="37">
        <f t="shared" si="39"/>
        <v>203349593.28047293</v>
      </c>
      <c r="M221" s="37">
        <f t="shared" si="40"/>
        <v>183844861.14203933</v>
      </c>
      <c r="N221" s="41">
        <f>'jan-nov'!M221</f>
        <v>171988654.9166632</v>
      </c>
      <c r="O221" s="41">
        <f t="shared" si="41"/>
        <v>11856206.225376129</v>
      </c>
    </row>
    <row r="222" spans="1:15" x14ac:dyDescent="0.2">
      <c r="A222" s="33">
        <v>4204</v>
      </c>
      <c r="B222" s="34" t="s">
        <v>194</v>
      </c>
      <c r="C222" s="36">
        <v>3521880560</v>
      </c>
      <c r="D222" s="36">
        <v>112588</v>
      </c>
      <c r="E222" s="37">
        <f t="shared" si="35"/>
        <v>31281.136177923046</v>
      </c>
      <c r="F222" s="38">
        <f t="shared" si="32"/>
        <v>0.86057947292897929</v>
      </c>
      <c r="G222" s="39">
        <f t="shared" si="33"/>
        <v>3040.6715222683365</v>
      </c>
      <c r="H222" s="39">
        <f t="shared" si="34"/>
        <v>501.51278296357049</v>
      </c>
      <c r="I222" s="37">
        <f t="shared" si="36"/>
        <v>3542.1843052319068</v>
      </c>
      <c r="J222" s="40">
        <f t="shared" si="37"/>
        <v>-432.81331717371768</v>
      </c>
      <c r="K222" s="37">
        <f t="shared" si="38"/>
        <v>3109.3709880581891</v>
      </c>
      <c r="L222" s="37">
        <f t="shared" si="39"/>
        <v>398807446.55744994</v>
      </c>
      <c r="M222" s="37">
        <f t="shared" si="40"/>
        <v>350077860.80349541</v>
      </c>
      <c r="N222" s="41">
        <f>'jan-nov'!M222</f>
        <v>320836230.3242777</v>
      </c>
      <c r="O222" s="41">
        <f t="shared" si="41"/>
        <v>29241630.479217708</v>
      </c>
    </row>
    <row r="223" spans="1:15" x14ac:dyDescent="0.2">
      <c r="A223" s="33">
        <v>4205</v>
      </c>
      <c r="B223" s="34" t="s">
        <v>199</v>
      </c>
      <c r="C223" s="36">
        <v>662637623</v>
      </c>
      <c r="D223" s="36">
        <v>23055</v>
      </c>
      <c r="E223" s="37">
        <f t="shared" si="35"/>
        <v>28741.60151810887</v>
      </c>
      <c r="F223" s="38">
        <f t="shared" si="32"/>
        <v>0.79071399916239105</v>
      </c>
      <c r="G223" s="39">
        <f t="shared" si="33"/>
        <v>4564.3923181568425</v>
      </c>
      <c r="H223" s="39">
        <f t="shared" si="34"/>
        <v>1390.3499138985323</v>
      </c>
      <c r="I223" s="37">
        <f t="shared" si="36"/>
        <v>5954.7422320553751</v>
      </c>
      <c r="J223" s="40">
        <f t="shared" si="37"/>
        <v>-432.81331717371768</v>
      </c>
      <c r="K223" s="37">
        <f t="shared" si="38"/>
        <v>5521.928914881657</v>
      </c>
      <c r="L223" s="37">
        <f t="shared" si="39"/>
        <v>137286582.16003668</v>
      </c>
      <c r="M223" s="37">
        <f t="shared" si="40"/>
        <v>127308071.1325966</v>
      </c>
      <c r="N223" s="41">
        <f>'jan-nov'!M223</f>
        <v>116074142.51311265</v>
      </c>
      <c r="O223" s="41">
        <f t="shared" si="41"/>
        <v>11233928.619483948</v>
      </c>
    </row>
    <row r="224" spans="1:15" x14ac:dyDescent="0.2">
      <c r="A224" s="33">
        <v>4206</v>
      </c>
      <c r="B224" s="34" t="s">
        <v>195</v>
      </c>
      <c r="C224" s="36">
        <v>282688322</v>
      </c>
      <c r="D224" s="36">
        <v>9645</v>
      </c>
      <c r="E224" s="37">
        <f t="shared" si="35"/>
        <v>29309.312804561949</v>
      </c>
      <c r="F224" s="38">
        <f t="shared" si="32"/>
        <v>0.80633237941855418</v>
      </c>
      <c r="G224" s="39">
        <f t="shared" si="33"/>
        <v>4223.7655462849953</v>
      </c>
      <c r="H224" s="39">
        <f t="shared" si="34"/>
        <v>1191.6509636399546</v>
      </c>
      <c r="I224" s="37">
        <f t="shared" si="36"/>
        <v>5415.4165099249494</v>
      </c>
      <c r="J224" s="40">
        <f t="shared" si="37"/>
        <v>-432.81331717371768</v>
      </c>
      <c r="K224" s="37">
        <f t="shared" si="38"/>
        <v>4982.6031927512322</v>
      </c>
      <c r="L224" s="37">
        <f t="shared" si="39"/>
        <v>52231692.238226138</v>
      </c>
      <c r="M224" s="37">
        <f t="shared" si="40"/>
        <v>48057207.794085637</v>
      </c>
      <c r="N224" s="41">
        <f>'jan-nov'!M224</f>
        <v>43033524.634665854</v>
      </c>
      <c r="O224" s="41">
        <f t="shared" si="41"/>
        <v>5023683.1594197825</v>
      </c>
    </row>
    <row r="225" spans="1:15" x14ac:dyDescent="0.2">
      <c r="A225" s="33">
        <v>4207</v>
      </c>
      <c r="B225" s="34" t="s">
        <v>196</v>
      </c>
      <c r="C225" s="36">
        <v>274161289</v>
      </c>
      <c r="D225" s="36">
        <v>9027</v>
      </c>
      <c r="E225" s="37">
        <f t="shared" si="35"/>
        <v>30371.251689376317</v>
      </c>
      <c r="F225" s="38">
        <f t="shared" si="32"/>
        <v>0.83554752047283976</v>
      </c>
      <c r="G225" s="39">
        <f t="shared" si="33"/>
        <v>3586.602215396374</v>
      </c>
      <c r="H225" s="39">
        <f t="shared" si="34"/>
        <v>819.97235395492589</v>
      </c>
      <c r="I225" s="37">
        <f t="shared" si="36"/>
        <v>4406.5745693512999</v>
      </c>
      <c r="J225" s="40">
        <f t="shared" si="37"/>
        <v>-432.81331717371768</v>
      </c>
      <c r="K225" s="37">
        <f t="shared" si="38"/>
        <v>3973.7612521775823</v>
      </c>
      <c r="L225" s="37">
        <f t="shared" si="39"/>
        <v>39778148.637534186</v>
      </c>
      <c r="M225" s="37">
        <f t="shared" si="40"/>
        <v>35871142.823407032</v>
      </c>
      <c r="N225" s="41">
        <f>'jan-nov'!M225</f>
        <v>31454587.867001429</v>
      </c>
      <c r="O225" s="41">
        <f t="shared" si="41"/>
        <v>4416554.9564056024</v>
      </c>
    </row>
    <row r="226" spans="1:15" x14ac:dyDescent="0.2">
      <c r="A226" s="33">
        <v>4211</v>
      </c>
      <c r="B226" s="34" t="s">
        <v>182</v>
      </c>
      <c r="C226" s="36">
        <v>60138071</v>
      </c>
      <c r="D226" s="36">
        <v>2430</v>
      </c>
      <c r="E226" s="37">
        <f t="shared" si="35"/>
        <v>24748.177366255142</v>
      </c>
      <c r="F226" s="38">
        <f t="shared" si="32"/>
        <v>0.68085037936812054</v>
      </c>
      <c r="G226" s="39">
        <f t="shared" si="33"/>
        <v>6960.4468092690786</v>
      </c>
      <c r="H226" s="39">
        <f t="shared" si="34"/>
        <v>2788.0483670473368</v>
      </c>
      <c r="I226" s="37">
        <f t="shared" si="36"/>
        <v>9748.4951763164154</v>
      </c>
      <c r="J226" s="40">
        <f t="shared" si="37"/>
        <v>-432.81331717371768</v>
      </c>
      <c r="K226" s="37">
        <f t="shared" si="38"/>
        <v>9315.6818591426982</v>
      </c>
      <c r="L226" s="37">
        <f t="shared" si="39"/>
        <v>23688843.278448891</v>
      </c>
      <c r="M226" s="37">
        <f t="shared" si="40"/>
        <v>22637106.917716756</v>
      </c>
      <c r="N226" s="41">
        <f>'jan-nov'!M226</f>
        <v>21423308.379651431</v>
      </c>
      <c r="O226" s="41">
        <f t="shared" si="41"/>
        <v>1213798.5380653255</v>
      </c>
    </row>
    <row r="227" spans="1:15" x14ac:dyDescent="0.2">
      <c r="A227" s="33">
        <v>4212</v>
      </c>
      <c r="B227" s="34" t="s">
        <v>183</v>
      </c>
      <c r="C227" s="36">
        <v>53853638</v>
      </c>
      <c r="D227" s="36">
        <v>2128</v>
      </c>
      <c r="E227" s="37">
        <f t="shared" si="35"/>
        <v>25307.160714285714</v>
      </c>
      <c r="F227" s="38">
        <f t="shared" si="32"/>
        <v>0.69622864415646069</v>
      </c>
      <c r="G227" s="39">
        <f t="shared" si="33"/>
        <v>6625.0568004507359</v>
      </c>
      <c r="H227" s="39">
        <f t="shared" si="34"/>
        <v>2592.404195236637</v>
      </c>
      <c r="I227" s="37">
        <f t="shared" si="36"/>
        <v>9217.4609956873719</v>
      </c>
      <c r="J227" s="40">
        <f t="shared" si="37"/>
        <v>-432.81331717371768</v>
      </c>
      <c r="K227" s="37">
        <f t="shared" si="38"/>
        <v>8784.6476785136547</v>
      </c>
      <c r="L227" s="37">
        <f t="shared" si="39"/>
        <v>19614756.998822726</v>
      </c>
      <c r="M227" s="37">
        <f t="shared" si="40"/>
        <v>18693730.259877056</v>
      </c>
      <c r="N227" s="41">
        <f>'jan-nov'!M227</f>
        <v>17184468.477653597</v>
      </c>
      <c r="O227" s="41">
        <f t="shared" si="41"/>
        <v>1509261.7822234593</v>
      </c>
    </row>
    <row r="228" spans="1:15" x14ac:dyDescent="0.2">
      <c r="A228" s="33">
        <v>4213</v>
      </c>
      <c r="B228" s="34" t="s">
        <v>184</v>
      </c>
      <c r="C228" s="36">
        <v>179389150</v>
      </c>
      <c r="D228" s="36">
        <v>6067</v>
      </c>
      <c r="E228" s="37">
        <f t="shared" si="35"/>
        <v>29568.015493654195</v>
      </c>
      <c r="F228" s="38">
        <f t="shared" si="32"/>
        <v>0.81344958330008843</v>
      </c>
      <c r="G228" s="39">
        <f t="shared" si="33"/>
        <v>4068.543932829647</v>
      </c>
      <c r="H228" s="39">
        <f t="shared" si="34"/>
        <v>1101.1050224576684</v>
      </c>
      <c r="I228" s="37">
        <f t="shared" si="36"/>
        <v>5169.6489552873154</v>
      </c>
      <c r="J228" s="40">
        <f t="shared" si="37"/>
        <v>-432.81331717371768</v>
      </c>
      <c r="K228" s="37">
        <f t="shared" si="38"/>
        <v>4736.8356381135982</v>
      </c>
      <c r="L228" s="37">
        <f t="shared" si="39"/>
        <v>31364260.211728141</v>
      </c>
      <c r="M228" s="37">
        <f t="shared" si="40"/>
        <v>28738381.816435199</v>
      </c>
      <c r="N228" s="41">
        <f>'jan-nov'!M228</f>
        <v>25974171.234174989</v>
      </c>
      <c r="O228" s="41">
        <f t="shared" si="41"/>
        <v>2764210.5822602101</v>
      </c>
    </row>
    <row r="229" spans="1:15" x14ac:dyDescent="0.2">
      <c r="A229" s="33">
        <v>4214</v>
      </c>
      <c r="B229" s="34" t="s">
        <v>185</v>
      </c>
      <c r="C229" s="36">
        <v>164590895</v>
      </c>
      <c r="D229" s="36">
        <v>6004</v>
      </c>
      <c r="E229" s="37">
        <f t="shared" si="35"/>
        <v>27413.54013990673</v>
      </c>
      <c r="F229" s="38">
        <f t="shared" si="32"/>
        <v>0.75417752700965812</v>
      </c>
      <c r="G229" s="39">
        <f t="shared" si="33"/>
        <v>5361.2291450781258</v>
      </c>
      <c r="H229" s="39">
        <f t="shared" si="34"/>
        <v>1855.1713962692809</v>
      </c>
      <c r="I229" s="37">
        <f t="shared" si="36"/>
        <v>7216.4005413474069</v>
      </c>
      <c r="J229" s="40">
        <f t="shared" si="37"/>
        <v>-432.81331717371768</v>
      </c>
      <c r="K229" s="37">
        <f t="shared" si="38"/>
        <v>6783.5872241736888</v>
      </c>
      <c r="L229" s="37">
        <f t="shared" si="39"/>
        <v>43327268.850249834</v>
      </c>
      <c r="M229" s="37">
        <f t="shared" si="40"/>
        <v>40728657.693938829</v>
      </c>
      <c r="N229" s="41">
        <f>'jan-nov'!M229</f>
        <v>49066958.797665507</v>
      </c>
      <c r="O229" s="41">
        <f t="shared" si="41"/>
        <v>-8338301.1037266776</v>
      </c>
    </row>
    <row r="230" spans="1:15" x14ac:dyDescent="0.2">
      <c r="A230" s="33">
        <v>4215</v>
      </c>
      <c r="B230" s="34" t="s">
        <v>186</v>
      </c>
      <c r="C230" s="36">
        <v>363857756</v>
      </c>
      <c r="D230" s="36">
        <v>11180</v>
      </c>
      <c r="E230" s="37">
        <f t="shared" si="35"/>
        <v>32545.416457960644</v>
      </c>
      <c r="F230" s="38">
        <f t="shared" si="32"/>
        <v>0.89536125485789575</v>
      </c>
      <c r="G230" s="39">
        <f t="shared" si="33"/>
        <v>2282.1033542457776</v>
      </c>
      <c r="H230" s="39">
        <f t="shared" si="34"/>
        <v>59.01468495041135</v>
      </c>
      <c r="I230" s="37">
        <f t="shared" si="36"/>
        <v>2341.1180391961889</v>
      </c>
      <c r="J230" s="40">
        <f t="shared" si="37"/>
        <v>-432.81331717371768</v>
      </c>
      <c r="K230" s="37">
        <f t="shared" si="38"/>
        <v>1908.3047220224712</v>
      </c>
      <c r="L230" s="37">
        <f t="shared" si="39"/>
        <v>26173699.678213391</v>
      </c>
      <c r="M230" s="37">
        <f t="shared" si="40"/>
        <v>21334846.792211227</v>
      </c>
      <c r="N230" s="41">
        <f>'jan-nov'!M230</f>
        <v>18753569.991465759</v>
      </c>
      <c r="O230" s="41">
        <f t="shared" si="41"/>
        <v>2581276.8007454686</v>
      </c>
    </row>
    <row r="231" spans="1:15" x14ac:dyDescent="0.2">
      <c r="A231" s="33">
        <v>4216</v>
      </c>
      <c r="B231" s="34" t="s">
        <v>187</v>
      </c>
      <c r="C231" s="36">
        <v>134213856</v>
      </c>
      <c r="D231" s="36">
        <v>5274</v>
      </c>
      <c r="E231" s="37">
        <f t="shared" si="35"/>
        <v>25448.209328782708</v>
      </c>
      <c r="F231" s="38">
        <f t="shared" si="32"/>
        <v>0.70010905123728961</v>
      </c>
      <c r="G231" s="39">
        <f t="shared" si="33"/>
        <v>6540.4276317525391</v>
      </c>
      <c r="H231" s="39">
        <f t="shared" si="34"/>
        <v>2543.0371801626889</v>
      </c>
      <c r="I231" s="37">
        <f t="shared" si="36"/>
        <v>9083.464811915228</v>
      </c>
      <c r="J231" s="40">
        <f t="shared" si="37"/>
        <v>-432.81331717371768</v>
      </c>
      <c r="K231" s="37">
        <f t="shared" si="38"/>
        <v>8650.6514947415108</v>
      </c>
      <c r="L231" s="37">
        <f t="shared" si="39"/>
        <v>47906193.418040909</v>
      </c>
      <c r="M231" s="37">
        <f t="shared" si="40"/>
        <v>45623535.983266726</v>
      </c>
      <c r="N231" s="41">
        <f>'jan-nov'!M231</f>
        <v>43486983.12065088</v>
      </c>
      <c r="O231" s="41">
        <f t="shared" si="41"/>
        <v>2136552.8626158461</v>
      </c>
    </row>
    <row r="232" spans="1:15" x14ac:dyDescent="0.2">
      <c r="A232" s="33">
        <v>4217</v>
      </c>
      <c r="B232" s="34" t="s">
        <v>188</v>
      </c>
      <c r="C232" s="36">
        <v>51760204</v>
      </c>
      <c r="D232" s="36">
        <v>1822</v>
      </c>
      <c r="E232" s="37">
        <f t="shared" si="35"/>
        <v>28408.454445664105</v>
      </c>
      <c r="F232" s="38">
        <f t="shared" si="32"/>
        <v>0.781548746008489</v>
      </c>
      <c r="G232" s="39">
        <f t="shared" si="33"/>
        <v>4764.280561623701</v>
      </c>
      <c r="H232" s="39">
        <f t="shared" si="34"/>
        <v>1506.9513892542</v>
      </c>
      <c r="I232" s="37">
        <f t="shared" si="36"/>
        <v>6271.231950877901</v>
      </c>
      <c r="J232" s="40">
        <f t="shared" si="37"/>
        <v>-432.81331717371768</v>
      </c>
      <c r="K232" s="37">
        <f t="shared" si="38"/>
        <v>5838.4186337041829</v>
      </c>
      <c r="L232" s="37">
        <f t="shared" si="39"/>
        <v>11426184.614499535</v>
      </c>
      <c r="M232" s="37">
        <f t="shared" si="40"/>
        <v>10637598.750609022</v>
      </c>
      <c r="N232" s="41">
        <f>'jan-nov'!M232</f>
        <v>12712290.793178972</v>
      </c>
      <c r="O232" s="41">
        <f t="shared" si="41"/>
        <v>-2074692.0425699502</v>
      </c>
    </row>
    <row r="233" spans="1:15" x14ac:dyDescent="0.2">
      <c r="A233" s="33">
        <v>4218</v>
      </c>
      <c r="B233" s="34" t="s">
        <v>189</v>
      </c>
      <c r="C233" s="36">
        <v>35599732</v>
      </c>
      <c r="D233" s="36">
        <v>1335</v>
      </c>
      <c r="E233" s="37">
        <f t="shared" si="35"/>
        <v>26666.465917602996</v>
      </c>
      <c r="F233" s="38">
        <f t="shared" si="32"/>
        <v>0.73362466931254167</v>
      </c>
      <c r="G233" s="39">
        <f t="shared" si="33"/>
        <v>5809.4736784603665</v>
      </c>
      <c r="H233" s="39">
        <f t="shared" si="34"/>
        <v>2116.6473740755878</v>
      </c>
      <c r="I233" s="37">
        <f t="shared" si="36"/>
        <v>7926.1210525359547</v>
      </c>
      <c r="J233" s="40">
        <f t="shared" si="37"/>
        <v>-432.81331717371768</v>
      </c>
      <c r="K233" s="37">
        <f t="shared" si="38"/>
        <v>7493.3077353622375</v>
      </c>
      <c r="L233" s="37">
        <f t="shared" si="39"/>
        <v>10581371.6051355</v>
      </c>
      <c r="M233" s="37">
        <f t="shared" si="40"/>
        <v>10003565.826708587</v>
      </c>
      <c r="N233" s="41">
        <f>'jan-nov'!M233</f>
        <v>8888840.3141294885</v>
      </c>
      <c r="O233" s="41">
        <f t="shared" si="41"/>
        <v>1114725.5125790983</v>
      </c>
    </row>
    <row r="234" spans="1:15" x14ac:dyDescent="0.2">
      <c r="A234" s="33">
        <v>4219</v>
      </c>
      <c r="B234" s="34" t="s">
        <v>190</v>
      </c>
      <c r="C234" s="36">
        <v>96303792</v>
      </c>
      <c r="D234" s="36">
        <v>3619</v>
      </c>
      <c r="E234" s="37">
        <f t="shared" si="35"/>
        <v>26610.608455374411</v>
      </c>
      <c r="F234" s="38">
        <f t="shared" si="32"/>
        <v>0.73208796728450753</v>
      </c>
      <c r="G234" s="39">
        <f t="shared" si="33"/>
        <v>5842.9881557975177</v>
      </c>
      <c r="H234" s="39">
        <f t="shared" si="34"/>
        <v>2136.1974858555927</v>
      </c>
      <c r="I234" s="37">
        <f t="shared" si="36"/>
        <v>7979.18564165311</v>
      </c>
      <c r="J234" s="40">
        <f t="shared" si="37"/>
        <v>-432.81331717371768</v>
      </c>
      <c r="K234" s="37">
        <f t="shared" si="38"/>
        <v>7546.3723244793928</v>
      </c>
      <c r="L234" s="37">
        <f t="shared" si="39"/>
        <v>28876672.837142605</v>
      </c>
      <c r="M234" s="37">
        <f t="shared" si="40"/>
        <v>27310321.442290921</v>
      </c>
      <c r="N234" s="41">
        <f>'jan-nov'!M234</f>
        <v>26299887.608377993</v>
      </c>
      <c r="O234" s="41">
        <f t="shared" si="41"/>
        <v>1010433.8339129277</v>
      </c>
    </row>
    <row r="235" spans="1:15" x14ac:dyDescent="0.2">
      <c r="A235" s="33">
        <v>4220</v>
      </c>
      <c r="B235" s="34" t="s">
        <v>191</v>
      </c>
      <c r="C235" s="36">
        <v>34807694</v>
      </c>
      <c r="D235" s="36">
        <v>1142</v>
      </c>
      <c r="E235" s="37">
        <f t="shared" si="35"/>
        <v>30479.59194395797</v>
      </c>
      <c r="F235" s="38">
        <f t="shared" si="32"/>
        <v>0.83852808353981279</v>
      </c>
      <c r="G235" s="39">
        <f t="shared" si="33"/>
        <v>3521.598062647382</v>
      </c>
      <c r="H235" s="39">
        <f t="shared" si="34"/>
        <v>782.05326485134719</v>
      </c>
      <c r="I235" s="37">
        <f t="shared" si="36"/>
        <v>4303.6513274987292</v>
      </c>
      <c r="J235" s="40">
        <f t="shared" si="37"/>
        <v>-432.81331717371768</v>
      </c>
      <c r="K235" s="37">
        <f t="shared" si="38"/>
        <v>3870.8380103250115</v>
      </c>
      <c r="L235" s="37">
        <f t="shared" si="39"/>
        <v>4914769.8160035489</v>
      </c>
      <c r="M235" s="37">
        <f t="shared" si="40"/>
        <v>4420497.0077911634</v>
      </c>
      <c r="N235" s="41">
        <f>'jan-nov'!M235</f>
        <v>3903852.6721242541</v>
      </c>
      <c r="O235" s="41">
        <f t="shared" si="41"/>
        <v>516644.33566690935</v>
      </c>
    </row>
    <row r="236" spans="1:15" x14ac:dyDescent="0.2">
      <c r="A236" s="33">
        <v>4221</v>
      </c>
      <c r="B236" s="34" t="s">
        <v>192</v>
      </c>
      <c r="C236" s="36">
        <v>52379278</v>
      </c>
      <c r="D236" s="36">
        <v>1169</v>
      </c>
      <c r="E236" s="37">
        <f t="shared" si="35"/>
        <v>44806.910179640719</v>
      </c>
      <c r="F236" s="38">
        <f t="shared" si="32"/>
        <v>1.2326888296719012</v>
      </c>
      <c r="G236" s="39">
        <f t="shared" si="33"/>
        <v>-5074.7928787622668</v>
      </c>
      <c r="H236" s="39">
        <f t="shared" si="34"/>
        <v>0</v>
      </c>
      <c r="I236" s="37">
        <f t="shared" si="36"/>
        <v>-5074.7928787622668</v>
      </c>
      <c r="J236" s="40">
        <f t="shared" si="37"/>
        <v>-432.81331717371768</v>
      </c>
      <c r="K236" s="37">
        <f t="shared" si="38"/>
        <v>-5507.6061959359849</v>
      </c>
      <c r="L236" s="37">
        <f t="shared" si="39"/>
        <v>-5932432.8752730899</v>
      </c>
      <c r="M236" s="37">
        <f t="shared" si="40"/>
        <v>-6438391.6430491665</v>
      </c>
      <c r="N236" s="41">
        <f>'jan-nov'!M236</f>
        <v>-6420951.0725918217</v>
      </c>
      <c r="O236" s="41">
        <f t="shared" si="41"/>
        <v>-17440.570457344875</v>
      </c>
    </row>
    <row r="237" spans="1:15" x14ac:dyDescent="0.2">
      <c r="A237" s="33">
        <v>4222</v>
      </c>
      <c r="B237" s="34" t="s">
        <v>193</v>
      </c>
      <c r="C237" s="36">
        <v>84385437</v>
      </c>
      <c r="D237" s="36">
        <v>930</v>
      </c>
      <c r="E237" s="37">
        <f t="shared" si="35"/>
        <v>90737.029032258069</v>
      </c>
      <c r="F237" s="38">
        <f t="shared" si="32"/>
        <v>2.4962784016404229</v>
      </c>
      <c r="G237" s="39">
        <f t="shared" si="33"/>
        <v>-32632.864190332675</v>
      </c>
      <c r="H237" s="39">
        <f t="shared" si="34"/>
        <v>0</v>
      </c>
      <c r="I237" s="37">
        <f t="shared" si="36"/>
        <v>-32632.864190332675</v>
      </c>
      <c r="J237" s="40">
        <f t="shared" si="37"/>
        <v>-432.81331717371768</v>
      </c>
      <c r="K237" s="37">
        <f t="shared" si="38"/>
        <v>-33065.677507506392</v>
      </c>
      <c r="L237" s="37">
        <f t="shared" si="39"/>
        <v>-30348563.697009388</v>
      </c>
      <c r="M237" s="37">
        <f t="shared" si="40"/>
        <v>-30751080.081980944</v>
      </c>
      <c r="N237" s="41">
        <f>'jan-nov'!M237</f>
        <v>-29757472.34346484</v>
      </c>
      <c r="O237" s="41">
        <f t="shared" si="41"/>
        <v>-993607.73851610348</v>
      </c>
    </row>
    <row r="238" spans="1:15" x14ac:dyDescent="0.2">
      <c r="A238" s="33">
        <v>4223</v>
      </c>
      <c r="B238" s="34" t="s">
        <v>197</v>
      </c>
      <c r="C238" s="36">
        <v>393674567</v>
      </c>
      <c r="D238" s="36">
        <v>14935</v>
      </c>
      <c r="E238" s="37">
        <f t="shared" si="35"/>
        <v>26359.194308670907</v>
      </c>
      <c r="F238" s="38">
        <f t="shared" si="32"/>
        <v>0.72517127945621529</v>
      </c>
      <c r="G238" s="39">
        <f t="shared" si="33"/>
        <v>5993.8366438196199</v>
      </c>
      <c r="H238" s="39">
        <f t="shared" si="34"/>
        <v>2224.1924372018193</v>
      </c>
      <c r="I238" s="37">
        <f t="shared" si="36"/>
        <v>8218.0290810214392</v>
      </c>
      <c r="J238" s="40">
        <f t="shared" si="37"/>
        <v>-432.81331717371768</v>
      </c>
      <c r="K238" s="37">
        <f t="shared" si="38"/>
        <v>7785.215763847722</v>
      </c>
      <c r="L238" s="37">
        <f t="shared" si="39"/>
        <v>122736264.3250552</v>
      </c>
      <c r="M238" s="37">
        <f t="shared" si="40"/>
        <v>116272197.43306573</v>
      </c>
      <c r="N238" s="41">
        <f>'jan-nov'!M238</f>
        <v>106651004.78522389</v>
      </c>
      <c r="O238" s="41">
        <f t="shared" si="41"/>
        <v>9621192.647841841</v>
      </c>
    </row>
    <row r="239" spans="1:15" x14ac:dyDescent="0.2">
      <c r="A239" s="33">
        <v>4224</v>
      </c>
      <c r="B239" s="34" t="s">
        <v>198</v>
      </c>
      <c r="C239" s="36">
        <v>43509752</v>
      </c>
      <c r="D239" s="36">
        <v>927</v>
      </c>
      <c r="E239" s="37">
        <f t="shared" si="35"/>
        <v>46936.086299892122</v>
      </c>
      <c r="F239" s="38">
        <f t="shared" si="32"/>
        <v>1.2912648754049236</v>
      </c>
      <c r="G239" s="39">
        <f t="shared" si="33"/>
        <v>-6352.2985509131086</v>
      </c>
      <c r="H239" s="39">
        <f t="shared" si="34"/>
        <v>0</v>
      </c>
      <c r="I239" s="37">
        <f t="shared" si="36"/>
        <v>-6352.2985509131086</v>
      </c>
      <c r="J239" s="40">
        <f t="shared" si="37"/>
        <v>-432.81331717371768</v>
      </c>
      <c r="K239" s="37">
        <f t="shared" si="38"/>
        <v>-6785.1118680868258</v>
      </c>
      <c r="L239" s="37">
        <f t="shared" si="39"/>
        <v>-5888580.7566964515</v>
      </c>
      <c r="M239" s="37">
        <f t="shared" si="40"/>
        <v>-6289798.7017164873</v>
      </c>
      <c r="N239" s="41">
        <f>'jan-nov'!M239</f>
        <v>-6378870.4004214024</v>
      </c>
      <c r="O239" s="41">
        <f t="shared" si="41"/>
        <v>89071.698704915121</v>
      </c>
    </row>
    <row r="240" spans="1:15" x14ac:dyDescent="0.2">
      <c r="A240" s="33">
        <v>4225</v>
      </c>
      <c r="B240" s="34" t="s">
        <v>200</v>
      </c>
      <c r="C240" s="36">
        <v>278743417</v>
      </c>
      <c r="D240" s="36">
        <v>10464</v>
      </c>
      <c r="E240" s="37">
        <f t="shared" si="35"/>
        <v>26638.323490061161</v>
      </c>
      <c r="F240" s="38">
        <f t="shared" si="32"/>
        <v>0.73285043926785465</v>
      </c>
      <c r="G240" s="39">
        <f t="shared" si="33"/>
        <v>5826.3591349854678</v>
      </c>
      <c r="H240" s="39">
        <f t="shared" si="34"/>
        <v>2126.4972237152306</v>
      </c>
      <c r="I240" s="37">
        <f t="shared" si="36"/>
        <v>7952.8563587006984</v>
      </c>
      <c r="J240" s="40">
        <f t="shared" si="37"/>
        <v>-432.81331717371768</v>
      </c>
      <c r="K240" s="37">
        <f t="shared" si="38"/>
        <v>7520.0430415269802</v>
      </c>
      <c r="L240" s="37">
        <f t="shared" si="39"/>
        <v>83218688.937444106</v>
      </c>
      <c r="M240" s="37">
        <f t="shared" si="40"/>
        <v>78689730.386538327</v>
      </c>
      <c r="N240" s="41">
        <f>'jan-nov'!M240</f>
        <v>72375693.309289128</v>
      </c>
      <c r="O240" s="41">
        <f t="shared" si="41"/>
        <v>6314037.0772491992</v>
      </c>
    </row>
    <row r="241" spans="1:15" x14ac:dyDescent="0.2">
      <c r="A241" s="33">
        <v>4226</v>
      </c>
      <c r="B241" s="34" t="s">
        <v>201</v>
      </c>
      <c r="C241" s="36">
        <v>46254450</v>
      </c>
      <c r="D241" s="36">
        <v>1690</v>
      </c>
      <c r="E241" s="37">
        <f t="shared" si="35"/>
        <v>27369.49704142012</v>
      </c>
      <c r="F241" s="38">
        <f t="shared" si="32"/>
        <v>0.75296585150445328</v>
      </c>
      <c r="G241" s="39">
        <f t="shared" si="33"/>
        <v>5387.6550041700921</v>
      </c>
      <c r="H241" s="39">
        <f t="shared" si="34"/>
        <v>1870.5864807395947</v>
      </c>
      <c r="I241" s="37">
        <f t="shared" si="36"/>
        <v>7258.2414849096867</v>
      </c>
      <c r="J241" s="40">
        <f t="shared" si="37"/>
        <v>-432.81331717371768</v>
      </c>
      <c r="K241" s="37">
        <f t="shared" si="38"/>
        <v>6825.4281677359686</v>
      </c>
      <c r="L241" s="37">
        <f t="shared" si="39"/>
        <v>12266428.10949737</v>
      </c>
      <c r="M241" s="37">
        <f t="shared" si="40"/>
        <v>11534973.603473786</v>
      </c>
      <c r="N241" s="41">
        <f>'jan-nov'!M241</f>
        <v>11022503.271444822</v>
      </c>
      <c r="O241" s="41">
        <f t="shared" si="41"/>
        <v>512470.33202896453</v>
      </c>
    </row>
    <row r="242" spans="1:15" x14ac:dyDescent="0.2">
      <c r="A242" s="33">
        <v>4227</v>
      </c>
      <c r="B242" s="34" t="s">
        <v>202</v>
      </c>
      <c r="C242" s="36">
        <v>187963501</v>
      </c>
      <c r="D242" s="36">
        <v>5922</v>
      </c>
      <c r="E242" s="37">
        <f t="shared" si="35"/>
        <v>31739.8684566025</v>
      </c>
      <c r="F242" s="38">
        <f t="shared" si="32"/>
        <v>0.8731997172946584</v>
      </c>
      <c r="G242" s="39">
        <f t="shared" si="33"/>
        <v>2765.4321550606642</v>
      </c>
      <c r="H242" s="39">
        <f t="shared" si="34"/>
        <v>340.95648542576163</v>
      </c>
      <c r="I242" s="37">
        <f t="shared" si="36"/>
        <v>3106.3886404864256</v>
      </c>
      <c r="J242" s="40">
        <f t="shared" si="37"/>
        <v>-432.81331717371768</v>
      </c>
      <c r="K242" s="37">
        <f t="shared" si="38"/>
        <v>2673.575323312708</v>
      </c>
      <c r="L242" s="37">
        <f t="shared" si="39"/>
        <v>18396033.528960612</v>
      </c>
      <c r="M242" s="37">
        <f t="shared" si="40"/>
        <v>15832913.064657856</v>
      </c>
      <c r="N242" s="41">
        <f>'jan-nov'!M242</f>
        <v>15744917.23189126</v>
      </c>
      <c r="O242" s="41">
        <f t="shared" si="41"/>
        <v>87995.832766596228</v>
      </c>
    </row>
    <row r="243" spans="1:15" x14ac:dyDescent="0.2">
      <c r="A243" s="33">
        <v>4228</v>
      </c>
      <c r="B243" s="34" t="s">
        <v>203</v>
      </c>
      <c r="C243" s="36">
        <v>109126654</v>
      </c>
      <c r="D243" s="36">
        <v>1772</v>
      </c>
      <c r="E243" s="37">
        <f t="shared" si="35"/>
        <v>61583.890519187356</v>
      </c>
      <c r="F243" s="38">
        <f t="shared" si="32"/>
        <v>1.6942425538021837</v>
      </c>
      <c r="G243" s="39">
        <f t="shared" si="33"/>
        <v>-15140.981082490249</v>
      </c>
      <c r="H243" s="39">
        <f t="shared" si="34"/>
        <v>0</v>
      </c>
      <c r="I243" s="37">
        <f t="shared" si="36"/>
        <v>-15140.981082490249</v>
      </c>
      <c r="J243" s="40">
        <f t="shared" si="37"/>
        <v>-432.81331717371768</v>
      </c>
      <c r="K243" s="37">
        <f t="shared" si="38"/>
        <v>-15573.794399663966</v>
      </c>
      <c r="L243" s="37">
        <f t="shared" si="39"/>
        <v>-26829818.478172719</v>
      </c>
      <c r="M243" s="37">
        <f t="shared" si="40"/>
        <v>-27596763.676204547</v>
      </c>
      <c r="N243" s="41">
        <f>'jan-nov'!M243</f>
        <v>-24412552.224322245</v>
      </c>
      <c r="O243" s="41">
        <f t="shared" si="41"/>
        <v>-3184211.4518823028</v>
      </c>
    </row>
    <row r="244" spans="1:15" x14ac:dyDescent="0.2">
      <c r="A244" s="33">
        <v>4601</v>
      </c>
      <c r="B244" s="34" t="s">
        <v>227</v>
      </c>
      <c r="C244" s="36">
        <v>10807543196</v>
      </c>
      <c r="D244" s="36">
        <v>285601</v>
      </c>
      <c r="E244" s="37">
        <f t="shared" si="35"/>
        <v>37841.405303202722</v>
      </c>
      <c r="F244" s="38">
        <f t="shared" si="32"/>
        <v>1.0410599041381852</v>
      </c>
      <c r="G244" s="39">
        <f t="shared" si="33"/>
        <v>-895.48995289946902</v>
      </c>
      <c r="H244" s="39">
        <f t="shared" si="34"/>
        <v>0</v>
      </c>
      <c r="I244" s="37">
        <f t="shared" si="36"/>
        <v>-895.48995289946902</v>
      </c>
      <c r="J244" s="40">
        <f t="shared" si="37"/>
        <v>-432.81331717371768</v>
      </c>
      <c r="K244" s="37">
        <f t="shared" si="38"/>
        <v>-1328.3032700731867</v>
      </c>
      <c r="L244" s="37">
        <f t="shared" si="39"/>
        <v>-255752826.03804126</v>
      </c>
      <c r="M244" s="37">
        <f t="shared" si="40"/>
        <v>-379364742.2361722</v>
      </c>
      <c r="N244" s="41">
        <f>'jan-nov'!M244</f>
        <v>-381523338.84935486</v>
      </c>
      <c r="O244" s="41">
        <f t="shared" si="41"/>
        <v>2158596.6131826639</v>
      </c>
    </row>
    <row r="245" spans="1:15" x14ac:dyDescent="0.2">
      <c r="A245" s="33">
        <v>4602</v>
      </c>
      <c r="B245" s="34" t="s">
        <v>406</v>
      </c>
      <c r="C245" s="36">
        <v>592638426</v>
      </c>
      <c r="D245" s="36">
        <v>17160</v>
      </c>
      <c r="E245" s="37">
        <f t="shared" si="35"/>
        <v>34536.03881118881</v>
      </c>
      <c r="F245" s="38">
        <f t="shared" si="32"/>
        <v>0.95012552958877228</v>
      </c>
      <c r="G245" s="39">
        <f t="shared" si="33"/>
        <v>1087.7299423088784</v>
      </c>
      <c r="H245" s="39">
        <f t="shared" si="34"/>
        <v>0</v>
      </c>
      <c r="I245" s="37">
        <f t="shared" si="36"/>
        <v>1087.7299423088784</v>
      </c>
      <c r="J245" s="40">
        <f t="shared" si="37"/>
        <v>-432.81331717371768</v>
      </c>
      <c r="K245" s="37">
        <f t="shared" si="38"/>
        <v>654.91662513516076</v>
      </c>
      <c r="L245" s="37">
        <f t="shared" si="39"/>
        <v>18665445.810020354</v>
      </c>
      <c r="M245" s="37">
        <f t="shared" si="40"/>
        <v>11238369.287319358</v>
      </c>
      <c r="N245" s="41">
        <f>'jan-nov'!M245</f>
        <v>8180912.7915520621</v>
      </c>
      <c r="O245" s="41">
        <f t="shared" si="41"/>
        <v>3057456.4957672963</v>
      </c>
    </row>
    <row r="246" spans="1:15" x14ac:dyDescent="0.2">
      <c r="A246" s="33">
        <v>4611</v>
      </c>
      <c r="B246" s="34" t="s">
        <v>228</v>
      </c>
      <c r="C246" s="36">
        <v>134847437</v>
      </c>
      <c r="D246" s="36">
        <v>4053</v>
      </c>
      <c r="E246" s="37">
        <f t="shared" si="35"/>
        <v>33271.018258080432</v>
      </c>
      <c r="F246" s="38">
        <f t="shared" si="32"/>
        <v>0.91532338190953755</v>
      </c>
      <c r="G246" s="39">
        <f t="shared" si="33"/>
        <v>1846.7422741739049</v>
      </c>
      <c r="H246" s="39">
        <f t="shared" si="34"/>
        <v>0</v>
      </c>
      <c r="I246" s="37">
        <f t="shared" si="36"/>
        <v>1846.7422741739049</v>
      </c>
      <c r="J246" s="40">
        <f t="shared" si="37"/>
        <v>-432.81331717371768</v>
      </c>
      <c r="K246" s="37">
        <f t="shared" si="38"/>
        <v>1413.9289570001872</v>
      </c>
      <c r="L246" s="37">
        <f t="shared" si="39"/>
        <v>7484846.4372268366</v>
      </c>
      <c r="M246" s="37">
        <f t="shared" si="40"/>
        <v>5730654.0627217591</v>
      </c>
      <c r="N246" s="41">
        <f>'jan-nov'!M246</f>
        <v>5243969.7483193772</v>
      </c>
      <c r="O246" s="41">
        <f t="shared" si="41"/>
        <v>486684.31440238189</v>
      </c>
    </row>
    <row r="247" spans="1:15" x14ac:dyDescent="0.2">
      <c r="A247" s="33">
        <v>4612</v>
      </c>
      <c r="B247" s="34" t="s">
        <v>229</v>
      </c>
      <c r="C247" s="36">
        <v>191979336</v>
      </c>
      <c r="D247" s="36">
        <v>5798</v>
      </c>
      <c r="E247" s="37">
        <f t="shared" si="35"/>
        <v>33111.303208002762</v>
      </c>
      <c r="F247" s="38">
        <f t="shared" si="32"/>
        <v>0.91092944005164322</v>
      </c>
      <c r="G247" s="39">
        <f t="shared" si="33"/>
        <v>1942.5713042205068</v>
      </c>
      <c r="H247" s="39">
        <f t="shared" si="34"/>
        <v>0</v>
      </c>
      <c r="I247" s="37">
        <f t="shared" si="36"/>
        <v>1942.5713042205068</v>
      </c>
      <c r="J247" s="40">
        <f t="shared" si="37"/>
        <v>-432.81331717371768</v>
      </c>
      <c r="K247" s="37">
        <f t="shared" si="38"/>
        <v>1509.7579870467891</v>
      </c>
      <c r="L247" s="37">
        <f t="shared" si="39"/>
        <v>11263028.421870498</v>
      </c>
      <c r="M247" s="37">
        <f t="shared" si="40"/>
        <v>8753576.8088972829</v>
      </c>
      <c r="N247" s="41">
        <f>'jan-nov'!M247</f>
        <v>7131488.2113880571</v>
      </c>
      <c r="O247" s="41">
        <f t="shared" si="41"/>
        <v>1622088.5975092258</v>
      </c>
    </row>
    <row r="248" spans="1:15" x14ac:dyDescent="0.2">
      <c r="A248" s="33">
        <v>4613</v>
      </c>
      <c r="B248" s="34" t="s">
        <v>230</v>
      </c>
      <c r="C248" s="36">
        <v>395792705</v>
      </c>
      <c r="D248" s="36">
        <v>11953</v>
      </c>
      <c r="E248" s="37">
        <f t="shared" si="35"/>
        <v>33112.415711536851</v>
      </c>
      <c r="F248" s="38">
        <f t="shared" si="32"/>
        <v>0.91096004628344862</v>
      </c>
      <c r="G248" s="39">
        <f t="shared" si="33"/>
        <v>1941.9038021000538</v>
      </c>
      <c r="H248" s="39">
        <f t="shared" si="34"/>
        <v>0</v>
      </c>
      <c r="I248" s="37">
        <f t="shared" si="36"/>
        <v>1941.9038021000538</v>
      </c>
      <c r="J248" s="40">
        <f t="shared" si="37"/>
        <v>-432.81331717371768</v>
      </c>
      <c r="K248" s="37">
        <f t="shared" si="38"/>
        <v>1509.0904849263361</v>
      </c>
      <c r="L248" s="37">
        <f t="shared" si="39"/>
        <v>23211576.146501943</v>
      </c>
      <c r="M248" s="37">
        <f t="shared" si="40"/>
        <v>18038158.566324495</v>
      </c>
      <c r="N248" s="41">
        <f>'jan-nov'!M248</f>
        <v>16061542.400607338</v>
      </c>
      <c r="O248" s="41">
        <f t="shared" si="41"/>
        <v>1976616.1657171566</v>
      </c>
    </row>
    <row r="249" spans="1:15" x14ac:dyDescent="0.2">
      <c r="A249" s="33">
        <v>4614</v>
      </c>
      <c r="B249" s="34" t="s">
        <v>231</v>
      </c>
      <c r="C249" s="36">
        <v>624235362</v>
      </c>
      <c r="D249" s="36">
        <v>18861</v>
      </c>
      <c r="E249" s="37">
        <f t="shared" si="35"/>
        <v>33096.620645777002</v>
      </c>
      <c r="F249" s="38">
        <f t="shared" si="32"/>
        <v>0.91052550614113492</v>
      </c>
      <c r="G249" s="39">
        <f t="shared" si="33"/>
        <v>1951.3808415559629</v>
      </c>
      <c r="H249" s="39">
        <f t="shared" si="34"/>
        <v>0</v>
      </c>
      <c r="I249" s="37">
        <f t="shared" si="36"/>
        <v>1951.3808415559629</v>
      </c>
      <c r="J249" s="40">
        <f t="shared" si="37"/>
        <v>-432.81331717371768</v>
      </c>
      <c r="K249" s="37">
        <f t="shared" si="38"/>
        <v>1518.5675243822452</v>
      </c>
      <c r="L249" s="37">
        <f t="shared" si="39"/>
        <v>36804994.052587017</v>
      </c>
      <c r="M249" s="37">
        <f t="shared" si="40"/>
        <v>28641702.077373527</v>
      </c>
      <c r="N249" s="41">
        <f>'jan-nov'!M249</f>
        <v>21307966.485924479</v>
      </c>
      <c r="O249" s="41">
        <f t="shared" si="41"/>
        <v>7333735.5914490484</v>
      </c>
    </row>
    <row r="250" spans="1:15" x14ac:dyDescent="0.2">
      <c r="A250" s="33">
        <v>4615</v>
      </c>
      <c r="B250" s="34" t="s">
        <v>232</v>
      </c>
      <c r="C250" s="36">
        <v>99743556</v>
      </c>
      <c r="D250" s="36">
        <v>3147</v>
      </c>
      <c r="E250" s="37">
        <f t="shared" si="35"/>
        <v>31694.806482364158</v>
      </c>
      <c r="F250" s="38">
        <f t="shared" si="32"/>
        <v>0.87196001136394674</v>
      </c>
      <c r="G250" s="39">
        <f t="shared" si="33"/>
        <v>2792.4693396036696</v>
      </c>
      <c r="H250" s="39">
        <f t="shared" si="34"/>
        <v>356.72817640918146</v>
      </c>
      <c r="I250" s="37">
        <f t="shared" si="36"/>
        <v>3149.1975160128509</v>
      </c>
      <c r="J250" s="40">
        <f t="shared" si="37"/>
        <v>-432.81331717371768</v>
      </c>
      <c r="K250" s="37">
        <f t="shared" si="38"/>
        <v>2716.3841988391332</v>
      </c>
      <c r="L250" s="37">
        <f t="shared" si="39"/>
        <v>9910524.5828924421</v>
      </c>
      <c r="M250" s="37">
        <f t="shared" si="40"/>
        <v>8548461.073746752</v>
      </c>
      <c r="N250" s="41">
        <f>'jan-nov'!M250</f>
        <v>6599939.2261164775</v>
      </c>
      <c r="O250" s="41">
        <f t="shared" si="41"/>
        <v>1948521.8476302745</v>
      </c>
    </row>
    <row r="251" spans="1:15" x14ac:dyDescent="0.2">
      <c r="A251" s="33">
        <v>4616</v>
      </c>
      <c r="B251" s="34" t="s">
        <v>233</v>
      </c>
      <c r="C251" s="36">
        <v>125323236</v>
      </c>
      <c r="D251" s="36">
        <v>2924</v>
      </c>
      <c r="E251" s="37">
        <f t="shared" si="35"/>
        <v>42860.203830369355</v>
      </c>
      <c r="F251" s="38">
        <f t="shared" si="32"/>
        <v>1.1791327339318174</v>
      </c>
      <c r="G251" s="39">
        <f t="shared" si="33"/>
        <v>-3906.7690691994485</v>
      </c>
      <c r="H251" s="39">
        <f t="shared" si="34"/>
        <v>0</v>
      </c>
      <c r="I251" s="37">
        <f t="shared" si="36"/>
        <v>-3906.7690691994485</v>
      </c>
      <c r="J251" s="40">
        <f t="shared" si="37"/>
        <v>-432.81331717371768</v>
      </c>
      <c r="K251" s="37">
        <f t="shared" si="38"/>
        <v>-4339.5823863731657</v>
      </c>
      <c r="L251" s="37">
        <f t="shared" si="39"/>
        <v>-11423392.758339187</v>
      </c>
      <c r="M251" s="37">
        <f t="shared" si="40"/>
        <v>-12688938.897755137</v>
      </c>
      <c r="N251" s="41">
        <f>'jan-nov'!M251</f>
        <v>-2452445.1530012623</v>
      </c>
      <c r="O251" s="41">
        <f t="shared" si="41"/>
        <v>-10236493.744753875</v>
      </c>
    </row>
    <row r="252" spans="1:15" x14ac:dyDescent="0.2">
      <c r="A252" s="33">
        <v>4617</v>
      </c>
      <c r="B252" s="34" t="s">
        <v>234</v>
      </c>
      <c r="C252" s="36">
        <v>433092847</v>
      </c>
      <c r="D252" s="36">
        <v>13039</v>
      </c>
      <c r="E252" s="37">
        <f t="shared" si="35"/>
        <v>33215.188818160903</v>
      </c>
      <c r="F252" s="38">
        <f t="shared" si="32"/>
        <v>0.91378745080695245</v>
      </c>
      <c r="G252" s="39">
        <f t="shared" si="33"/>
        <v>1880.2399381256225</v>
      </c>
      <c r="H252" s="39">
        <f t="shared" si="34"/>
        <v>0</v>
      </c>
      <c r="I252" s="37">
        <f t="shared" si="36"/>
        <v>1880.2399381256225</v>
      </c>
      <c r="J252" s="40">
        <f t="shared" si="37"/>
        <v>-432.81331717371768</v>
      </c>
      <c r="K252" s="37">
        <f t="shared" si="38"/>
        <v>1447.4266209519049</v>
      </c>
      <c r="L252" s="37">
        <f t="shared" si="39"/>
        <v>24516448.553219993</v>
      </c>
      <c r="M252" s="37">
        <f t="shared" si="40"/>
        <v>18872995.710591886</v>
      </c>
      <c r="N252" s="41">
        <f>'jan-nov'!M252</f>
        <v>15952760.01888389</v>
      </c>
      <c r="O252" s="41">
        <f t="shared" si="41"/>
        <v>2920235.6917079967</v>
      </c>
    </row>
    <row r="253" spans="1:15" x14ac:dyDescent="0.2">
      <c r="A253" s="33">
        <v>4618</v>
      </c>
      <c r="B253" s="34" t="s">
        <v>235</v>
      </c>
      <c r="C253" s="36">
        <v>393175999</v>
      </c>
      <c r="D253" s="36">
        <v>11002</v>
      </c>
      <c r="E253" s="37">
        <f t="shared" si="35"/>
        <v>35736.775040901652</v>
      </c>
      <c r="F253" s="38">
        <f t="shared" si="32"/>
        <v>0.98315914274833172</v>
      </c>
      <c r="G253" s="39">
        <f t="shared" si="33"/>
        <v>367.2882044811733</v>
      </c>
      <c r="H253" s="39">
        <f t="shared" si="34"/>
        <v>0</v>
      </c>
      <c r="I253" s="37">
        <f t="shared" si="36"/>
        <v>367.2882044811733</v>
      </c>
      <c r="J253" s="40">
        <f t="shared" si="37"/>
        <v>-432.81331717371768</v>
      </c>
      <c r="K253" s="37">
        <f t="shared" si="38"/>
        <v>-65.525112692544383</v>
      </c>
      <c r="L253" s="37">
        <f t="shared" si="39"/>
        <v>4040904.8257018686</v>
      </c>
      <c r="M253" s="37">
        <f t="shared" si="40"/>
        <v>-720907.28984337335</v>
      </c>
      <c r="N253" s="41">
        <f>'jan-nov'!M253</f>
        <v>-4129430.0546237845</v>
      </c>
      <c r="O253" s="41">
        <f t="shared" si="41"/>
        <v>3408522.764780411</v>
      </c>
    </row>
    <row r="254" spans="1:15" x14ac:dyDescent="0.2">
      <c r="A254" s="33">
        <v>4619</v>
      </c>
      <c r="B254" s="34" t="s">
        <v>236</v>
      </c>
      <c r="C254" s="36">
        <v>58015205</v>
      </c>
      <c r="D254" s="36">
        <v>903</v>
      </c>
      <c r="E254" s="37">
        <f t="shared" si="35"/>
        <v>64247.181616832779</v>
      </c>
      <c r="F254" s="38">
        <f t="shared" si="32"/>
        <v>1.7675127072912287</v>
      </c>
      <c r="G254" s="39">
        <f t="shared" si="33"/>
        <v>-16738.955741077501</v>
      </c>
      <c r="H254" s="39">
        <f t="shared" si="34"/>
        <v>0</v>
      </c>
      <c r="I254" s="37">
        <f t="shared" si="36"/>
        <v>-16738.955741077501</v>
      </c>
      <c r="J254" s="40">
        <f t="shared" si="37"/>
        <v>-432.81331717371768</v>
      </c>
      <c r="K254" s="37">
        <f t="shared" si="38"/>
        <v>-17171.769058251219</v>
      </c>
      <c r="L254" s="37">
        <f t="shared" si="39"/>
        <v>-15115277.034192983</v>
      </c>
      <c r="M254" s="37">
        <f t="shared" si="40"/>
        <v>-15506107.459600851</v>
      </c>
      <c r="N254" s="41">
        <f>'jan-nov'!M254</f>
        <v>-15679776.056073921</v>
      </c>
      <c r="O254" s="41">
        <f t="shared" si="41"/>
        <v>173668.59647306986</v>
      </c>
    </row>
    <row r="255" spans="1:15" x14ac:dyDescent="0.2">
      <c r="A255" s="33">
        <v>4620</v>
      </c>
      <c r="B255" s="34" t="s">
        <v>237</v>
      </c>
      <c r="C255" s="36">
        <v>38123357</v>
      </c>
      <c r="D255" s="36">
        <v>1061</v>
      </c>
      <c r="E255" s="37">
        <f t="shared" si="35"/>
        <v>35931.533459000944</v>
      </c>
      <c r="F255" s="38">
        <f t="shared" si="32"/>
        <v>0.98851716733679473</v>
      </c>
      <c r="G255" s="39">
        <f t="shared" si="33"/>
        <v>250.43315362159774</v>
      </c>
      <c r="H255" s="39">
        <f t="shared" si="34"/>
        <v>0</v>
      </c>
      <c r="I255" s="37">
        <f t="shared" si="36"/>
        <v>250.43315362159774</v>
      </c>
      <c r="J255" s="40">
        <f t="shared" si="37"/>
        <v>-432.81331717371768</v>
      </c>
      <c r="K255" s="37">
        <f t="shared" si="38"/>
        <v>-182.38016355211994</v>
      </c>
      <c r="L255" s="37">
        <f t="shared" si="39"/>
        <v>265709.57599251519</v>
      </c>
      <c r="M255" s="37">
        <f t="shared" si="40"/>
        <v>-193505.35352879926</v>
      </c>
      <c r="N255" s="41">
        <f>'jan-nov'!M255</f>
        <v>-435823.52302816097</v>
      </c>
      <c r="O255" s="41">
        <f t="shared" si="41"/>
        <v>242318.16949936171</v>
      </c>
    </row>
    <row r="256" spans="1:15" x14ac:dyDescent="0.2">
      <c r="A256" s="33">
        <v>4621</v>
      </c>
      <c r="B256" s="34" t="s">
        <v>238</v>
      </c>
      <c r="C256" s="36">
        <v>489349638</v>
      </c>
      <c r="D256" s="36">
        <v>15787</v>
      </c>
      <c r="E256" s="37">
        <f t="shared" si="35"/>
        <v>30996.999936656743</v>
      </c>
      <c r="F256" s="38">
        <f t="shared" si="32"/>
        <v>0.8527625632311292</v>
      </c>
      <c r="G256" s="39">
        <f t="shared" si="33"/>
        <v>3211.1532670281185</v>
      </c>
      <c r="H256" s="39">
        <f t="shared" si="34"/>
        <v>600.96046740677684</v>
      </c>
      <c r="I256" s="37">
        <f t="shared" si="36"/>
        <v>3812.1137344348954</v>
      </c>
      <c r="J256" s="40">
        <f t="shared" si="37"/>
        <v>-432.81331717371768</v>
      </c>
      <c r="K256" s="37">
        <f t="shared" si="38"/>
        <v>3379.3004172611777</v>
      </c>
      <c r="L256" s="37">
        <f t="shared" si="39"/>
        <v>60181839.525523692</v>
      </c>
      <c r="M256" s="37">
        <f t="shared" si="40"/>
        <v>53349015.687302209</v>
      </c>
      <c r="N256" s="41">
        <f>'jan-nov'!M256</f>
        <v>41662660.952780716</v>
      </c>
      <c r="O256" s="41">
        <f t="shared" si="41"/>
        <v>11686354.734521493</v>
      </c>
    </row>
    <row r="257" spans="1:15" x14ac:dyDescent="0.2">
      <c r="A257" s="33">
        <v>4622</v>
      </c>
      <c r="B257" s="34" t="s">
        <v>239</v>
      </c>
      <c r="C257" s="36">
        <v>267315226</v>
      </c>
      <c r="D257" s="36">
        <v>8461</v>
      </c>
      <c r="E257" s="37">
        <f t="shared" si="35"/>
        <v>31593.809951542371</v>
      </c>
      <c r="F257" s="38">
        <f t="shared" si="32"/>
        <v>0.86918148245221205</v>
      </c>
      <c r="G257" s="39">
        <f t="shared" si="33"/>
        <v>2853.0672580967416</v>
      </c>
      <c r="H257" s="39">
        <f t="shared" si="34"/>
        <v>392.0769621968069</v>
      </c>
      <c r="I257" s="37">
        <f t="shared" si="36"/>
        <v>3245.1442202935486</v>
      </c>
      <c r="J257" s="40">
        <f t="shared" si="37"/>
        <v>-432.81331717371768</v>
      </c>
      <c r="K257" s="37">
        <f t="shared" si="38"/>
        <v>2812.330903119831</v>
      </c>
      <c r="L257" s="37">
        <f t="shared" si="39"/>
        <v>27457165.247903716</v>
      </c>
      <c r="M257" s="37">
        <f t="shared" si="40"/>
        <v>23795131.771296889</v>
      </c>
      <c r="N257" s="41">
        <f>'jan-nov'!M257</f>
        <v>20544993.871535286</v>
      </c>
      <c r="O257" s="41">
        <f t="shared" si="41"/>
        <v>3250137.8997616023</v>
      </c>
    </row>
    <row r="258" spans="1:15" x14ac:dyDescent="0.2">
      <c r="A258" s="33">
        <v>4623</v>
      </c>
      <c r="B258" s="34" t="s">
        <v>240</v>
      </c>
      <c r="C258" s="36">
        <v>76737938</v>
      </c>
      <c r="D258" s="36">
        <v>2504</v>
      </c>
      <c r="E258" s="37">
        <f t="shared" si="35"/>
        <v>30646.141373801918</v>
      </c>
      <c r="F258" s="38">
        <f t="shared" si="32"/>
        <v>0.84311004692299962</v>
      </c>
      <c r="G258" s="39">
        <f t="shared" si="33"/>
        <v>3421.6684047410131</v>
      </c>
      <c r="H258" s="39">
        <f t="shared" si="34"/>
        <v>723.7609644059653</v>
      </c>
      <c r="I258" s="37">
        <f t="shared" si="36"/>
        <v>4145.4293691469784</v>
      </c>
      <c r="J258" s="40">
        <f t="shared" si="37"/>
        <v>-432.81331717371768</v>
      </c>
      <c r="K258" s="37">
        <f t="shared" si="38"/>
        <v>3712.6160519732607</v>
      </c>
      <c r="L258" s="37">
        <f t="shared" si="39"/>
        <v>10380155.140344033</v>
      </c>
      <c r="M258" s="37">
        <f t="shared" si="40"/>
        <v>9296390.5941410456</v>
      </c>
      <c r="N258" s="41">
        <f>'jan-nov'!M258</f>
        <v>7544334.4804720944</v>
      </c>
      <c r="O258" s="41">
        <f t="shared" si="41"/>
        <v>1752056.1136689512</v>
      </c>
    </row>
    <row r="259" spans="1:15" x14ac:dyDescent="0.2">
      <c r="A259" s="33">
        <v>4624</v>
      </c>
      <c r="B259" s="34" t="s">
        <v>407</v>
      </c>
      <c r="C259" s="36">
        <v>809661463</v>
      </c>
      <c r="D259" s="36">
        <v>25049</v>
      </c>
      <c r="E259" s="37">
        <f t="shared" si="35"/>
        <v>32323.105233741866</v>
      </c>
      <c r="F259" s="38">
        <f t="shared" si="32"/>
        <v>0.88924522137764717</v>
      </c>
      <c r="G259" s="39">
        <f t="shared" si="33"/>
        <v>2415.4900887770445</v>
      </c>
      <c r="H259" s="39">
        <f t="shared" si="34"/>
        <v>136.82361342698368</v>
      </c>
      <c r="I259" s="37">
        <f t="shared" si="36"/>
        <v>2552.3137022040282</v>
      </c>
      <c r="J259" s="40">
        <f t="shared" si="37"/>
        <v>-432.81331717371768</v>
      </c>
      <c r="K259" s="37">
        <f t="shared" si="38"/>
        <v>2119.5003850303106</v>
      </c>
      <c r="L259" s="37">
        <f t="shared" si="39"/>
        <v>63932905.926508702</v>
      </c>
      <c r="M259" s="37">
        <f t="shared" si="40"/>
        <v>53091365.144624248</v>
      </c>
      <c r="N259" s="41">
        <f>'jan-nov'!M259</f>
        <v>42671363.901665993</v>
      </c>
      <c r="O259" s="41">
        <f t="shared" si="41"/>
        <v>10420001.242958255</v>
      </c>
    </row>
    <row r="260" spans="1:15" x14ac:dyDescent="0.2">
      <c r="A260" s="33">
        <v>4625</v>
      </c>
      <c r="B260" s="34" t="s">
        <v>241</v>
      </c>
      <c r="C260" s="36">
        <v>286098102</v>
      </c>
      <c r="D260" s="36">
        <v>5276</v>
      </c>
      <c r="E260" s="37">
        <f t="shared" si="35"/>
        <v>54226.327141774069</v>
      </c>
      <c r="F260" s="38">
        <f t="shared" si="32"/>
        <v>1.4918276550158478</v>
      </c>
      <c r="G260" s="39">
        <f t="shared" si="33"/>
        <v>-10726.443056042277</v>
      </c>
      <c r="H260" s="39">
        <f t="shared" si="34"/>
        <v>0</v>
      </c>
      <c r="I260" s="37">
        <f t="shared" si="36"/>
        <v>-10726.443056042277</v>
      </c>
      <c r="J260" s="40">
        <f t="shared" si="37"/>
        <v>-432.81331717371768</v>
      </c>
      <c r="K260" s="37">
        <f t="shared" si="38"/>
        <v>-11159.256373215994</v>
      </c>
      <c r="L260" s="37">
        <f t="shared" si="39"/>
        <v>-56592713.563679054</v>
      </c>
      <c r="M260" s="37">
        <f t="shared" si="40"/>
        <v>-58876236.625087589</v>
      </c>
      <c r="N260" s="41">
        <f>'jan-nov'!M260</f>
        <v>-54258163.099054262</v>
      </c>
      <c r="O260" s="41">
        <f t="shared" si="41"/>
        <v>-4618073.526033327</v>
      </c>
    </row>
    <row r="261" spans="1:15" x14ac:dyDescent="0.2">
      <c r="A261" s="33">
        <v>4626</v>
      </c>
      <c r="B261" s="34" t="s">
        <v>246</v>
      </c>
      <c r="C261" s="36">
        <v>1234238007</v>
      </c>
      <c r="D261" s="36">
        <v>38664</v>
      </c>
      <c r="E261" s="37">
        <f t="shared" si="35"/>
        <v>31922.14998448169</v>
      </c>
      <c r="F261" s="38">
        <f t="shared" si="32"/>
        <v>0.87821448850676276</v>
      </c>
      <c r="G261" s="39">
        <f t="shared" si="33"/>
        <v>2656.0632383331504</v>
      </c>
      <c r="H261" s="39">
        <f t="shared" si="34"/>
        <v>277.15795066804526</v>
      </c>
      <c r="I261" s="37">
        <f t="shared" si="36"/>
        <v>2933.2211890011959</v>
      </c>
      <c r="J261" s="40">
        <f t="shared" si="37"/>
        <v>-432.81331717371768</v>
      </c>
      <c r="K261" s="37">
        <f t="shared" si="38"/>
        <v>2500.4078718274782</v>
      </c>
      <c r="L261" s="37">
        <f t="shared" si="39"/>
        <v>113410064.05154224</v>
      </c>
      <c r="M261" s="37">
        <f t="shared" si="40"/>
        <v>96675769.956337616</v>
      </c>
      <c r="N261" s="41">
        <f>'jan-nov'!M261</f>
        <v>84795389.770676166</v>
      </c>
      <c r="O261" s="41">
        <f t="shared" si="41"/>
        <v>11880380.18566145</v>
      </c>
    </row>
    <row r="262" spans="1:15" x14ac:dyDescent="0.2">
      <c r="A262" s="33">
        <v>4627</v>
      </c>
      <c r="B262" s="34" t="s">
        <v>242</v>
      </c>
      <c r="C262" s="36">
        <v>891286876</v>
      </c>
      <c r="D262" s="36">
        <v>29594</v>
      </c>
      <c r="E262" s="37">
        <f t="shared" si="35"/>
        <v>30117.14793539231</v>
      </c>
      <c r="F262" s="38">
        <f t="shared" si="32"/>
        <v>0.82855683850307271</v>
      </c>
      <c r="G262" s="39">
        <f t="shared" si="33"/>
        <v>3739.0644677867786</v>
      </c>
      <c r="H262" s="39">
        <f t="shared" si="34"/>
        <v>908.90866784932837</v>
      </c>
      <c r="I262" s="37">
        <f t="shared" si="36"/>
        <v>4647.9731356361071</v>
      </c>
      <c r="J262" s="40">
        <f t="shared" si="37"/>
        <v>-432.81331717371768</v>
      </c>
      <c r="K262" s="37">
        <f t="shared" si="38"/>
        <v>4215.159818462389</v>
      </c>
      <c r="L262" s="37">
        <f t="shared" si="39"/>
        <v>137552116.97601494</v>
      </c>
      <c r="M262" s="37">
        <f t="shared" si="40"/>
        <v>124743439.66757594</v>
      </c>
      <c r="N262" s="41">
        <f>'jan-nov'!M262</f>
        <v>109915409.97954915</v>
      </c>
      <c r="O262" s="41">
        <f t="shared" si="41"/>
        <v>14828029.688026786</v>
      </c>
    </row>
    <row r="263" spans="1:15" x14ac:dyDescent="0.2">
      <c r="A263" s="33">
        <v>4628</v>
      </c>
      <c r="B263" s="34" t="s">
        <v>243</v>
      </c>
      <c r="C263" s="36">
        <v>118388218</v>
      </c>
      <c r="D263" s="36">
        <v>3918</v>
      </c>
      <c r="E263" s="37">
        <f t="shared" si="35"/>
        <v>30216.49259826442</v>
      </c>
      <c r="F263" s="38">
        <f t="shared" si="32"/>
        <v>0.83128992265725787</v>
      </c>
      <c r="G263" s="39">
        <f t="shared" si="33"/>
        <v>3679.4576700635121</v>
      </c>
      <c r="H263" s="39">
        <f t="shared" si="34"/>
        <v>874.1380358440897</v>
      </c>
      <c r="I263" s="37">
        <f t="shared" si="36"/>
        <v>4553.5957059076018</v>
      </c>
      <c r="J263" s="40">
        <f t="shared" si="37"/>
        <v>-432.81331717371768</v>
      </c>
      <c r="K263" s="37">
        <f t="shared" si="38"/>
        <v>4120.7823887338836</v>
      </c>
      <c r="L263" s="37">
        <f t="shared" si="39"/>
        <v>17840987.975745983</v>
      </c>
      <c r="M263" s="37">
        <f t="shared" si="40"/>
        <v>16145225.399059355</v>
      </c>
      <c r="N263" s="41">
        <f>'jan-nov'!M263</f>
        <v>13323082.311018229</v>
      </c>
      <c r="O263" s="41">
        <f t="shared" si="41"/>
        <v>2822143.0880411267</v>
      </c>
    </row>
    <row r="264" spans="1:15" x14ac:dyDescent="0.2">
      <c r="A264" s="33">
        <v>4629</v>
      </c>
      <c r="B264" s="34" t="s">
        <v>244</v>
      </c>
      <c r="C264" s="36">
        <v>29904151</v>
      </c>
      <c r="D264" s="36">
        <v>376</v>
      </c>
      <c r="E264" s="37">
        <f t="shared" si="35"/>
        <v>79532.316489361707</v>
      </c>
      <c r="F264" s="38">
        <f t="shared" ref="F264:F327" si="42">IF(ISNUMBER(C264),E264/E$369,"")</f>
        <v>2.1880240735482164</v>
      </c>
      <c r="G264" s="39">
        <f t="shared" ref="G264:G327" si="43">(E$369-E264)*0.6</f>
        <v>-25910.03666459486</v>
      </c>
      <c r="H264" s="39">
        <f t="shared" ref="H264:H327" si="44">IF(E264&gt;=E$369*0.9,0,IF(E264&lt;0.9*E$369,(E$369*0.9-E264)*0.35))</f>
        <v>0</v>
      </c>
      <c r="I264" s="37">
        <f t="shared" si="36"/>
        <v>-25910.03666459486</v>
      </c>
      <c r="J264" s="40">
        <f t="shared" si="37"/>
        <v>-432.81331717371768</v>
      </c>
      <c r="K264" s="37">
        <f t="shared" si="38"/>
        <v>-26342.849981768577</v>
      </c>
      <c r="L264" s="37">
        <f t="shared" si="39"/>
        <v>-9742173.7858876679</v>
      </c>
      <c r="M264" s="37">
        <f t="shared" si="40"/>
        <v>-9904911.5931449849</v>
      </c>
      <c r="N264" s="41">
        <f>'jan-nov'!M264</f>
        <v>-7492611.1947771804</v>
      </c>
      <c r="O264" s="41">
        <f t="shared" si="41"/>
        <v>-2412300.3983678045</v>
      </c>
    </row>
    <row r="265" spans="1:15" x14ac:dyDescent="0.2">
      <c r="A265" s="33">
        <v>4630</v>
      </c>
      <c r="B265" s="34" t="s">
        <v>245</v>
      </c>
      <c r="C265" s="36">
        <v>228696345</v>
      </c>
      <c r="D265" s="36">
        <v>8080</v>
      </c>
      <c r="E265" s="37">
        <f t="shared" ref="E265:E328" si="45">(C265)/D265</f>
        <v>28304.003094059404</v>
      </c>
      <c r="F265" s="38">
        <f t="shared" si="42"/>
        <v>0.77867517106544926</v>
      </c>
      <c r="G265" s="39">
        <f t="shared" si="43"/>
        <v>4826.9513725865218</v>
      </c>
      <c r="H265" s="39">
        <f t="shared" si="44"/>
        <v>1543.5093623158452</v>
      </c>
      <c r="I265" s="37">
        <f t="shared" ref="I265:I328" si="46">G265+H265</f>
        <v>6370.4607349023672</v>
      </c>
      <c r="J265" s="40">
        <f t="shared" ref="J265:J328" si="47">I$371</f>
        <v>-432.81331717371768</v>
      </c>
      <c r="K265" s="37">
        <f t="shared" ref="K265:K328" si="48">I265+J265</f>
        <v>5937.6474177286491</v>
      </c>
      <c r="L265" s="37">
        <f t="shared" ref="L265:L328" si="49">(I265*D265)</f>
        <v>51473322.738011129</v>
      </c>
      <c r="M265" s="37">
        <f t="shared" ref="M265:M328" si="50">(K265*D265)</f>
        <v>47976191.135247484</v>
      </c>
      <c r="N265" s="41">
        <f>'jan-nov'!M265</f>
        <v>43622360.453120813</v>
      </c>
      <c r="O265" s="41">
        <f t="shared" ref="O265:O328" si="51">M265-N265</f>
        <v>4353830.6821266711</v>
      </c>
    </row>
    <row r="266" spans="1:15" x14ac:dyDescent="0.2">
      <c r="A266" s="33">
        <v>4631</v>
      </c>
      <c r="B266" s="34" t="s">
        <v>408</v>
      </c>
      <c r="C266" s="36">
        <v>891135897</v>
      </c>
      <c r="D266" s="36">
        <v>29337</v>
      </c>
      <c r="E266" s="37">
        <f t="shared" si="45"/>
        <v>30375.83587278863</v>
      </c>
      <c r="F266" s="38">
        <f t="shared" si="42"/>
        <v>0.83567363654875015</v>
      </c>
      <c r="G266" s="39">
        <f t="shared" si="43"/>
        <v>3583.8517053489863</v>
      </c>
      <c r="H266" s="39">
        <f t="shared" si="44"/>
        <v>818.36788976061632</v>
      </c>
      <c r="I266" s="37">
        <f t="shared" si="46"/>
        <v>4402.2195951096028</v>
      </c>
      <c r="J266" s="40">
        <f t="shared" si="47"/>
        <v>-432.81331717371768</v>
      </c>
      <c r="K266" s="37">
        <f t="shared" si="48"/>
        <v>3969.4062779358851</v>
      </c>
      <c r="L266" s="37">
        <f t="shared" si="49"/>
        <v>129147916.26173042</v>
      </c>
      <c r="M266" s="37">
        <f t="shared" si="50"/>
        <v>116450471.97580506</v>
      </c>
      <c r="N266" s="41">
        <f>'jan-nov'!M266</f>
        <v>103281074.61791521</v>
      </c>
      <c r="O266" s="41">
        <f t="shared" si="51"/>
        <v>13169397.357889846</v>
      </c>
    </row>
    <row r="267" spans="1:15" x14ac:dyDescent="0.2">
      <c r="A267" s="33">
        <v>4632</v>
      </c>
      <c r="B267" s="34" t="s">
        <v>247</v>
      </c>
      <c r="C267" s="36">
        <v>108953392</v>
      </c>
      <c r="D267" s="36">
        <v>2860</v>
      </c>
      <c r="E267" s="37">
        <f t="shared" si="45"/>
        <v>38095.591608391609</v>
      </c>
      <c r="F267" s="38">
        <f t="shared" si="42"/>
        <v>1.0480528571850634</v>
      </c>
      <c r="G267" s="39">
        <f t="shared" si="43"/>
        <v>-1048.0017360128011</v>
      </c>
      <c r="H267" s="39">
        <f t="shared" si="44"/>
        <v>0</v>
      </c>
      <c r="I267" s="37">
        <f t="shared" si="46"/>
        <v>-1048.0017360128011</v>
      </c>
      <c r="J267" s="40">
        <f t="shared" si="47"/>
        <v>-432.81331717371768</v>
      </c>
      <c r="K267" s="37">
        <f t="shared" si="48"/>
        <v>-1480.8150531865188</v>
      </c>
      <c r="L267" s="37">
        <f t="shared" si="49"/>
        <v>-2997284.9649966112</v>
      </c>
      <c r="M267" s="37">
        <f t="shared" si="50"/>
        <v>-4235131.0521134436</v>
      </c>
      <c r="N267" s="41">
        <f>'jan-nov'!M267</f>
        <v>-4964686.6347413175</v>
      </c>
      <c r="O267" s="41">
        <f t="shared" si="51"/>
        <v>729555.58262787387</v>
      </c>
    </row>
    <row r="268" spans="1:15" x14ac:dyDescent="0.2">
      <c r="A268" s="33">
        <v>4633</v>
      </c>
      <c r="B268" s="34" t="s">
        <v>248</v>
      </c>
      <c r="C268" s="36">
        <v>16472118</v>
      </c>
      <c r="D268" s="36">
        <v>525</v>
      </c>
      <c r="E268" s="37">
        <f t="shared" si="45"/>
        <v>31375.462857142858</v>
      </c>
      <c r="F268" s="38">
        <f t="shared" si="42"/>
        <v>0.86317450667150109</v>
      </c>
      <c r="G268" s="39">
        <f t="shared" si="43"/>
        <v>2984.0755147364493</v>
      </c>
      <c r="H268" s="39">
        <f t="shared" si="44"/>
        <v>468.49844523663631</v>
      </c>
      <c r="I268" s="37">
        <f t="shared" si="46"/>
        <v>3452.5739599730855</v>
      </c>
      <c r="J268" s="40">
        <f t="shared" si="47"/>
        <v>-432.81331717371768</v>
      </c>
      <c r="K268" s="37">
        <f t="shared" si="48"/>
        <v>3019.7606427993678</v>
      </c>
      <c r="L268" s="37">
        <f t="shared" si="49"/>
        <v>1812601.3289858699</v>
      </c>
      <c r="M268" s="37">
        <f t="shared" si="50"/>
        <v>1585374.3374696681</v>
      </c>
      <c r="N268" s="41">
        <f>'jan-nov'!M268</f>
        <v>1289700.0875790121</v>
      </c>
      <c r="O268" s="41">
        <f t="shared" si="51"/>
        <v>295674.24989065598</v>
      </c>
    </row>
    <row r="269" spans="1:15" x14ac:dyDescent="0.2">
      <c r="A269" s="33">
        <v>4634</v>
      </c>
      <c r="B269" s="34" t="s">
        <v>249</v>
      </c>
      <c r="C269" s="36">
        <v>63301816</v>
      </c>
      <c r="D269" s="36">
        <v>1660</v>
      </c>
      <c r="E269" s="37">
        <f t="shared" si="45"/>
        <v>38133.624096385545</v>
      </c>
      <c r="F269" s="38">
        <f t="shared" si="42"/>
        <v>1.0490991739903683</v>
      </c>
      <c r="G269" s="39">
        <f t="shared" si="43"/>
        <v>-1070.8212288091629</v>
      </c>
      <c r="H269" s="39">
        <f t="shared" si="44"/>
        <v>0</v>
      </c>
      <c r="I269" s="37">
        <f t="shared" si="46"/>
        <v>-1070.8212288091629</v>
      </c>
      <c r="J269" s="40">
        <f t="shared" si="47"/>
        <v>-432.81331717371768</v>
      </c>
      <c r="K269" s="37">
        <f t="shared" si="48"/>
        <v>-1503.6345459828806</v>
      </c>
      <c r="L269" s="37">
        <f t="shared" si="49"/>
        <v>-1777563.2398232105</v>
      </c>
      <c r="M269" s="37">
        <f t="shared" si="50"/>
        <v>-2496033.3463315819</v>
      </c>
      <c r="N269" s="41">
        <f>'jan-nov'!M269</f>
        <v>-2955160.817367339</v>
      </c>
      <c r="O269" s="41">
        <f t="shared" si="51"/>
        <v>459127.4710357571</v>
      </c>
    </row>
    <row r="270" spans="1:15" x14ac:dyDescent="0.2">
      <c r="A270" s="33">
        <v>4635</v>
      </c>
      <c r="B270" s="34" t="s">
        <v>250</v>
      </c>
      <c r="C270" s="36">
        <v>87972931</v>
      </c>
      <c r="D270" s="36">
        <v>2272</v>
      </c>
      <c r="E270" s="37">
        <f t="shared" si="45"/>
        <v>38720.48019366197</v>
      </c>
      <c r="F270" s="38">
        <f t="shared" si="42"/>
        <v>1.0652442496681418</v>
      </c>
      <c r="G270" s="39">
        <f t="shared" si="43"/>
        <v>-1422.9348871750174</v>
      </c>
      <c r="H270" s="39">
        <f t="shared" si="44"/>
        <v>0</v>
      </c>
      <c r="I270" s="37">
        <f t="shared" si="46"/>
        <v>-1422.9348871750174</v>
      </c>
      <c r="J270" s="40">
        <f t="shared" si="47"/>
        <v>-432.81331717371768</v>
      </c>
      <c r="K270" s="37">
        <f t="shared" si="48"/>
        <v>-1855.748204348735</v>
      </c>
      <c r="L270" s="37">
        <f t="shared" si="49"/>
        <v>-3232908.0636616396</v>
      </c>
      <c r="M270" s="37">
        <f t="shared" si="50"/>
        <v>-4216259.9202803262</v>
      </c>
      <c r="N270" s="41">
        <f>'jan-nov'!M270</f>
        <v>-4065418.5982280662</v>
      </c>
      <c r="O270" s="41">
        <f t="shared" si="51"/>
        <v>-150841.32205225993</v>
      </c>
    </row>
    <row r="271" spans="1:15" x14ac:dyDescent="0.2">
      <c r="A271" s="33">
        <v>4636</v>
      </c>
      <c r="B271" s="34" t="s">
        <v>251</v>
      </c>
      <c r="C271" s="36">
        <v>25116301</v>
      </c>
      <c r="D271" s="36">
        <v>786</v>
      </c>
      <c r="E271" s="37">
        <f t="shared" si="45"/>
        <v>31954.581424936387</v>
      </c>
      <c r="F271" s="38">
        <f t="shared" si="42"/>
        <v>0.87910671415272656</v>
      </c>
      <c r="G271" s="39">
        <f t="shared" si="43"/>
        <v>2636.6043740603322</v>
      </c>
      <c r="H271" s="39">
        <f t="shared" si="44"/>
        <v>265.80694650890143</v>
      </c>
      <c r="I271" s="37">
        <f t="shared" si="46"/>
        <v>2902.4113205692338</v>
      </c>
      <c r="J271" s="40">
        <f t="shared" si="47"/>
        <v>-432.81331717371768</v>
      </c>
      <c r="K271" s="37">
        <f t="shared" si="48"/>
        <v>2469.5980033955161</v>
      </c>
      <c r="L271" s="37">
        <f t="shared" si="49"/>
        <v>2281295.2979674176</v>
      </c>
      <c r="M271" s="37">
        <f t="shared" si="50"/>
        <v>1941104.0306688757</v>
      </c>
      <c r="N271" s="41">
        <f>'jan-nov'!M271</f>
        <v>1572432.0816897231</v>
      </c>
      <c r="O271" s="41">
        <f t="shared" si="51"/>
        <v>368671.9489791526</v>
      </c>
    </row>
    <row r="272" spans="1:15" x14ac:dyDescent="0.2">
      <c r="A272" s="33">
        <v>4637</v>
      </c>
      <c r="B272" s="34" t="s">
        <v>252</v>
      </c>
      <c r="C272" s="36">
        <v>47525957</v>
      </c>
      <c r="D272" s="36">
        <v>1294</v>
      </c>
      <c r="E272" s="37">
        <f t="shared" si="45"/>
        <v>36727.942040185473</v>
      </c>
      <c r="F272" s="38">
        <f t="shared" si="42"/>
        <v>1.0104272691033542</v>
      </c>
      <c r="G272" s="39">
        <f t="shared" si="43"/>
        <v>-227.41199508911959</v>
      </c>
      <c r="H272" s="39">
        <f t="shared" si="44"/>
        <v>0</v>
      </c>
      <c r="I272" s="37">
        <f t="shared" si="46"/>
        <v>-227.41199508911959</v>
      </c>
      <c r="J272" s="40">
        <f t="shared" si="47"/>
        <v>-432.81331717371768</v>
      </c>
      <c r="K272" s="37">
        <f t="shared" si="48"/>
        <v>-660.22531226283729</v>
      </c>
      <c r="L272" s="37">
        <f t="shared" si="49"/>
        <v>-294271.12164532073</v>
      </c>
      <c r="M272" s="37">
        <f t="shared" si="50"/>
        <v>-854331.55406811147</v>
      </c>
      <c r="N272" s="41">
        <f>'jan-nov'!M272</f>
        <v>-429510.16606827808</v>
      </c>
      <c r="O272" s="41">
        <f t="shared" si="51"/>
        <v>-424821.38799983339</v>
      </c>
    </row>
    <row r="273" spans="1:15" x14ac:dyDescent="0.2">
      <c r="A273" s="33">
        <v>4638</v>
      </c>
      <c r="B273" s="34" t="s">
        <v>253</v>
      </c>
      <c r="C273" s="36">
        <v>141038106</v>
      </c>
      <c r="D273" s="36">
        <v>4049</v>
      </c>
      <c r="E273" s="37">
        <f t="shared" si="45"/>
        <v>34832.824401086691</v>
      </c>
      <c r="F273" s="38">
        <f t="shared" si="42"/>
        <v>0.9582904371891392</v>
      </c>
      <c r="G273" s="39">
        <f t="shared" si="43"/>
        <v>909.65858837014969</v>
      </c>
      <c r="H273" s="39">
        <f t="shared" si="44"/>
        <v>0</v>
      </c>
      <c r="I273" s="37">
        <f t="shared" si="46"/>
        <v>909.65858837014969</v>
      </c>
      <c r="J273" s="40">
        <f t="shared" si="47"/>
        <v>-432.81331717371768</v>
      </c>
      <c r="K273" s="37">
        <f t="shared" si="48"/>
        <v>476.84527119643201</v>
      </c>
      <c r="L273" s="37">
        <f t="shared" si="49"/>
        <v>3683207.6243107361</v>
      </c>
      <c r="M273" s="37">
        <f t="shared" si="50"/>
        <v>1930746.5030743531</v>
      </c>
      <c r="N273" s="41">
        <f>'jan-nov'!M273</f>
        <v>225996.60571063281</v>
      </c>
      <c r="O273" s="41">
        <f t="shared" si="51"/>
        <v>1704749.8973637202</v>
      </c>
    </row>
    <row r="274" spans="1:15" x14ac:dyDescent="0.2">
      <c r="A274" s="33">
        <v>4639</v>
      </c>
      <c r="B274" s="34" t="s">
        <v>254</v>
      </c>
      <c r="C274" s="36">
        <v>91550578</v>
      </c>
      <c r="D274" s="36">
        <v>2611</v>
      </c>
      <c r="E274" s="37">
        <f t="shared" si="45"/>
        <v>35063.415549597856</v>
      </c>
      <c r="F274" s="38">
        <f t="shared" si="42"/>
        <v>0.96463426076124714</v>
      </c>
      <c r="G274" s="39">
        <f t="shared" si="43"/>
        <v>771.30389926345083</v>
      </c>
      <c r="H274" s="39">
        <f t="shared" si="44"/>
        <v>0</v>
      </c>
      <c r="I274" s="37">
        <f t="shared" si="46"/>
        <v>771.30389926345083</v>
      </c>
      <c r="J274" s="40">
        <f t="shared" si="47"/>
        <v>-432.81331717371768</v>
      </c>
      <c r="K274" s="37">
        <f t="shared" si="48"/>
        <v>338.49058208973315</v>
      </c>
      <c r="L274" s="37">
        <f t="shared" si="49"/>
        <v>2013874.4809768701</v>
      </c>
      <c r="M274" s="37">
        <f t="shared" si="50"/>
        <v>883798.90983629331</v>
      </c>
      <c r="N274" s="41">
        <f>'jan-nov'!M274</f>
        <v>-12838.962136217286</v>
      </c>
      <c r="O274" s="41">
        <f t="shared" si="51"/>
        <v>896637.87197251059</v>
      </c>
    </row>
    <row r="275" spans="1:15" x14ac:dyDescent="0.2">
      <c r="A275" s="33">
        <v>4640</v>
      </c>
      <c r="B275" s="34" t="s">
        <v>255</v>
      </c>
      <c r="C275" s="36">
        <v>364326191</v>
      </c>
      <c r="D275" s="36">
        <v>11938</v>
      </c>
      <c r="E275" s="37">
        <f t="shared" si="45"/>
        <v>30518.193248450327</v>
      </c>
      <c r="F275" s="38">
        <f t="shared" si="42"/>
        <v>0.83959004913100654</v>
      </c>
      <c r="G275" s="39">
        <f t="shared" si="43"/>
        <v>3498.4372799519683</v>
      </c>
      <c r="H275" s="39">
        <f t="shared" si="44"/>
        <v>768.54280827902232</v>
      </c>
      <c r="I275" s="37">
        <f t="shared" si="46"/>
        <v>4266.980088230991</v>
      </c>
      <c r="J275" s="40">
        <f t="shared" si="47"/>
        <v>-432.81331717371768</v>
      </c>
      <c r="K275" s="37">
        <f t="shared" si="48"/>
        <v>3834.1667710572733</v>
      </c>
      <c r="L275" s="37">
        <f t="shared" si="49"/>
        <v>50939208.293301567</v>
      </c>
      <c r="M275" s="37">
        <f t="shared" si="50"/>
        <v>45772282.912881732</v>
      </c>
      <c r="N275" s="41">
        <f>'jan-nov'!M275</f>
        <v>42319638.176987134</v>
      </c>
      <c r="O275" s="41">
        <f t="shared" si="51"/>
        <v>3452644.7358945981</v>
      </c>
    </row>
    <row r="276" spans="1:15" x14ac:dyDescent="0.2">
      <c r="A276" s="33">
        <v>4641</v>
      </c>
      <c r="B276" s="34" t="s">
        <v>256</v>
      </c>
      <c r="C276" s="36">
        <v>87823734</v>
      </c>
      <c r="D276" s="36">
        <v>1777</v>
      </c>
      <c r="E276" s="37">
        <f t="shared" si="45"/>
        <v>49422.472706809232</v>
      </c>
      <c r="F276" s="38">
        <f t="shared" si="42"/>
        <v>1.3596681805595696</v>
      </c>
      <c r="G276" s="39">
        <f t="shared" si="43"/>
        <v>-7844.1303950633746</v>
      </c>
      <c r="H276" s="39">
        <f t="shared" si="44"/>
        <v>0</v>
      </c>
      <c r="I276" s="37">
        <f t="shared" si="46"/>
        <v>-7844.1303950633746</v>
      </c>
      <c r="J276" s="40">
        <f t="shared" si="47"/>
        <v>-432.81331717371768</v>
      </c>
      <c r="K276" s="37">
        <f t="shared" si="48"/>
        <v>-8276.9437122370928</v>
      </c>
      <c r="L276" s="37">
        <f t="shared" si="49"/>
        <v>-13939019.712027617</v>
      </c>
      <c r="M276" s="37">
        <f t="shared" si="50"/>
        <v>-14708128.976645313</v>
      </c>
      <c r="N276" s="41">
        <f>'jan-nov'!M276</f>
        <v>-13726016.596061302</v>
      </c>
      <c r="O276" s="41">
        <f t="shared" si="51"/>
        <v>-982112.38058401085</v>
      </c>
    </row>
    <row r="277" spans="1:15" x14ac:dyDescent="0.2">
      <c r="A277" s="33">
        <v>4642</v>
      </c>
      <c r="B277" s="34" t="s">
        <v>257</v>
      </c>
      <c r="C277" s="36">
        <v>81046403</v>
      </c>
      <c r="D277" s="36">
        <v>2129</v>
      </c>
      <c r="E277" s="37">
        <f t="shared" si="45"/>
        <v>38067.826679192112</v>
      </c>
      <c r="F277" s="38">
        <f t="shared" si="42"/>
        <v>1.0472890125471797</v>
      </c>
      <c r="G277" s="39">
        <f t="shared" si="43"/>
        <v>-1031.342778493103</v>
      </c>
      <c r="H277" s="39">
        <f t="shared" si="44"/>
        <v>0</v>
      </c>
      <c r="I277" s="37">
        <f t="shared" si="46"/>
        <v>-1031.342778493103</v>
      </c>
      <c r="J277" s="40">
        <f t="shared" si="47"/>
        <v>-432.81331717371768</v>
      </c>
      <c r="K277" s="37">
        <f t="shared" si="48"/>
        <v>-1464.1560956668206</v>
      </c>
      <c r="L277" s="37">
        <f t="shared" si="49"/>
        <v>-2195728.7754118163</v>
      </c>
      <c r="M277" s="37">
        <f t="shared" si="50"/>
        <v>-3117188.3276746613</v>
      </c>
      <c r="N277" s="41">
        <f>'jan-nov'!M277</f>
        <v>-3592821.6464910023</v>
      </c>
      <c r="O277" s="41">
        <f t="shared" si="51"/>
        <v>475633.31881634099</v>
      </c>
    </row>
    <row r="278" spans="1:15" x14ac:dyDescent="0.2">
      <c r="A278" s="33">
        <v>4643</v>
      </c>
      <c r="B278" s="34" t="s">
        <v>258</v>
      </c>
      <c r="C278" s="36">
        <v>200074785</v>
      </c>
      <c r="D278" s="36">
        <v>5170</v>
      </c>
      <c r="E278" s="37">
        <f t="shared" si="45"/>
        <v>38699.184719535784</v>
      </c>
      <c r="F278" s="38">
        <f t="shared" si="42"/>
        <v>1.0646583870640776</v>
      </c>
      <c r="G278" s="39">
        <f t="shared" si="43"/>
        <v>-1410.1576026993062</v>
      </c>
      <c r="H278" s="39">
        <f t="shared" si="44"/>
        <v>0</v>
      </c>
      <c r="I278" s="37">
        <f t="shared" si="46"/>
        <v>-1410.1576026993062</v>
      </c>
      <c r="J278" s="40">
        <f t="shared" si="47"/>
        <v>-432.81331717371768</v>
      </c>
      <c r="K278" s="37">
        <f t="shared" si="48"/>
        <v>-1842.9709198730238</v>
      </c>
      <c r="L278" s="37">
        <f t="shared" si="49"/>
        <v>-7290514.8059554128</v>
      </c>
      <c r="M278" s="37">
        <f t="shared" si="50"/>
        <v>-9528159.6557435337</v>
      </c>
      <c r="N278" s="41">
        <f>'jan-nov'!M278</f>
        <v>-9714994.7781862337</v>
      </c>
      <c r="O278" s="41">
        <f t="shared" si="51"/>
        <v>186835.12244269997</v>
      </c>
    </row>
    <row r="279" spans="1:15" x14ac:dyDescent="0.2">
      <c r="A279" s="33">
        <v>4644</v>
      </c>
      <c r="B279" s="34" t="s">
        <v>259</v>
      </c>
      <c r="C279" s="36">
        <v>176132736</v>
      </c>
      <c r="D279" s="36">
        <v>5189</v>
      </c>
      <c r="E279" s="37">
        <f t="shared" si="45"/>
        <v>33943.483522836766</v>
      </c>
      <c r="F279" s="38">
        <f t="shared" si="42"/>
        <v>0.93382366271185324</v>
      </c>
      <c r="G279" s="39">
        <f t="shared" si="43"/>
        <v>1443.2631153201044</v>
      </c>
      <c r="H279" s="39">
        <f t="shared" si="44"/>
        <v>0</v>
      </c>
      <c r="I279" s="37">
        <f t="shared" si="46"/>
        <v>1443.2631153201044</v>
      </c>
      <c r="J279" s="40">
        <f t="shared" si="47"/>
        <v>-432.81331717371768</v>
      </c>
      <c r="K279" s="37">
        <f t="shared" si="48"/>
        <v>1010.4497981463867</v>
      </c>
      <c r="L279" s="37">
        <f t="shared" si="49"/>
        <v>7489092.3053960213</v>
      </c>
      <c r="M279" s="37">
        <f t="shared" si="50"/>
        <v>5243224.0025816001</v>
      </c>
      <c r="N279" s="41">
        <f>'jan-nov'!M279</f>
        <v>6491818.6492053494</v>
      </c>
      <c r="O279" s="41">
        <f t="shared" si="51"/>
        <v>-1248594.6466237493</v>
      </c>
    </row>
    <row r="280" spans="1:15" x14ac:dyDescent="0.2">
      <c r="A280" s="33">
        <v>4645</v>
      </c>
      <c r="B280" s="34" t="s">
        <v>260</v>
      </c>
      <c r="C280" s="36">
        <v>93436106</v>
      </c>
      <c r="D280" s="36">
        <v>2991</v>
      </c>
      <c r="E280" s="37">
        <f t="shared" si="45"/>
        <v>31239.085924439987</v>
      </c>
      <c r="F280" s="38">
        <f t="shared" si="42"/>
        <v>0.85942262284613224</v>
      </c>
      <c r="G280" s="39">
        <f t="shared" si="43"/>
        <v>3065.9016743581719</v>
      </c>
      <c r="H280" s="39">
        <f t="shared" si="44"/>
        <v>516.23037168264125</v>
      </c>
      <c r="I280" s="37">
        <f t="shared" si="46"/>
        <v>3582.1320460408133</v>
      </c>
      <c r="J280" s="40">
        <f t="shared" si="47"/>
        <v>-432.81331717371768</v>
      </c>
      <c r="K280" s="37">
        <f t="shared" si="48"/>
        <v>3149.3187288670956</v>
      </c>
      <c r="L280" s="37">
        <f t="shared" si="49"/>
        <v>10714156.949708072</v>
      </c>
      <c r="M280" s="37">
        <f t="shared" si="50"/>
        <v>9419612.3180414829</v>
      </c>
      <c r="N280" s="41">
        <f>'jan-nov'!M280</f>
        <v>9679937.0595215801</v>
      </c>
      <c r="O280" s="41">
        <f t="shared" si="51"/>
        <v>-260324.74148009717</v>
      </c>
    </row>
    <row r="281" spans="1:15" x14ac:dyDescent="0.2">
      <c r="A281" s="33">
        <v>4646</v>
      </c>
      <c r="B281" s="34" t="s">
        <v>261</v>
      </c>
      <c r="C281" s="36">
        <v>82368853</v>
      </c>
      <c r="D281" s="36">
        <v>2885</v>
      </c>
      <c r="E281" s="37">
        <f t="shared" si="45"/>
        <v>28550.728942807626</v>
      </c>
      <c r="F281" s="38">
        <f t="shared" si="42"/>
        <v>0.78546287850887497</v>
      </c>
      <c r="G281" s="39">
        <f t="shared" si="43"/>
        <v>4678.9158633375891</v>
      </c>
      <c r="H281" s="39">
        <f t="shared" si="44"/>
        <v>1457.1553152539677</v>
      </c>
      <c r="I281" s="37">
        <f t="shared" si="46"/>
        <v>6136.0711785915573</v>
      </c>
      <c r="J281" s="40">
        <f t="shared" si="47"/>
        <v>-432.81331717371768</v>
      </c>
      <c r="K281" s="37">
        <f t="shared" si="48"/>
        <v>5703.2578614178401</v>
      </c>
      <c r="L281" s="37">
        <f t="shared" si="49"/>
        <v>17702565.350236643</v>
      </c>
      <c r="M281" s="37">
        <f t="shared" si="50"/>
        <v>16453898.930190468</v>
      </c>
      <c r="N281" s="41">
        <f>'jan-nov'!M281</f>
        <v>16294990.798886573</v>
      </c>
      <c r="O281" s="41">
        <f t="shared" si="51"/>
        <v>158908.13130389526</v>
      </c>
    </row>
    <row r="282" spans="1:15" x14ac:dyDescent="0.2">
      <c r="A282" s="33">
        <v>4647</v>
      </c>
      <c r="B282" s="34" t="s">
        <v>409</v>
      </c>
      <c r="C282" s="36">
        <v>730307086</v>
      </c>
      <c r="D282" s="36">
        <v>22020</v>
      </c>
      <c r="E282" s="37">
        <f t="shared" si="45"/>
        <v>33165.626067211626</v>
      </c>
      <c r="F282" s="38">
        <f t="shared" si="42"/>
        <v>0.91242392341311884</v>
      </c>
      <c r="G282" s="39">
        <f t="shared" si="43"/>
        <v>1909.9775886951886</v>
      </c>
      <c r="H282" s="39">
        <f t="shared" si="44"/>
        <v>0</v>
      </c>
      <c r="I282" s="37">
        <f t="shared" si="46"/>
        <v>1909.9775886951886</v>
      </c>
      <c r="J282" s="40">
        <f t="shared" si="47"/>
        <v>-432.81331717371768</v>
      </c>
      <c r="K282" s="37">
        <f t="shared" si="48"/>
        <v>1477.1642715214709</v>
      </c>
      <c r="L282" s="37">
        <f t="shared" si="49"/>
        <v>42057706.503068052</v>
      </c>
      <c r="M282" s="37">
        <f t="shared" si="50"/>
        <v>32527157.258902792</v>
      </c>
      <c r="N282" s="41">
        <f>'jan-nov'!M282</f>
        <v>29302193.661187477</v>
      </c>
      <c r="O282" s="41">
        <f t="shared" si="51"/>
        <v>3224963.5977153145</v>
      </c>
    </row>
    <row r="283" spans="1:15" x14ac:dyDescent="0.2">
      <c r="A283" s="33">
        <v>4648</v>
      </c>
      <c r="B283" s="34" t="s">
        <v>262</v>
      </c>
      <c r="C283" s="36">
        <v>121858333</v>
      </c>
      <c r="D283" s="36">
        <v>3597</v>
      </c>
      <c r="E283" s="37">
        <f t="shared" si="45"/>
        <v>33877.768418126216</v>
      </c>
      <c r="F283" s="38">
        <f t="shared" si="42"/>
        <v>0.93201576577826317</v>
      </c>
      <c r="G283" s="39">
        <f t="shared" si="43"/>
        <v>1482.6921781464348</v>
      </c>
      <c r="H283" s="39">
        <f t="shared" si="44"/>
        <v>0</v>
      </c>
      <c r="I283" s="37">
        <f t="shared" si="46"/>
        <v>1482.6921781464348</v>
      </c>
      <c r="J283" s="40">
        <f t="shared" si="47"/>
        <v>-432.81331717371768</v>
      </c>
      <c r="K283" s="37">
        <f t="shared" si="48"/>
        <v>1049.8788609727171</v>
      </c>
      <c r="L283" s="37">
        <f t="shared" si="49"/>
        <v>5333243.7647927264</v>
      </c>
      <c r="M283" s="37">
        <f t="shared" si="50"/>
        <v>3776414.2629188634</v>
      </c>
      <c r="N283" s="41">
        <f>'jan-nov'!M283</f>
        <v>2353727.0909214909</v>
      </c>
      <c r="O283" s="41">
        <f t="shared" si="51"/>
        <v>1422687.1719973725</v>
      </c>
    </row>
    <row r="284" spans="1:15" x14ac:dyDescent="0.2">
      <c r="A284" s="33">
        <v>4649</v>
      </c>
      <c r="B284" s="34" t="s">
        <v>410</v>
      </c>
      <c r="C284" s="36">
        <v>272226078</v>
      </c>
      <c r="D284" s="36">
        <v>9517</v>
      </c>
      <c r="E284" s="37">
        <f t="shared" si="45"/>
        <v>28604.190185982978</v>
      </c>
      <c r="F284" s="38">
        <f t="shared" si="42"/>
        <v>0.78693365783774227</v>
      </c>
      <c r="G284" s="39">
        <f t="shared" si="43"/>
        <v>4646.8391174323779</v>
      </c>
      <c r="H284" s="39">
        <f t="shared" si="44"/>
        <v>1438.4438801425945</v>
      </c>
      <c r="I284" s="37">
        <f t="shared" si="46"/>
        <v>6085.2829975749719</v>
      </c>
      <c r="J284" s="40">
        <f t="shared" si="47"/>
        <v>-432.81331717371768</v>
      </c>
      <c r="K284" s="37">
        <f t="shared" si="48"/>
        <v>5652.4696804012547</v>
      </c>
      <c r="L284" s="37">
        <f t="shared" si="49"/>
        <v>57913638.287921004</v>
      </c>
      <c r="M284" s="37">
        <f t="shared" si="50"/>
        <v>53794553.948378742</v>
      </c>
      <c r="N284" s="41">
        <f>'jan-nov'!M284</f>
        <v>50235056.645408504</v>
      </c>
      <c r="O284" s="41">
        <f t="shared" si="51"/>
        <v>3559497.302970238</v>
      </c>
    </row>
    <row r="285" spans="1:15" x14ac:dyDescent="0.2">
      <c r="A285" s="33">
        <v>4650</v>
      </c>
      <c r="B285" s="34" t="s">
        <v>263</v>
      </c>
      <c r="C285" s="36">
        <v>169872662</v>
      </c>
      <c r="D285" s="36">
        <v>5885</v>
      </c>
      <c r="E285" s="37">
        <f t="shared" si="45"/>
        <v>28865.363126593034</v>
      </c>
      <c r="F285" s="38">
        <f t="shared" si="42"/>
        <v>0.79411882113536381</v>
      </c>
      <c r="G285" s="39">
        <f t="shared" si="43"/>
        <v>4490.1353530663437</v>
      </c>
      <c r="H285" s="39">
        <f t="shared" si="44"/>
        <v>1347.0333509290747</v>
      </c>
      <c r="I285" s="37">
        <f t="shared" si="46"/>
        <v>5837.1687039954186</v>
      </c>
      <c r="J285" s="40">
        <f t="shared" si="47"/>
        <v>-432.81331717371768</v>
      </c>
      <c r="K285" s="37">
        <f t="shared" si="48"/>
        <v>5404.3553868217004</v>
      </c>
      <c r="L285" s="37">
        <f t="shared" si="49"/>
        <v>34351737.823013037</v>
      </c>
      <c r="M285" s="37">
        <f t="shared" si="50"/>
        <v>31804631.451445706</v>
      </c>
      <c r="N285" s="41">
        <f>'jan-nov'!M285</f>
        <v>29688987.406480934</v>
      </c>
      <c r="O285" s="41">
        <f t="shared" si="51"/>
        <v>2115644.0449647717</v>
      </c>
    </row>
    <row r="286" spans="1:15" x14ac:dyDescent="0.2">
      <c r="A286" s="33">
        <v>4651</v>
      </c>
      <c r="B286" s="34" t="s">
        <v>264</v>
      </c>
      <c r="C286" s="36">
        <v>215489829</v>
      </c>
      <c r="D286" s="36">
        <v>7118</v>
      </c>
      <c r="E286" s="37">
        <f t="shared" si="45"/>
        <v>30273.929334082608</v>
      </c>
      <c r="F286" s="38">
        <f t="shared" si="42"/>
        <v>0.83287007228980425</v>
      </c>
      <c r="G286" s="39">
        <f t="shared" si="43"/>
        <v>3644.9956285725993</v>
      </c>
      <c r="H286" s="39">
        <f t="shared" si="44"/>
        <v>854.03517830772398</v>
      </c>
      <c r="I286" s="37">
        <f t="shared" si="46"/>
        <v>4499.0308068803233</v>
      </c>
      <c r="J286" s="40">
        <f t="shared" si="47"/>
        <v>-432.81331717371768</v>
      </c>
      <c r="K286" s="37">
        <f t="shared" si="48"/>
        <v>4066.2174897066056</v>
      </c>
      <c r="L286" s="37">
        <f t="shared" si="49"/>
        <v>32024101.283374142</v>
      </c>
      <c r="M286" s="37">
        <f t="shared" si="50"/>
        <v>28943336.091731619</v>
      </c>
      <c r="N286" s="41">
        <f>'jan-nov'!M286</f>
        <v>27554985.492452215</v>
      </c>
      <c r="O286" s="41">
        <f t="shared" si="51"/>
        <v>1388350.5992794037</v>
      </c>
    </row>
    <row r="287" spans="1:15" x14ac:dyDescent="0.2">
      <c r="A287" s="33">
        <v>5001</v>
      </c>
      <c r="B287" s="34" t="s">
        <v>352</v>
      </c>
      <c r="C287" s="36">
        <v>7439942034</v>
      </c>
      <c r="D287" s="36">
        <v>207595</v>
      </c>
      <c r="E287" s="37">
        <f t="shared" si="45"/>
        <v>35838.734237337121</v>
      </c>
      <c r="F287" s="38">
        <f t="shared" si="42"/>
        <v>0.98596415568103413</v>
      </c>
      <c r="G287" s="39">
        <f t="shared" si="43"/>
        <v>306.11268661989158</v>
      </c>
      <c r="H287" s="39">
        <f t="shared" si="44"/>
        <v>0</v>
      </c>
      <c r="I287" s="37">
        <f t="shared" si="46"/>
        <v>306.11268661989158</v>
      </c>
      <c r="J287" s="40">
        <f t="shared" si="47"/>
        <v>-432.81331717371768</v>
      </c>
      <c r="K287" s="37">
        <f t="shared" si="48"/>
        <v>-126.7006305538261</v>
      </c>
      <c r="L287" s="37">
        <f t="shared" si="49"/>
        <v>63547463.178856395</v>
      </c>
      <c r="M287" s="37">
        <f t="shared" si="50"/>
        <v>-26302417.399821531</v>
      </c>
      <c r="N287" s="41">
        <f>'jan-nov'!M287</f>
        <v>-52258975.833959661</v>
      </c>
      <c r="O287" s="41">
        <f t="shared" si="51"/>
        <v>25956558.43413813</v>
      </c>
    </row>
    <row r="288" spans="1:15" x14ac:dyDescent="0.2">
      <c r="A288" s="33">
        <v>5006</v>
      </c>
      <c r="B288" s="34" t="s">
        <v>353</v>
      </c>
      <c r="C288" s="36">
        <v>660267093</v>
      </c>
      <c r="D288" s="36">
        <v>24152</v>
      </c>
      <c r="E288" s="37">
        <f t="shared" si="45"/>
        <v>27337.988282543887</v>
      </c>
      <c r="F288" s="38">
        <f t="shared" si="42"/>
        <v>0.75209900987337819</v>
      </c>
      <c r="G288" s="39">
        <f t="shared" si="43"/>
        <v>5406.5602594958318</v>
      </c>
      <c r="H288" s="39">
        <f t="shared" si="44"/>
        <v>1881.614546346276</v>
      </c>
      <c r="I288" s="37">
        <f t="shared" si="46"/>
        <v>7288.1748058421081</v>
      </c>
      <c r="J288" s="40">
        <f t="shared" si="47"/>
        <v>-432.81331717371768</v>
      </c>
      <c r="K288" s="37">
        <f t="shared" si="48"/>
        <v>6855.3614886683899</v>
      </c>
      <c r="L288" s="37">
        <f t="shared" si="49"/>
        <v>176023997.91069859</v>
      </c>
      <c r="M288" s="37">
        <f t="shared" si="50"/>
        <v>165570690.67431894</v>
      </c>
      <c r="N288" s="41">
        <f>'jan-nov'!M288</f>
        <v>154509219.49487296</v>
      </c>
      <c r="O288" s="41">
        <f t="shared" si="51"/>
        <v>11061471.179445982</v>
      </c>
    </row>
    <row r="289" spans="1:15" x14ac:dyDescent="0.2">
      <c r="A289" s="33">
        <v>5007</v>
      </c>
      <c r="B289" s="34" t="s">
        <v>354</v>
      </c>
      <c r="C289" s="36">
        <v>420191505</v>
      </c>
      <c r="D289" s="36">
        <v>15096</v>
      </c>
      <c r="E289" s="37">
        <f t="shared" si="45"/>
        <v>27834.625397456279</v>
      </c>
      <c r="F289" s="38">
        <f t="shared" si="42"/>
        <v>0.76576205919988927</v>
      </c>
      <c r="G289" s="39">
        <f t="shared" si="43"/>
        <v>5108.5779905483969</v>
      </c>
      <c r="H289" s="39">
        <f t="shared" si="44"/>
        <v>1707.7915561269392</v>
      </c>
      <c r="I289" s="37">
        <f t="shared" si="46"/>
        <v>6816.3695466753361</v>
      </c>
      <c r="J289" s="40">
        <f t="shared" si="47"/>
        <v>-432.81331717371768</v>
      </c>
      <c r="K289" s="37">
        <f t="shared" si="48"/>
        <v>6383.5562295016189</v>
      </c>
      <c r="L289" s="37">
        <f t="shared" si="49"/>
        <v>102899914.67661087</v>
      </c>
      <c r="M289" s="37">
        <f t="shared" si="50"/>
        <v>96366164.840556443</v>
      </c>
      <c r="N289" s="41">
        <f>'jan-nov'!M289</f>
        <v>87651429.117414802</v>
      </c>
      <c r="O289" s="41">
        <f t="shared" si="51"/>
        <v>8714735.7231416404</v>
      </c>
    </row>
    <row r="290" spans="1:15" x14ac:dyDescent="0.2">
      <c r="A290" s="33">
        <v>5014</v>
      </c>
      <c r="B290" s="34" t="s">
        <v>356</v>
      </c>
      <c r="C290" s="36">
        <v>469673613</v>
      </c>
      <c r="D290" s="36">
        <v>5204</v>
      </c>
      <c r="E290" s="37">
        <f t="shared" si="45"/>
        <v>90252.42371252882</v>
      </c>
      <c r="F290" s="38">
        <f t="shared" si="42"/>
        <v>2.4829463606218645</v>
      </c>
      <c r="G290" s="39">
        <f t="shared" si="43"/>
        <v>-32342.100998495127</v>
      </c>
      <c r="H290" s="39">
        <f t="shared" si="44"/>
        <v>0</v>
      </c>
      <c r="I290" s="37">
        <f t="shared" si="46"/>
        <v>-32342.100998495127</v>
      </c>
      <c r="J290" s="40">
        <f t="shared" si="47"/>
        <v>-432.81331717371768</v>
      </c>
      <c r="K290" s="37">
        <f t="shared" si="48"/>
        <v>-32774.914315668844</v>
      </c>
      <c r="L290" s="37">
        <f t="shared" si="49"/>
        <v>-168308293.59616864</v>
      </c>
      <c r="M290" s="37">
        <f t="shared" si="50"/>
        <v>-170560654.09874067</v>
      </c>
      <c r="N290" s="41">
        <f>'jan-nov'!M290</f>
        <v>-167168071.2660118</v>
      </c>
      <c r="O290" s="41">
        <f t="shared" si="51"/>
        <v>-3392582.8327288628</v>
      </c>
    </row>
    <row r="291" spans="1:15" x14ac:dyDescent="0.2">
      <c r="A291" s="33">
        <v>5020</v>
      </c>
      <c r="B291" s="34" t="s">
        <v>359</v>
      </c>
      <c r="C291" s="36">
        <v>24191807</v>
      </c>
      <c r="D291" s="36">
        <v>925</v>
      </c>
      <c r="E291" s="37">
        <f t="shared" si="45"/>
        <v>26153.304864864866</v>
      </c>
      <c r="F291" s="38">
        <f t="shared" si="42"/>
        <v>0.71950702774795117</v>
      </c>
      <c r="G291" s="39">
        <f t="shared" si="43"/>
        <v>6117.3703101032452</v>
      </c>
      <c r="H291" s="39">
        <f t="shared" si="44"/>
        <v>2296.2537425339337</v>
      </c>
      <c r="I291" s="37">
        <f t="shared" si="46"/>
        <v>8413.6240526371785</v>
      </c>
      <c r="J291" s="40">
        <f t="shared" si="47"/>
        <v>-432.81331717371768</v>
      </c>
      <c r="K291" s="37">
        <f t="shared" si="48"/>
        <v>7980.8107354634612</v>
      </c>
      <c r="L291" s="37">
        <f t="shared" si="49"/>
        <v>7782602.2486893898</v>
      </c>
      <c r="M291" s="37">
        <f t="shared" si="50"/>
        <v>7382249.9303037012</v>
      </c>
      <c r="N291" s="41">
        <f>'jan-nov'!M291</f>
        <v>7046013.0852582604</v>
      </c>
      <c r="O291" s="41">
        <f t="shared" si="51"/>
        <v>336236.84504544083</v>
      </c>
    </row>
    <row r="292" spans="1:15" x14ac:dyDescent="0.2">
      <c r="A292" s="33">
        <v>5021</v>
      </c>
      <c r="B292" s="34" t="s">
        <v>360</v>
      </c>
      <c r="C292" s="36">
        <v>210812687</v>
      </c>
      <c r="D292" s="36">
        <v>6981</v>
      </c>
      <c r="E292" s="37">
        <f t="shared" si="45"/>
        <v>30198.064317433033</v>
      </c>
      <c r="F292" s="38">
        <f t="shared" si="42"/>
        <v>0.83078293978698559</v>
      </c>
      <c r="G292" s="39">
        <f t="shared" si="43"/>
        <v>3690.5146385623448</v>
      </c>
      <c r="H292" s="39">
        <f t="shared" si="44"/>
        <v>880.58793413507533</v>
      </c>
      <c r="I292" s="37">
        <f t="shared" si="46"/>
        <v>4571.1025726974203</v>
      </c>
      <c r="J292" s="40">
        <f t="shared" si="47"/>
        <v>-432.81331717371768</v>
      </c>
      <c r="K292" s="37">
        <f t="shared" si="48"/>
        <v>4138.2892555237031</v>
      </c>
      <c r="L292" s="37">
        <f t="shared" si="49"/>
        <v>31910867.060000692</v>
      </c>
      <c r="M292" s="37">
        <f t="shared" si="50"/>
        <v>28889397.292810973</v>
      </c>
      <c r="N292" s="41">
        <f>'jan-nov'!M292</f>
        <v>25721018.705122076</v>
      </c>
      <c r="O292" s="41">
        <f t="shared" si="51"/>
        <v>3168378.5876888968</v>
      </c>
    </row>
    <row r="293" spans="1:15" x14ac:dyDescent="0.2">
      <c r="A293" s="33">
        <v>5022</v>
      </c>
      <c r="B293" s="34" t="s">
        <v>361</v>
      </c>
      <c r="C293" s="36">
        <v>67810433</v>
      </c>
      <c r="D293" s="36">
        <v>2454</v>
      </c>
      <c r="E293" s="37">
        <f t="shared" si="45"/>
        <v>27632.613284433577</v>
      </c>
      <c r="F293" s="38">
        <f t="shared" si="42"/>
        <v>0.76020447725141005</v>
      </c>
      <c r="G293" s="39">
        <f t="shared" si="43"/>
        <v>5229.7852583620179</v>
      </c>
      <c r="H293" s="39">
        <f t="shared" si="44"/>
        <v>1778.4957956848848</v>
      </c>
      <c r="I293" s="37">
        <f t="shared" si="46"/>
        <v>7008.2810540469027</v>
      </c>
      <c r="J293" s="40">
        <f t="shared" si="47"/>
        <v>-432.81331717371768</v>
      </c>
      <c r="K293" s="37">
        <f t="shared" si="48"/>
        <v>6575.4677368731845</v>
      </c>
      <c r="L293" s="37">
        <f t="shared" si="49"/>
        <v>17198321.706631098</v>
      </c>
      <c r="M293" s="37">
        <f t="shared" si="50"/>
        <v>16136197.826286795</v>
      </c>
      <c r="N293" s="41">
        <f>'jan-nov'!M293</f>
        <v>13964480.574512184</v>
      </c>
      <c r="O293" s="41">
        <f t="shared" si="51"/>
        <v>2171717.251774611</v>
      </c>
    </row>
    <row r="294" spans="1:15" x14ac:dyDescent="0.2">
      <c r="A294" s="33">
        <v>5025</v>
      </c>
      <c r="B294" s="34" t="s">
        <v>362</v>
      </c>
      <c r="C294" s="36">
        <v>170572248</v>
      </c>
      <c r="D294" s="36">
        <v>5550</v>
      </c>
      <c r="E294" s="37">
        <f t="shared" si="45"/>
        <v>30733.738378378377</v>
      </c>
      <c r="F294" s="38">
        <f t="shared" si="42"/>
        <v>0.84551993969670813</v>
      </c>
      <c r="G294" s="39">
        <f t="shared" si="43"/>
        <v>3369.1102019951381</v>
      </c>
      <c r="H294" s="39">
        <f t="shared" si="44"/>
        <v>693.10201280420472</v>
      </c>
      <c r="I294" s="37">
        <f t="shared" si="46"/>
        <v>4062.2122147993427</v>
      </c>
      <c r="J294" s="40">
        <f t="shared" si="47"/>
        <v>-432.81331717371768</v>
      </c>
      <c r="K294" s="37">
        <f t="shared" si="48"/>
        <v>3629.3988976256251</v>
      </c>
      <c r="L294" s="37">
        <f t="shared" si="49"/>
        <v>22545277.792136353</v>
      </c>
      <c r="M294" s="37">
        <f t="shared" si="50"/>
        <v>20143163.881822221</v>
      </c>
      <c r="N294" s="41">
        <f>'jan-nov'!M294</f>
        <v>18799134.161549568</v>
      </c>
      <c r="O294" s="41">
        <f t="shared" si="51"/>
        <v>1344029.7202726528</v>
      </c>
    </row>
    <row r="295" spans="1:15" x14ac:dyDescent="0.2">
      <c r="A295" s="33">
        <v>5026</v>
      </c>
      <c r="B295" s="34" t="s">
        <v>363</v>
      </c>
      <c r="C295" s="36">
        <v>50318664</v>
      </c>
      <c r="D295" s="36">
        <v>1968</v>
      </c>
      <c r="E295" s="37">
        <f t="shared" si="45"/>
        <v>25568.426829268294</v>
      </c>
      <c r="F295" s="38">
        <f t="shared" si="42"/>
        <v>0.70341637078656283</v>
      </c>
      <c r="G295" s="39">
        <f t="shared" si="43"/>
        <v>6468.2971314611877</v>
      </c>
      <c r="H295" s="39">
        <f t="shared" si="44"/>
        <v>2500.9610549927338</v>
      </c>
      <c r="I295" s="37">
        <f t="shared" si="46"/>
        <v>8969.2581864539206</v>
      </c>
      <c r="J295" s="40">
        <f t="shared" si="47"/>
        <v>-432.81331717371768</v>
      </c>
      <c r="K295" s="37">
        <f t="shared" si="48"/>
        <v>8536.4448692802034</v>
      </c>
      <c r="L295" s="37">
        <f t="shared" si="49"/>
        <v>17651500.110941317</v>
      </c>
      <c r="M295" s="37">
        <f t="shared" si="50"/>
        <v>16799723.502743442</v>
      </c>
      <c r="N295" s="41">
        <f>'jan-nov'!M295</f>
        <v>15570766.428581895</v>
      </c>
      <c r="O295" s="41">
        <f t="shared" si="51"/>
        <v>1228957.0741615463</v>
      </c>
    </row>
    <row r="296" spans="1:15" x14ac:dyDescent="0.2">
      <c r="A296" s="33">
        <v>5027</v>
      </c>
      <c r="B296" s="34" t="s">
        <v>364</v>
      </c>
      <c r="C296" s="36">
        <v>165635589</v>
      </c>
      <c r="D296" s="36">
        <v>6243</v>
      </c>
      <c r="E296" s="37">
        <f t="shared" si="45"/>
        <v>26531.409418548774</v>
      </c>
      <c r="F296" s="38">
        <f t="shared" si="42"/>
        <v>0.72990911211184939</v>
      </c>
      <c r="G296" s="39">
        <f t="shared" si="43"/>
        <v>5890.5075778928995</v>
      </c>
      <c r="H296" s="39">
        <f t="shared" si="44"/>
        <v>2163.9171487445656</v>
      </c>
      <c r="I296" s="37">
        <f t="shared" si="46"/>
        <v>8054.424726637465</v>
      </c>
      <c r="J296" s="40">
        <f t="shared" si="47"/>
        <v>-432.81331717371768</v>
      </c>
      <c r="K296" s="37">
        <f t="shared" si="48"/>
        <v>7621.6114094637469</v>
      </c>
      <c r="L296" s="37">
        <f t="shared" si="49"/>
        <v>50283773.568397693</v>
      </c>
      <c r="M296" s="37">
        <f t="shared" si="50"/>
        <v>47581720.029282175</v>
      </c>
      <c r="N296" s="41">
        <f>'jan-nov'!M296</f>
        <v>43704895.813153863</v>
      </c>
      <c r="O296" s="41">
        <f t="shared" si="51"/>
        <v>3876824.2161283121</v>
      </c>
    </row>
    <row r="297" spans="1:15" x14ac:dyDescent="0.2">
      <c r="A297" s="33">
        <v>5028</v>
      </c>
      <c r="B297" s="34" t="s">
        <v>365</v>
      </c>
      <c r="C297" s="36">
        <v>485438663</v>
      </c>
      <c r="D297" s="36">
        <v>16949</v>
      </c>
      <c r="E297" s="37">
        <f t="shared" si="45"/>
        <v>28641.138887249985</v>
      </c>
      <c r="F297" s="38">
        <f t="shared" si="42"/>
        <v>0.78795015844312022</v>
      </c>
      <c r="G297" s="39">
        <f t="shared" si="43"/>
        <v>4624.6698966721733</v>
      </c>
      <c r="H297" s="39">
        <f t="shared" si="44"/>
        <v>1425.5118346991421</v>
      </c>
      <c r="I297" s="37">
        <f t="shared" si="46"/>
        <v>6050.1817313713154</v>
      </c>
      <c r="J297" s="40">
        <f t="shared" si="47"/>
        <v>-432.81331717371768</v>
      </c>
      <c r="K297" s="37">
        <f t="shared" si="48"/>
        <v>5617.3684141975973</v>
      </c>
      <c r="L297" s="37">
        <f t="shared" si="49"/>
        <v>102544530.16501242</v>
      </c>
      <c r="M297" s="37">
        <f t="shared" si="50"/>
        <v>95208777.25223507</v>
      </c>
      <c r="N297" s="41">
        <f>'jan-nov'!M297</f>
        <v>84536733.037288949</v>
      </c>
      <c r="O297" s="41">
        <f t="shared" si="51"/>
        <v>10672044.214946121</v>
      </c>
    </row>
    <row r="298" spans="1:15" x14ac:dyDescent="0.2">
      <c r="A298" s="33">
        <v>5029</v>
      </c>
      <c r="B298" s="34" t="s">
        <v>366</v>
      </c>
      <c r="C298" s="36">
        <v>235799025</v>
      </c>
      <c r="D298" s="36">
        <v>8367</v>
      </c>
      <c r="E298" s="37">
        <f t="shared" si="45"/>
        <v>28182.027608461813</v>
      </c>
      <c r="F298" s="38">
        <f t="shared" si="42"/>
        <v>0.77531948735534428</v>
      </c>
      <c r="G298" s="39">
        <f t="shared" si="43"/>
        <v>4900.1366639450762</v>
      </c>
      <c r="H298" s="39">
        <f t="shared" si="44"/>
        <v>1586.2007822750022</v>
      </c>
      <c r="I298" s="37">
        <f t="shared" si="46"/>
        <v>6486.3374462200782</v>
      </c>
      <c r="J298" s="40">
        <f t="shared" si="47"/>
        <v>-432.81331717371768</v>
      </c>
      <c r="K298" s="37">
        <f t="shared" si="48"/>
        <v>6053.52412904636</v>
      </c>
      <c r="L298" s="37">
        <f t="shared" si="49"/>
        <v>54271185.412523396</v>
      </c>
      <c r="M298" s="37">
        <f t="shared" si="50"/>
        <v>50649836.387730896</v>
      </c>
      <c r="N298" s="41">
        <f>'jan-nov'!M298</f>
        <v>45316994.958330654</v>
      </c>
      <c r="O298" s="41">
        <f t="shared" si="51"/>
        <v>5332841.4294002429</v>
      </c>
    </row>
    <row r="299" spans="1:15" x14ac:dyDescent="0.2">
      <c r="A299" s="33">
        <v>5031</v>
      </c>
      <c r="B299" s="34" t="s">
        <v>367</v>
      </c>
      <c r="C299" s="36">
        <v>466120275</v>
      </c>
      <c r="D299" s="36">
        <v>14334</v>
      </c>
      <c r="E299" s="37">
        <f t="shared" si="45"/>
        <v>32518.506697362915</v>
      </c>
      <c r="F299" s="38">
        <f t="shared" si="42"/>
        <v>0.89462093687647337</v>
      </c>
      <c r="G299" s="39">
        <f t="shared" si="43"/>
        <v>2298.2492106044156</v>
      </c>
      <c r="H299" s="39">
        <f t="shared" si="44"/>
        <v>68.433101159616669</v>
      </c>
      <c r="I299" s="37">
        <f t="shared" si="46"/>
        <v>2366.6823117640324</v>
      </c>
      <c r="J299" s="40">
        <f t="shared" si="47"/>
        <v>-432.81331717371768</v>
      </c>
      <c r="K299" s="37">
        <f t="shared" si="48"/>
        <v>1933.8689945903147</v>
      </c>
      <c r="L299" s="37">
        <f t="shared" si="49"/>
        <v>33924024.256825641</v>
      </c>
      <c r="M299" s="37">
        <f t="shared" si="50"/>
        <v>27720078.168457571</v>
      </c>
      <c r="N299" s="41">
        <f>'jan-nov'!M299</f>
        <v>22846680.73846782</v>
      </c>
      <c r="O299" s="41">
        <f t="shared" si="51"/>
        <v>4873397.4299897514</v>
      </c>
    </row>
    <row r="300" spans="1:15" x14ac:dyDescent="0.2">
      <c r="A300" s="33">
        <v>5032</v>
      </c>
      <c r="B300" s="34" t="s">
        <v>368</v>
      </c>
      <c r="C300" s="36">
        <v>114143080</v>
      </c>
      <c r="D300" s="36">
        <v>4069</v>
      </c>
      <c r="E300" s="37">
        <f t="shared" si="45"/>
        <v>28051.875153600395</v>
      </c>
      <c r="F300" s="38">
        <f t="shared" si="42"/>
        <v>0.77173884596278197</v>
      </c>
      <c r="G300" s="39">
        <f t="shared" si="43"/>
        <v>4978.2281368619269</v>
      </c>
      <c r="H300" s="39">
        <f t="shared" si="44"/>
        <v>1631.7541414764985</v>
      </c>
      <c r="I300" s="37">
        <f t="shared" si="46"/>
        <v>6609.9822783384252</v>
      </c>
      <c r="J300" s="40">
        <f t="shared" si="47"/>
        <v>-432.81331717371768</v>
      </c>
      <c r="K300" s="37">
        <f t="shared" si="48"/>
        <v>6177.1689611647071</v>
      </c>
      <c r="L300" s="37">
        <f t="shared" si="49"/>
        <v>26896017.890559051</v>
      </c>
      <c r="M300" s="37">
        <f t="shared" si="50"/>
        <v>25134900.502979193</v>
      </c>
      <c r="N300" s="41">
        <f>'jan-nov'!M300</f>
        <v>22474580.86201714</v>
      </c>
      <c r="O300" s="41">
        <f t="shared" si="51"/>
        <v>2660319.6409620531</v>
      </c>
    </row>
    <row r="301" spans="1:15" x14ac:dyDescent="0.2">
      <c r="A301" s="33">
        <v>5033</v>
      </c>
      <c r="B301" s="34" t="s">
        <v>369</v>
      </c>
      <c r="C301" s="36">
        <v>35377729</v>
      </c>
      <c r="D301" s="36">
        <v>759</v>
      </c>
      <c r="E301" s="37">
        <f t="shared" si="45"/>
        <v>46610.973649538864</v>
      </c>
      <c r="F301" s="38">
        <f t="shared" si="42"/>
        <v>1.2823206582993758</v>
      </c>
      <c r="G301" s="39">
        <f t="shared" si="43"/>
        <v>-6157.2309607011539</v>
      </c>
      <c r="H301" s="39">
        <f t="shared" si="44"/>
        <v>0</v>
      </c>
      <c r="I301" s="37">
        <f t="shared" si="46"/>
        <v>-6157.2309607011539</v>
      </c>
      <c r="J301" s="40">
        <f t="shared" si="47"/>
        <v>-432.81331717371768</v>
      </c>
      <c r="K301" s="37">
        <f t="shared" si="48"/>
        <v>-6590.0442778748711</v>
      </c>
      <c r="L301" s="37">
        <f t="shared" si="49"/>
        <v>-4673338.299172176</v>
      </c>
      <c r="M301" s="37">
        <f t="shared" si="50"/>
        <v>-5001843.6069070268</v>
      </c>
      <c r="N301" s="41">
        <f>'jan-nov'!M301</f>
        <v>-5106041.1899890425</v>
      </c>
      <c r="O301" s="41">
        <f t="shared" si="51"/>
        <v>104197.58308201563</v>
      </c>
    </row>
    <row r="302" spans="1:15" x14ac:dyDescent="0.2">
      <c r="A302" s="33">
        <v>5034</v>
      </c>
      <c r="B302" s="34" t="s">
        <v>370</v>
      </c>
      <c r="C302" s="36">
        <v>63651060</v>
      </c>
      <c r="D302" s="36">
        <v>2413</v>
      </c>
      <c r="E302" s="37">
        <f t="shared" si="45"/>
        <v>26378.392043099877</v>
      </c>
      <c r="F302" s="38">
        <f t="shared" si="42"/>
        <v>0.72569943086613675</v>
      </c>
      <c r="G302" s="39">
        <f t="shared" si="43"/>
        <v>5982.3180031622378</v>
      </c>
      <c r="H302" s="39">
        <f t="shared" si="44"/>
        <v>2217.4732301516797</v>
      </c>
      <c r="I302" s="37">
        <f t="shared" si="46"/>
        <v>8199.7912333139175</v>
      </c>
      <c r="J302" s="40">
        <f t="shared" si="47"/>
        <v>-432.81331717371768</v>
      </c>
      <c r="K302" s="37">
        <f t="shared" si="48"/>
        <v>7766.9779161402003</v>
      </c>
      <c r="L302" s="37">
        <f t="shared" si="49"/>
        <v>19786096.245986484</v>
      </c>
      <c r="M302" s="37">
        <f t="shared" si="50"/>
        <v>18741717.711646304</v>
      </c>
      <c r="N302" s="41">
        <f>'jan-nov'!M302</f>
        <v>17084746.91662506</v>
      </c>
      <c r="O302" s="41">
        <f t="shared" si="51"/>
        <v>1656970.7950212434</v>
      </c>
    </row>
    <row r="303" spans="1:15" x14ac:dyDescent="0.2">
      <c r="A303" s="33">
        <v>5035</v>
      </c>
      <c r="B303" s="34" t="s">
        <v>371</v>
      </c>
      <c r="C303" s="36">
        <v>694242417</v>
      </c>
      <c r="D303" s="36">
        <v>24283</v>
      </c>
      <c r="E303" s="37">
        <f t="shared" si="45"/>
        <v>28589.647778281102</v>
      </c>
      <c r="F303" s="38">
        <f t="shared" si="42"/>
        <v>0.78653357973686966</v>
      </c>
      <c r="G303" s="39">
        <f t="shared" si="43"/>
        <v>4655.5645620535033</v>
      </c>
      <c r="H303" s="39">
        <f t="shared" si="44"/>
        <v>1443.5337228382512</v>
      </c>
      <c r="I303" s="37">
        <f t="shared" si="46"/>
        <v>6099.0982848917547</v>
      </c>
      <c r="J303" s="40">
        <f t="shared" si="47"/>
        <v>-432.81331717371768</v>
      </c>
      <c r="K303" s="37">
        <f t="shared" si="48"/>
        <v>5666.2849677180366</v>
      </c>
      <c r="L303" s="37">
        <f t="shared" si="49"/>
        <v>148104403.65202647</v>
      </c>
      <c r="M303" s="37">
        <f t="shared" si="50"/>
        <v>137594397.87109709</v>
      </c>
      <c r="N303" s="41">
        <f>'jan-nov'!M303</f>
        <v>123745047.23348796</v>
      </c>
      <c r="O303" s="41">
        <f t="shared" si="51"/>
        <v>13849350.637609124</v>
      </c>
    </row>
    <row r="304" spans="1:15" x14ac:dyDescent="0.2">
      <c r="A304" s="33">
        <v>5036</v>
      </c>
      <c r="B304" s="34" t="s">
        <v>372</v>
      </c>
      <c r="C304" s="36">
        <v>70464293</v>
      </c>
      <c r="D304" s="36">
        <v>2609</v>
      </c>
      <c r="E304" s="37">
        <f t="shared" si="45"/>
        <v>27008.161364507476</v>
      </c>
      <c r="F304" s="38">
        <f t="shared" si="42"/>
        <v>0.74302509792634697</v>
      </c>
      <c r="G304" s="39">
        <f t="shared" si="43"/>
        <v>5604.456410317679</v>
      </c>
      <c r="H304" s="39">
        <f t="shared" si="44"/>
        <v>1997.0539676590201</v>
      </c>
      <c r="I304" s="37">
        <f t="shared" si="46"/>
        <v>7601.5103779766996</v>
      </c>
      <c r="J304" s="40">
        <f t="shared" si="47"/>
        <v>-432.81331717371768</v>
      </c>
      <c r="K304" s="37">
        <f t="shared" si="48"/>
        <v>7168.6970608029824</v>
      </c>
      <c r="L304" s="37">
        <f t="shared" si="49"/>
        <v>19832340.576141208</v>
      </c>
      <c r="M304" s="37">
        <f t="shared" si="50"/>
        <v>18703130.63163498</v>
      </c>
      <c r="N304" s="41">
        <f>'jan-nov'!M304</f>
        <v>18289235.007987894</v>
      </c>
      <c r="O304" s="41">
        <f t="shared" si="51"/>
        <v>413895.62364708632</v>
      </c>
    </row>
    <row r="305" spans="1:15" x14ac:dyDescent="0.2">
      <c r="A305" s="33">
        <v>5037</v>
      </c>
      <c r="B305" s="34" t="s">
        <v>373</v>
      </c>
      <c r="C305" s="36">
        <v>582620891</v>
      </c>
      <c r="D305" s="36">
        <v>20170</v>
      </c>
      <c r="E305" s="37">
        <f t="shared" si="45"/>
        <v>28885.517649975212</v>
      </c>
      <c r="F305" s="38">
        <f t="shared" si="42"/>
        <v>0.79467329489266969</v>
      </c>
      <c r="G305" s="39">
        <f t="shared" si="43"/>
        <v>4478.0426390370367</v>
      </c>
      <c r="H305" s="39">
        <f t="shared" si="44"/>
        <v>1339.9792677453124</v>
      </c>
      <c r="I305" s="37">
        <f t="shared" si="46"/>
        <v>5818.0219067823491</v>
      </c>
      <c r="J305" s="40">
        <f t="shared" si="47"/>
        <v>-432.81331717371768</v>
      </c>
      <c r="K305" s="37">
        <f t="shared" si="48"/>
        <v>5385.2085896086319</v>
      </c>
      <c r="L305" s="37">
        <f t="shared" si="49"/>
        <v>117349501.85979998</v>
      </c>
      <c r="M305" s="37">
        <f t="shared" si="50"/>
        <v>108619657.25240611</v>
      </c>
      <c r="N305" s="41">
        <f>'jan-nov'!M305</f>
        <v>101339497.26422606</v>
      </c>
      <c r="O305" s="41">
        <f t="shared" si="51"/>
        <v>7280159.9881800413</v>
      </c>
    </row>
    <row r="306" spans="1:15" x14ac:dyDescent="0.2">
      <c r="A306" s="33">
        <v>5038</v>
      </c>
      <c r="B306" s="34" t="s">
        <v>374</v>
      </c>
      <c r="C306" s="36">
        <v>400352479</v>
      </c>
      <c r="D306" s="36">
        <v>14986</v>
      </c>
      <c r="E306" s="37">
        <f t="shared" si="45"/>
        <v>26715.099359402109</v>
      </c>
      <c r="F306" s="38">
        <f t="shared" si="42"/>
        <v>0.73496263035948539</v>
      </c>
      <c r="G306" s="39">
        <f t="shared" si="43"/>
        <v>5780.2936133808989</v>
      </c>
      <c r="H306" s="39">
        <f t="shared" si="44"/>
        <v>2099.6256694458984</v>
      </c>
      <c r="I306" s="37">
        <f t="shared" si="46"/>
        <v>7879.9192828267969</v>
      </c>
      <c r="J306" s="40">
        <f t="shared" si="47"/>
        <v>-432.81331717371768</v>
      </c>
      <c r="K306" s="37">
        <f t="shared" si="48"/>
        <v>7447.1059656530797</v>
      </c>
      <c r="L306" s="37">
        <f t="shared" si="49"/>
        <v>118088470.37244238</v>
      </c>
      <c r="M306" s="37">
        <f t="shared" si="50"/>
        <v>111602330.00127706</v>
      </c>
      <c r="N306" s="41">
        <f>'jan-nov'!M306</f>
        <v>107443141.77430302</v>
      </c>
      <c r="O306" s="41">
        <f t="shared" si="51"/>
        <v>4159188.2269740403</v>
      </c>
    </row>
    <row r="307" spans="1:15" x14ac:dyDescent="0.2">
      <c r="A307" s="33">
        <v>5041</v>
      </c>
      <c r="B307" s="34" t="s">
        <v>391</v>
      </c>
      <c r="C307" s="36">
        <v>51492535</v>
      </c>
      <c r="D307" s="36">
        <v>2054</v>
      </c>
      <c r="E307" s="37">
        <f t="shared" si="45"/>
        <v>25069.393865628044</v>
      </c>
      <c r="F307" s="38">
        <f t="shared" si="42"/>
        <v>0.68968740894895519</v>
      </c>
      <c r="G307" s="39">
        <f t="shared" si="43"/>
        <v>6767.7169096453372</v>
      </c>
      <c r="H307" s="39">
        <f t="shared" si="44"/>
        <v>2675.6225922668209</v>
      </c>
      <c r="I307" s="37">
        <f t="shared" si="46"/>
        <v>9443.3395019121581</v>
      </c>
      <c r="J307" s="40">
        <f t="shared" si="47"/>
        <v>-432.81331717371768</v>
      </c>
      <c r="K307" s="37">
        <f t="shared" si="48"/>
        <v>9010.5261847384409</v>
      </c>
      <c r="L307" s="37">
        <f t="shared" si="49"/>
        <v>19396619.336927574</v>
      </c>
      <c r="M307" s="37">
        <f t="shared" si="50"/>
        <v>18507620.783452757</v>
      </c>
      <c r="N307" s="41">
        <f>'jan-nov'!M307</f>
        <v>17396757.576832935</v>
      </c>
      <c r="O307" s="41">
        <f t="shared" si="51"/>
        <v>1110863.2066198215</v>
      </c>
    </row>
    <row r="308" spans="1:15" x14ac:dyDescent="0.2">
      <c r="A308" s="33">
        <v>5042</v>
      </c>
      <c r="B308" s="34" t="s">
        <v>375</v>
      </c>
      <c r="C308" s="36">
        <v>35802779</v>
      </c>
      <c r="D308" s="36">
        <v>1328</v>
      </c>
      <c r="E308" s="37">
        <f t="shared" si="45"/>
        <v>26959.923945783132</v>
      </c>
      <c r="F308" s="38">
        <f t="shared" si="42"/>
        <v>0.74169803192256967</v>
      </c>
      <c r="G308" s="39">
        <f t="shared" si="43"/>
        <v>5633.3988615522849</v>
      </c>
      <c r="H308" s="39">
        <f t="shared" si="44"/>
        <v>2013.9370642125405</v>
      </c>
      <c r="I308" s="37">
        <f t="shared" si="46"/>
        <v>7647.3359257648253</v>
      </c>
      <c r="J308" s="40">
        <f t="shared" si="47"/>
        <v>-432.81331717371768</v>
      </c>
      <c r="K308" s="37">
        <f t="shared" si="48"/>
        <v>7214.5226085911072</v>
      </c>
      <c r="L308" s="37">
        <f t="shared" si="49"/>
        <v>10155662.109415688</v>
      </c>
      <c r="M308" s="37">
        <f t="shared" si="50"/>
        <v>9580886.0242089909</v>
      </c>
      <c r="N308" s="41">
        <f>'jan-nov'!M308</f>
        <v>9035449.5322951004</v>
      </c>
      <c r="O308" s="41">
        <f t="shared" si="51"/>
        <v>545436.49191389047</v>
      </c>
    </row>
    <row r="309" spans="1:15" x14ac:dyDescent="0.2">
      <c r="A309" s="33">
        <v>5043</v>
      </c>
      <c r="B309" s="34" t="s">
        <v>392</v>
      </c>
      <c r="C309" s="36">
        <v>13437659</v>
      </c>
      <c r="D309" s="36">
        <v>459</v>
      </c>
      <c r="E309" s="37">
        <f t="shared" si="45"/>
        <v>29275.945533769063</v>
      </c>
      <c r="F309" s="38">
        <f t="shared" si="42"/>
        <v>0.80541440802043451</v>
      </c>
      <c r="G309" s="39">
        <f t="shared" si="43"/>
        <v>4243.7859087607258</v>
      </c>
      <c r="H309" s="39">
        <f t="shared" si="44"/>
        <v>1203.3295084174645</v>
      </c>
      <c r="I309" s="37">
        <f t="shared" si="46"/>
        <v>5447.11541717819</v>
      </c>
      <c r="J309" s="40">
        <f t="shared" si="47"/>
        <v>-432.81331717371768</v>
      </c>
      <c r="K309" s="37">
        <f t="shared" si="48"/>
        <v>5014.3021000044719</v>
      </c>
      <c r="L309" s="37">
        <f t="shared" si="49"/>
        <v>2500225.976484789</v>
      </c>
      <c r="M309" s="37">
        <f t="shared" si="50"/>
        <v>2301564.6639020527</v>
      </c>
      <c r="N309" s="41">
        <f>'jan-nov'!M309</f>
        <v>2112042.5517119369</v>
      </c>
      <c r="O309" s="41">
        <f t="shared" si="51"/>
        <v>189522.11219011573</v>
      </c>
    </row>
    <row r="310" spans="1:15" x14ac:dyDescent="0.2">
      <c r="A310" s="33">
        <v>5044</v>
      </c>
      <c r="B310" s="34" t="s">
        <v>376</v>
      </c>
      <c r="C310" s="36">
        <v>32661990</v>
      </c>
      <c r="D310" s="36">
        <v>846</v>
      </c>
      <c r="E310" s="37">
        <f t="shared" si="45"/>
        <v>38607.553191489358</v>
      </c>
      <c r="F310" s="38">
        <f t="shared" si="42"/>
        <v>1.0621374999818007</v>
      </c>
      <c r="G310" s="39">
        <f t="shared" si="43"/>
        <v>-1355.1786858714506</v>
      </c>
      <c r="H310" s="39">
        <f t="shared" si="44"/>
        <v>0</v>
      </c>
      <c r="I310" s="37">
        <f t="shared" si="46"/>
        <v>-1355.1786858714506</v>
      </c>
      <c r="J310" s="40">
        <f t="shared" si="47"/>
        <v>-432.81331717371768</v>
      </c>
      <c r="K310" s="37">
        <f t="shared" si="48"/>
        <v>-1787.9920030451683</v>
      </c>
      <c r="L310" s="37">
        <f t="shared" si="49"/>
        <v>-1146481.1682472471</v>
      </c>
      <c r="M310" s="37">
        <f t="shared" si="50"/>
        <v>-1512641.2345762125</v>
      </c>
      <c r="N310" s="41">
        <f>'jan-nov'!M310</f>
        <v>-1699070.5382486556</v>
      </c>
      <c r="O310" s="41">
        <f t="shared" si="51"/>
        <v>186429.30367244314</v>
      </c>
    </row>
    <row r="311" spans="1:15" x14ac:dyDescent="0.2">
      <c r="A311" s="33">
        <v>5045</v>
      </c>
      <c r="B311" s="34" t="s">
        <v>377</v>
      </c>
      <c r="C311" s="36">
        <v>67677911</v>
      </c>
      <c r="D311" s="36">
        <v>2347</v>
      </c>
      <c r="E311" s="37">
        <f t="shared" si="45"/>
        <v>28835.92288027269</v>
      </c>
      <c r="F311" s="38">
        <f t="shared" si="42"/>
        <v>0.79330888662668242</v>
      </c>
      <c r="G311" s="39">
        <f t="shared" si="43"/>
        <v>4507.7995008585503</v>
      </c>
      <c r="H311" s="39">
        <f t="shared" si="44"/>
        <v>1357.3374371411951</v>
      </c>
      <c r="I311" s="37">
        <f t="shared" si="46"/>
        <v>5865.136937999745</v>
      </c>
      <c r="J311" s="40">
        <f t="shared" si="47"/>
        <v>-432.81331717371768</v>
      </c>
      <c r="K311" s="37">
        <f t="shared" si="48"/>
        <v>5432.3236208260278</v>
      </c>
      <c r="L311" s="37">
        <f t="shared" si="49"/>
        <v>13765476.393485401</v>
      </c>
      <c r="M311" s="37">
        <f t="shared" si="50"/>
        <v>12749663.538078688</v>
      </c>
      <c r="N311" s="41">
        <f>'jan-nov'!M311</f>
        <v>11611819.380757986</v>
      </c>
      <c r="O311" s="41">
        <f t="shared" si="51"/>
        <v>1137844.1573207024</v>
      </c>
    </row>
    <row r="312" spans="1:15" x14ac:dyDescent="0.2">
      <c r="A312" s="33">
        <v>5046</v>
      </c>
      <c r="B312" s="34" t="s">
        <v>378</v>
      </c>
      <c r="C312" s="36">
        <v>29339453</v>
      </c>
      <c r="D312" s="36">
        <v>1215</v>
      </c>
      <c r="E312" s="37">
        <f t="shared" si="45"/>
        <v>24147.697942386832</v>
      </c>
      <c r="F312" s="38">
        <f t="shared" si="42"/>
        <v>0.66433051055139913</v>
      </c>
      <c r="G312" s="39">
        <f t="shared" si="43"/>
        <v>7320.7344635900645</v>
      </c>
      <c r="H312" s="39">
        <f t="shared" si="44"/>
        <v>2998.2161654012452</v>
      </c>
      <c r="I312" s="37">
        <f t="shared" si="46"/>
        <v>10318.95062899131</v>
      </c>
      <c r="J312" s="40">
        <f t="shared" si="47"/>
        <v>-432.81331717371768</v>
      </c>
      <c r="K312" s="37">
        <f t="shared" si="48"/>
        <v>9886.1373118175925</v>
      </c>
      <c r="L312" s="37">
        <f t="shared" si="49"/>
        <v>12537525.014224442</v>
      </c>
      <c r="M312" s="37">
        <f t="shared" si="50"/>
        <v>12011656.833858375</v>
      </c>
      <c r="N312" s="41">
        <f>'jan-nov'!M312</f>
        <v>11357096.539825713</v>
      </c>
      <c r="O312" s="41">
        <f t="shared" si="51"/>
        <v>654560.29403266124</v>
      </c>
    </row>
    <row r="313" spans="1:15" x14ac:dyDescent="0.2">
      <c r="A313" s="33">
        <v>5047</v>
      </c>
      <c r="B313" s="34" t="s">
        <v>379</v>
      </c>
      <c r="C313" s="36">
        <v>104067850</v>
      </c>
      <c r="D313" s="36">
        <v>3865</v>
      </c>
      <c r="E313" s="37">
        <f t="shared" si="45"/>
        <v>26925.705045278137</v>
      </c>
      <c r="F313" s="38">
        <f t="shared" si="42"/>
        <v>0.74075663122684998</v>
      </c>
      <c r="G313" s="39">
        <f t="shared" si="43"/>
        <v>5653.9302018552817</v>
      </c>
      <c r="H313" s="39">
        <f t="shared" si="44"/>
        <v>2025.9136793892887</v>
      </c>
      <c r="I313" s="37">
        <f t="shared" si="46"/>
        <v>7679.8438812445702</v>
      </c>
      <c r="J313" s="40">
        <f t="shared" si="47"/>
        <v>-432.81331717371768</v>
      </c>
      <c r="K313" s="37">
        <f t="shared" si="48"/>
        <v>7247.0305640708521</v>
      </c>
      <c r="L313" s="37">
        <f t="shared" si="49"/>
        <v>29682596.601010263</v>
      </c>
      <c r="M313" s="37">
        <f t="shared" si="50"/>
        <v>28009773.130133845</v>
      </c>
      <c r="N313" s="41">
        <f>'jan-nov'!M313</f>
        <v>25923314.905700728</v>
      </c>
      <c r="O313" s="41">
        <f t="shared" si="51"/>
        <v>2086458.2244331166</v>
      </c>
    </row>
    <row r="314" spans="1:15" x14ac:dyDescent="0.2">
      <c r="A314" s="33">
        <v>5049</v>
      </c>
      <c r="B314" s="34" t="s">
        <v>380</v>
      </c>
      <c r="C314" s="36">
        <v>42474544</v>
      </c>
      <c r="D314" s="36">
        <v>1100</v>
      </c>
      <c r="E314" s="37">
        <f t="shared" si="45"/>
        <v>38613.221818181817</v>
      </c>
      <c r="F314" s="38">
        <f t="shared" si="42"/>
        <v>1.0622934503201606</v>
      </c>
      <c r="G314" s="39">
        <f t="shared" si="43"/>
        <v>-1358.579861886926</v>
      </c>
      <c r="H314" s="39">
        <f t="shared" si="44"/>
        <v>0</v>
      </c>
      <c r="I314" s="37">
        <f t="shared" si="46"/>
        <v>-1358.579861886926</v>
      </c>
      <c r="J314" s="40">
        <f t="shared" si="47"/>
        <v>-432.81331717371768</v>
      </c>
      <c r="K314" s="37">
        <f t="shared" si="48"/>
        <v>-1791.3931790606437</v>
      </c>
      <c r="L314" s="37">
        <f t="shared" si="49"/>
        <v>-1494437.8480756185</v>
      </c>
      <c r="M314" s="37">
        <f t="shared" si="50"/>
        <v>-1970532.496966708</v>
      </c>
      <c r="N314" s="41">
        <f>'jan-nov'!M314</f>
        <v>-1791986.382592815</v>
      </c>
      <c r="O314" s="41">
        <f t="shared" si="51"/>
        <v>-178546.11437389301</v>
      </c>
    </row>
    <row r="315" spans="1:15" x14ac:dyDescent="0.2">
      <c r="A315" s="33">
        <v>5052</v>
      </c>
      <c r="B315" s="34" t="s">
        <v>381</v>
      </c>
      <c r="C315" s="36">
        <v>16669457</v>
      </c>
      <c r="D315" s="36">
        <v>563</v>
      </c>
      <c r="E315" s="37">
        <f t="shared" si="45"/>
        <v>29608.271758436946</v>
      </c>
      <c r="F315" s="38">
        <f t="shared" si="42"/>
        <v>0.81455707872262617</v>
      </c>
      <c r="G315" s="39">
        <f t="shared" si="43"/>
        <v>4044.3901739599969</v>
      </c>
      <c r="H315" s="39">
        <f t="shared" si="44"/>
        <v>1087.0153297837057</v>
      </c>
      <c r="I315" s="37">
        <f t="shared" si="46"/>
        <v>5131.4055037437029</v>
      </c>
      <c r="J315" s="40">
        <f t="shared" si="47"/>
        <v>-432.81331717371768</v>
      </c>
      <c r="K315" s="37">
        <f t="shared" si="48"/>
        <v>4698.5921865699856</v>
      </c>
      <c r="L315" s="37">
        <f t="shared" si="49"/>
        <v>2888981.2986077047</v>
      </c>
      <c r="M315" s="37">
        <f t="shared" si="50"/>
        <v>2645307.4010389019</v>
      </c>
      <c r="N315" s="41">
        <f>'jan-nov'!M315</f>
        <v>2729702.7961085415</v>
      </c>
      <c r="O315" s="41">
        <f t="shared" si="51"/>
        <v>-84395.395069639664</v>
      </c>
    </row>
    <row r="316" spans="1:15" x14ac:dyDescent="0.2">
      <c r="A316" s="33">
        <v>5053</v>
      </c>
      <c r="B316" s="34" t="s">
        <v>382</v>
      </c>
      <c r="C316" s="36">
        <v>193708142</v>
      </c>
      <c r="D316" s="36">
        <v>6764</v>
      </c>
      <c r="E316" s="37">
        <f t="shared" si="45"/>
        <v>28638.104967474868</v>
      </c>
      <c r="F316" s="38">
        <f t="shared" si="42"/>
        <v>0.78786669187508618</v>
      </c>
      <c r="G316" s="39">
        <f t="shared" si="43"/>
        <v>4626.4902485372431</v>
      </c>
      <c r="H316" s="39">
        <f t="shared" si="44"/>
        <v>1426.5737066204329</v>
      </c>
      <c r="I316" s="37">
        <f t="shared" si="46"/>
        <v>6053.063955157676</v>
      </c>
      <c r="J316" s="40">
        <f t="shared" si="47"/>
        <v>-432.81331717371768</v>
      </c>
      <c r="K316" s="37">
        <f t="shared" si="48"/>
        <v>5620.2506379839579</v>
      </c>
      <c r="L316" s="37">
        <f t="shared" si="49"/>
        <v>40942924.592686519</v>
      </c>
      <c r="M316" s="37">
        <f t="shared" si="50"/>
        <v>38015375.315323494</v>
      </c>
      <c r="N316" s="41">
        <f>'jan-nov'!M316</f>
        <v>38200717.718256071</v>
      </c>
      <c r="O316" s="41">
        <f t="shared" si="51"/>
        <v>-185342.40293257684</v>
      </c>
    </row>
    <row r="317" spans="1:15" x14ac:dyDescent="0.2">
      <c r="A317" s="33">
        <v>5054</v>
      </c>
      <c r="B317" s="34" t="s">
        <v>383</v>
      </c>
      <c r="C317" s="36">
        <v>256343167</v>
      </c>
      <c r="D317" s="36">
        <v>9948</v>
      </c>
      <c r="E317" s="37">
        <f t="shared" si="45"/>
        <v>25768.311921994369</v>
      </c>
      <c r="F317" s="38">
        <f t="shared" si="42"/>
        <v>0.70891543599845785</v>
      </c>
      <c r="G317" s="39">
        <f t="shared" si="43"/>
        <v>6348.3660758255428</v>
      </c>
      <c r="H317" s="39">
        <f t="shared" si="44"/>
        <v>2431.0012725386073</v>
      </c>
      <c r="I317" s="37">
        <f t="shared" si="46"/>
        <v>8779.3673483641505</v>
      </c>
      <c r="J317" s="40">
        <f t="shared" si="47"/>
        <v>-432.81331717371768</v>
      </c>
      <c r="K317" s="37">
        <f t="shared" si="48"/>
        <v>8346.5540311904333</v>
      </c>
      <c r="L317" s="37">
        <f t="shared" si="49"/>
        <v>87337146.381526574</v>
      </c>
      <c r="M317" s="37">
        <f t="shared" si="50"/>
        <v>83031519.502282426</v>
      </c>
      <c r="N317" s="41">
        <f>'jan-nov'!M317</f>
        <v>77010394.019782871</v>
      </c>
      <c r="O317" s="41">
        <f t="shared" si="51"/>
        <v>6021125.4824995548</v>
      </c>
    </row>
    <row r="318" spans="1:15" x14ac:dyDescent="0.2">
      <c r="A318" s="33">
        <v>5055</v>
      </c>
      <c r="B318" s="34" t="s">
        <v>411</v>
      </c>
      <c r="C318" s="36">
        <v>176810029</v>
      </c>
      <c r="D318" s="36">
        <v>5941</v>
      </c>
      <c r="E318" s="37">
        <f t="shared" si="45"/>
        <v>29760.987880828143</v>
      </c>
      <c r="F318" s="38">
        <f t="shared" si="42"/>
        <v>0.81875847215564113</v>
      </c>
      <c r="G318" s="39">
        <f t="shared" si="43"/>
        <v>3952.7605005252785</v>
      </c>
      <c r="H318" s="39">
        <f t="shared" si="44"/>
        <v>1033.5646869467867</v>
      </c>
      <c r="I318" s="37">
        <f t="shared" si="46"/>
        <v>4986.3251874720654</v>
      </c>
      <c r="J318" s="40">
        <f t="shared" si="47"/>
        <v>-432.81331717371768</v>
      </c>
      <c r="K318" s="37">
        <f t="shared" si="48"/>
        <v>4553.5118702983473</v>
      </c>
      <c r="L318" s="37">
        <f t="shared" si="49"/>
        <v>29623757.938771542</v>
      </c>
      <c r="M318" s="37">
        <f t="shared" si="50"/>
        <v>27052414.02144248</v>
      </c>
      <c r="N318" s="41">
        <f>'jan-nov'!M318</f>
        <v>24361240.211156037</v>
      </c>
      <c r="O318" s="41">
        <f t="shared" si="51"/>
        <v>2691173.8102864437</v>
      </c>
    </row>
    <row r="319" spans="1:15" x14ac:dyDescent="0.2">
      <c r="A319" s="33">
        <v>5056</v>
      </c>
      <c r="B319" s="34" t="s">
        <v>355</v>
      </c>
      <c r="C319" s="36">
        <v>161475802</v>
      </c>
      <c r="D319" s="36">
        <v>5140</v>
      </c>
      <c r="E319" s="37">
        <f t="shared" si="45"/>
        <v>31415.525680933853</v>
      </c>
      <c r="F319" s="38">
        <f t="shared" si="42"/>
        <v>0.8642766803133406</v>
      </c>
      <c r="G319" s="39">
        <f t="shared" si="43"/>
        <v>2960.0378204618523</v>
      </c>
      <c r="H319" s="39">
        <f t="shared" si="44"/>
        <v>454.47645690978806</v>
      </c>
      <c r="I319" s="37">
        <f t="shared" si="46"/>
        <v>3414.5142773716402</v>
      </c>
      <c r="J319" s="40">
        <f t="shared" si="47"/>
        <v>-432.81331717371768</v>
      </c>
      <c r="K319" s="37">
        <f t="shared" si="48"/>
        <v>2981.7009601979225</v>
      </c>
      <c r="L319" s="37">
        <f t="shared" si="49"/>
        <v>17550603.385690231</v>
      </c>
      <c r="M319" s="37">
        <f t="shared" si="50"/>
        <v>15325942.935417322</v>
      </c>
      <c r="N319" s="41">
        <f>'jan-nov'!M319</f>
        <v>12607441.582678327</v>
      </c>
      <c r="O319" s="41">
        <f t="shared" si="51"/>
        <v>2718501.3527389951</v>
      </c>
    </row>
    <row r="320" spans="1:15" x14ac:dyDescent="0.2">
      <c r="A320" s="33">
        <v>5057</v>
      </c>
      <c r="B320" s="34" t="s">
        <v>357</v>
      </c>
      <c r="C320" s="36">
        <v>300234181</v>
      </c>
      <c r="D320" s="36">
        <v>10306</v>
      </c>
      <c r="E320" s="37">
        <f t="shared" si="45"/>
        <v>29131.979526489424</v>
      </c>
      <c r="F320" s="38">
        <f t="shared" si="42"/>
        <v>0.80145374016106685</v>
      </c>
      <c r="G320" s="39">
        <f t="shared" si="43"/>
        <v>4330.1655131285097</v>
      </c>
      <c r="H320" s="39">
        <f t="shared" si="44"/>
        <v>1253.7176109653383</v>
      </c>
      <c r="I320" s="37">
        <f t="shared" si="46"/>
        <v>5583.883124093848</v>
      </c>
      <c r="J320" s="40">
        <f t="shared" si="47"/>
        <v>-432.81331717371768</v>
      </c>
      <c r="K320" s="37">
        <f t="shared" si="48"/>
        <v>5151.0698069201298</v>
      </c>
      <c r="L320" s="37">
        <f t="shared" si="49"/>
        <v>57547499.476911195</v>
      </c>
      <c r="M320" s="37">
        <f t="shared" si="50"/>
        <v>53086925.430118859</v>
      </c>
      <c r="N320" s="41">
        <f>'jan-nov'!M320</f>
        <v>47999708.976455823</v>
      </c>
      <c r="O320" s="41">
        <f t="shared" si="51"/>
        <v>5087216.4536630362</v>
      </c>
    </row>
    <row r="321" spans="1:15" x14ac:dyDescent="0.2">
      <c r="A321" s="33">
        <v>5058</v>
      </c>
      <c r="B321" s="34" t="s">
        <v>358</v>
      </c>
      <c r="C321" s="36">
        <v>129736989</v>
      </c>
      <c r="D321" s="36">
        <v>4271</v>
      </c>
      <c r="E321" s="37">
        <f t="shared" si="45"/>
        <v>30376.25591196441</v>
      </c>
      <c r="F321" s="38">
        <f t="shared" si="42"/>
        <v>0.83568519230204652</v>
      </c>
      <c r="G321" s="39">
        <f t="shared" si="43"/>
        <v>3583.5996818435183</v>
      </c>
      <c r="H321" s="39">
        <f t="shared" si="44"/>
        <v>818.22087604909314</v>
      </c>
      <c r="I321" s="37">
        <f t="shared" si="46"/>
        <v>4401.8205578926118</v>
      </c>
      <c r="J321" s="40">
        <f t="shared" si="47"/>
        <v>-432.81331717371768</v>
      </c>
      <c r="K321" s="37">
        <f t="shared" si="48"/>
        <v>3969.0072407188941</v>
      </c>
      <c r="L321" s="37">
        <f t="shared" si="49"/>
        <v>18800175.602759346</v>
      </c>
      <c r="M321" s="37">
        <f t="shared" si="50"/>
        <v>16951629.925110396</v>
      </c>
      <c r="N321" s="41">
        <f>'jan-nov'!M321</f>
        <v>15341999.652095173</v>
      </c>
      <c r="O321" s="41">
        <f t="shared" si="51"/>
        <v>1609630.2730152234</v>
      </c>
    </row>
    <row r="322" spans="1:15" x14ac:dyDescent="0.2">
      <c r="A322" s="33">
        <v>5059</v>
      </c>
      <c r="B322" s="34" t="s">
        <v>412</v>
      </c>
      <c r="C322" s="36">
        <v>508653462</v>
      </c>
      <c r="D322" s="36">
        <v>18300</v>
      </c>
      <c r="E322" s="37">
        <f t="shared" si="45"/>
        <v>27795.271147540985</v>
      </c>
      <c r="F322" s="38">
        <f t="shared" si="42"/>
        <v>0.76467937922762153</v>
      </c>
      <c r="G322" s="39">
        <f t="shared" si="43"/>
        <v>5132.1905404975732</v>
      </c>
      <c r="H322" s="39">
        <f t="shared" si="44"/>
        <v>1721.5655435972919</v>
      </c>
      <c r="I322" s="37">
        <f t="shared" si="46"/>
        <v>6853.7560840948654</v>
      </c>
      <c r="J322" s="40">
        <f t="shared" si="47"/>
        <v>-432.81331717371768</v>
      </c>
      <c r="K322" s="37">
        <f t="shared" si="48"/>
        <v>6420.9427669211473</v>
      </c>
      <c r="L322" s="37">
        <f t="shared" si="49"/>
        <v>125423736.33893603</v>
      </c>
      <c r="M322" s="37">
        <f t="shared" si="50"/>
        <v>117503252.634657</v>
      </c>
      <c r="N322" s="41">
        <f>'jan-nov'!M322</f>
        <v>111029714.48132558</v>
      </c>
      <c r="O322" s="41">
        <f t="shared" si="51"/>
        <v>6473538.1533314139</v>
      </c>
    </row>
    <row r="323" spans="1:15" x14ac:dyDescent="0.2">
      <c r="A323" s="33">
        <v>5060</v>
      </c>
      <c r="B323" s="34" t="s">
        <v>413</v>
      </c>
      <c r="C323" s="36">
        <v>331249300</v>
      </c>
      <c r="D323" s="36">
        <v>9581</v>
      </c>
      <c r="E323" s="37">
        <f t="shared" si="45"/>
        <v>34573.562258636885</v>
      </c>
      <c r="F323" s="38">
        <f t="shared" si="42"/>
        <v>0.95115784211232235</v>
      </c>
      <c r="G323" s="39">
        <f t="shared" si="43"/>
        <v>1065.2158738400335</v>
      </c>
      <c r="H323" s="39">
        <f t="shared" si="44"/>
        <v>0</v>
      </c>
      <c r="I323" s="37">
        <f t="shared" si="46"/>
        <v>1065.2158738400335</v>
      </c>
      <c r="J323" s="40">
        <f t="shared" si="47"/>
        <v>-432.81331717371768</v>
      </c>
      <c r="K323" s="37">
        <f t="shared" si="48"/>
        <v>632.40255666631583</v>
      </c>
      <c r="L323" s="37">
        <f t="shared" si="49"/>
        <v>10205833.287261361</v>
      </c>
      <c r="M323" s="37">
        <f t="shared" si="50"/>
        <v>6059048.895419972</v>
      </c>
      <c r="N323" s="41">
        <f>'jan-nov'!M323</f>
        <v>12044402.833616585</v>
      </c>
      <c r="O323" s="41">
        <f t="shared" si="51"/>
        <v>-5985353.9381966125</v>
      </c>
    </row>
    <row r="324" spans="1:15" x14ac:dyDescent="0.2">
      <c r="A324" s="33">
        <v>5061</v>
      </c>
      <c r="B324" s="34" t="s">
        <v>285</v>
      </c>
      <c r="C324" s="36">
        <v>53745877</v>
      </c>
      <c r="D324" s="36">
        <v>1989</v>
      </c>
      <c r="E324" s="37">
        <f t="shared" si="45"/>
        <v>27021.557063851182</v>
      </c>
      <c r="F324" s="38">
        <f t="shared" si="42"/>
        <v>0.74339362878197679</v>
      </c>
      <c r="G324" s="39">
        <f t="shared" si="43"/>
        <v>5596.4189907114551</v>
      </c>
      <c r="H324" s="39">
        <f t="shared" si="44"/>
        <v>1992.3654728887229</v>
      </c>
      <c r="I324" s="37">
        <f t="shared" si="46"/>
        <v>7588.7844636001782</v>
      </c>
      <c r="J324" s="40">
        <f t="shared" si="47"/>
        <v>-432.81331717371768</v>
      </c>
      <c r="K324" s="37">
        <f t="shared" si="48"/>
        <v>7155.9711464264601</v>
      </c>
      <c r="L324" s="37">
        <f t="shared" si="49"/>
        <v>15094092.298100755</v>
      </c>
      <c r="M324" s="37">
        <f t="shared" si="50"/>
        <v>14233226.610242229</v>
      </c>
      <c r="N324" s="41">
        <f>'jan-nov'!M324</f>
        <v>14219697.824085062</v>
      </c>
      <c r="O324" s="41">
        <f t="shared" si="51"/>
        <v>13528.786157166585</v>
      </c>
    </row>
    <row r="325" spans="1:15" x14ac:dyDescent="0.2">
      <c r="A325" s="33">
        <v>5401</v>
      </c>
      <c r="B325" s="34" t="s">
        <v>324</v>
      </c>
      <c r="C325" s="36">
        <v>2721310343</v>
      </c>
      <c r="D325" s="36">
        <v>77095</v>
      </c>
      <c r="E325" s="37">
        <f t="shared" si="45"/>
        <v>35298.143109151046</v>
      </c>
      <c r="F325" s="38">
        <f t="shared" si="42"/>
        <v>0.97109188168438854</v>
      </c>
      <c r="G325" s="39">
        <f t="shared" si="43"/>
        <v>630.46736353153676</v>
      </c>
      <c r="H325" s="39">
        <f t="shared" si="44"/>
        <v>0</v>
      </c>
      <c r="I325" s="37">
        <f t="shared" si="46"/>
        <v>630.46736353153676</v>
      </c>
      <c r="J325" s="40">
        <f t="shared" si="47"/>
        <v>-432.81331717371768</v>
      </c>
      <c r="K325" s="37">
        <f t="shared" si="48"/>
        <v>197.65404635781908</v>
      </c>
      <c r="L325" s="37">
        <f t="shared" si="49"/>
        <v>48605881.391463824</v>
      </c>
      <c r="M325" s="37">
        <f t="shared" si="50"/>
        <v>15238138.703956062</v>
      </c>
      <c r="N325" s="41">
        <f>'jan-nov'!M325</f>
        <v>-1849718.644539112</v>
      </c>
      <c r="O325" s="41">
        <f t="shared" si="51"/>
        <v>17087857.348495174</v>
      </c>
    </row>
    <row r="326" spans="1:15" x14ac:dyDescent="0.2">
      <c r="A326" s="33">
        <v>5402</v>
      </c>
      <c r="B326" s="34" t="s">
        <v>420</v>
      </c>
      <c r="C326" s="36">
        <v>765812473</v>
      </c>
      <c r="D326" s="36">
        <v>24738</v>
      </c>
      <c r="E326" s="37">
        <f t="shared" si="45"/>
        <v>30956.927520413938</v>
      </c>
      <c r="F326" s="38">
        <f t="shared" si="42"/>
        <v>0.85166012569007976</v>
      </c>
      <c r="G326" s="39">
        <f t="shared" si="43"/>
        <v>3235.1967167738017</v>
      </c>
      <c r="H326" s="39">
        <f t="shared" si="44"/>
        <v>614.98581309175859</v>
      </c>
      <c r="I326" s="37">
        <f t="shared" si="46"/>
        <v>3850.1825298655604</v>
      </c>
      <c r="J326" s="40">
        <f t="shared" si="47"/>
        <v>-432.81331717371768</v>
      </c>
      <c r="K326" s="37">
        <f t="shared" si="48"/>
        <v>3417.3692126918427</v>
      </c>
      <c r="L326" s="37">
        <f t="shared" si="49"/>
        <v>95245815.423814237</v>
      </c>
      <c r="M326" s="37">
        <f t="shared" si="50"/>
        <v>84538879.583570808</v>
      </c>
      <c r="N326" s="41">
        <f>'jan-nov'!M326</f>
        <v>71159442.602723092</v>
      </c>
      <c r="O326" s="41">
        <f t="shared" si="51"/>
        <v>13379436.980847716</v>
      </c>
    </row>
    <row r="327" spans="1:15" x14ac:dyDescent="0.2">
      <c r="A327" s="33">
        <v>5403</v>
      </c>
      <c r="B327" s="34" t="s">
        <v>342</v>
      </c>
      <c r="C327" s="36">
        <v>641505688</v>
      </c>
      <c r="D327" s="36">
        <v>20847</v>
      </c>
      <c r="E327" s="37">
        <f t="shared" si="45"/>
        <v>30772.086535232887</v>
      </c>
      <c r="F327" s="38">
        <f t="shared" si="42"/>
        <v>0.84657494090976959</v>
      </c>
      <c r="G327" s="39">
        <f t="shared" si="43"/>
        <v>3346.1013078824317</v>
      </c>
      <c r="H327" s="39">
        <f t="shared" si="44"/>
        <v>679.68015790512618</v>
      </c>
      <c r="I327" s="37">
        <f t="shared" si="46"/>
        <v>4025.7814657875579</v>
      </c>
      <c r="J327" s="40">
        <f t="shared" si="47"/>
        <v>-432.81331717371768</v>
      </c>
      <c r="K327" s="37">
        <f t="shared" si="48"/>
        <v>3592.9681486138402</v>
      </c>
      <c r="L327" s="37">
        <f t="shared" si="49"/>
        <v>83925466.21727322</v>
      </c>
      <c r="M327" s="37">
        <f t="shared" si="50"/>
        <v>74902606.994152725</v>
      </c>
      <c r="N327" s="41">
        <f>'jan-nov'!M327</f>
        <v>63895810.935923181</v>
      </c>
      <c r="O327" s="41">
        <f t="shared" si="51"/>
        <v>11006796.058229543</v>
      </c>
    </row>
    <row r="328" spans="1:15" x14ac:dyDescent="0.2">
      <c r="A328" s="33">
        <v>5404</v>
      </c>
      <c r="B328" s="34" t="s">
        <v>339</v>
      </c>
      <c r="C328" s="36">
        <v>50390915</v>
      </c>
      <c r="D328" s="36">
        <v>1959</v>
      </c>
      <c r="E328" s="37">
        <f t="shared" si="45"/>
        <v>25722.774374680961</v>
      </c>
      <c r="F328" s="38">
        <f t="shared" ref="F328:F363" si="52">IF(ISNUMBER(C328),E328/E$369,"")</f>
        <v>0.70766264651400457</v>
      </c>
      <c r="G328" s="39">
        <f t="shared" ref="G328:G363" si="53">(E$369-E328)*0.6</f>
        <v>6375.6886042135875</v>
      </c>
      <c r="H328" s="39">
        <f t="shared" ref="H328:H363" si="54">IF(E328&gt;=E$369*0.9,0,IF(E328&lt;0.9*E$369,(E$369*0.9-E328)*0.35))</f>
        <v>2446.9394140983004</v>
      </c>
      <c r="I328" s="37">
        <f t="shared" si="46"/>
        <v>8822.628018311887</v>
      </c>
      <c r="J328" s="40">
        <f t="shared" si="47"/>
        <v>-432.81331717371768</v>
      </c>
      <c r="K328" s="37">
        <f t="shared" si="48"/>
        <v>8389.8147011381698</v>
      </c>
      <c r="L328" s="37">
        <f t="shared" si="49"/>
        <v>17283528.287872985</v>
      </c>
      <c r="M328" s="37">
        <f t="shared" si="50"/>
        <v>16435646.999529675</v>
      </c>
      <c r="N328" s="41">
        <f>'jan-nov'!M328</f>
        <v>15317873.230509115</v>
      </c>
      <c r="O328" s="41">
        <f t="shared" si="51"/>
        <v>1117773.7690205593</v>
      </c>
    </row>
    <row r="329" spans="1:15" x14ac:dyDescent="0.2">
      <c r="A329" s="33">
        <v>5405</v>
      </c>
      <c r="B329" s="34" t="s">
        <v>340</v>
      </c>
      <c r="C329" s="36">
        <v>171792184</v>
      </c>
      <c r="D329" s="36">
        <v>5642</v>
      </c>
      <c r="E329" s="37">
        <f t="shared" ref="E329:E363" si="55">(C329)/D329</f>
        <v>30448.809641970933</v>
      </c>
      <c r="F329" s="38">
        <f t="shared" si="52"/>
        <v>0.83768122756025787</v>
      </c>
      <c r="G329" s="39">
        <f t="shared" si="53"/>
        <v>3540.0674438396045</v>
      </c>
      <c r="H329" s="39">
        <f t="shared" si="54"/>
        <v>792.82707054681032</v>
      </c>
      <c r="I329" s="37">
        <f t="shared" ref="I329:I363" si="56">G329+H329</f>
        <v>4332.8945143864148</v>
      </c>
      <c r="J329" s="40">
        <f t="shared" ref="J329:J363" si="57">I$371</f>
        <v>-432.81331717371768</v>
      </c>
      <c r="K329" s="37">
        <f t="shared" ref="K329:K363" si="58">I329+J329</f>
        <v>3900.0811972126971</v>
      </c>
      <c r="L329" s="37">
        <f t="shared" ref="L329:L363" si="59">(I329*D329)</f>
        <v>24446190.850168154</v>
      </c>
      <c r="M329" s="37">
        <f t="shared" ref="M329:M363" si="60">(K329*D329)</f>
        <v>22004258.114674035</v>
      </c>
      <c r="N329" s="41">
        <f>'jan-nov'!M329</f>
        <v>18253968.608515792</v>
      </c>
      <c r="O329" s="41">
        <f t="shared" ref="O329:O363" si="61">M329-N329</f>
        <v>3750289.5061582439</v>
      </c>
    </row>
    <row r="330" spans="1:15" x14ac:dyDescent="0.2">
      <c r="A330" s="33">
        <v>5406</v>
      </c>
      <c r="B330" s="34" t="s">
        <v>341</v>
      </c>
      <c r="C330" s="36">
        <v>373038789</v>
      </c>
      <c r="D330" s="36">
        <v>11331</v>
      </c>
      <c r="E330" s="37">
        <f t="shared" si="55"/>
        <v>32921.965316388669</v>
      </c>
      <c r="F330" s="38">
        <f t="shared" si="52"/>
        <v>0.90572054028393789</v>
      </c>
      <c r="G330" s="39">
        <f t="shared" si="53"/>
        <v>2056.174039188963</v>
      </c>
      <c r="H330" s="39">
        <f t="shared" si="54"/>
        <v>0</v>
      </c>
      <c r="I330" s="37">
        <f t="shared" si="56"/>
        <v>2056.174039188963</v>
      </c>
      <c r="J330" s="40">
        <f t="shared" si="57"/>
        <v>-432.81331717371768</v>
      </c>
      <c r="K330" s="37">
        <f t="shared" si="58"/>
        <v>1623.3607220152453</v>
      </c>
      <c r="L330" s="37">
        <f t="shared" si="59"/>
        <v>23298508.038050141</v>
      </c>
      <c r="M330" s="37">
        <f t="shared" si="60"/>
        <v>18394300.341154743</v>
      </c>
      <c r="N330" s="41">
        <f>'jan-nov'!M330</f>
        <v>13985037.324946186</v>
      </c>
      <c r="O330" s="41">
        <f t="shared" si="61"/>
        <v>4409263.0162085574</v>
      </c>
    </row>
    <row r="331" spans="1:15" x14ac:dyDescent="0.2">
      <c r="A331" s="33">
        <v>5411</v>
      </c>
      <c r="B331" s="34" t="s">
        <v>325</v>
      </c>
      <c r="C331" s="36">
        <v>73553589</v>
      </c>
      <c r="D331" s="36">
        <v>2822</v>
      </c>
      <c r="E331" s="37">
        <f t="shared" si="55"/>
        <v>26064.347625797305</v>
      </c>
      <c r="F331" s="38">
        <f t="shared" si="52"/>
        <v>0.71705971338332763</v>
      </c>
      <c r="G331" s="39">
        <f t="shared" si="53"/>
        <v>6170.7446535437812</v>
      </c>
      <c r="H331" s="39">
        <f t="shared" si="54"/>
        <v>2327.3887762075797</v>
      </c>
      <c r="I331" s="37">
        <f t="shared" si="56"/>
        <v>8498.1334297513604</v>
      </c>
      <c r="J331" s="40">
        <f t="shared" si="57"/>
        <v>-432.81331717371768</v>
      </c>
      <c r="K331" s="37">
        <f t="shared" si="58"/>
        <v>8065.3201125776432</v>
      </c>
      <c r="L331" s="37">
        <f t="shared" si="59"/>
        <v>23981732.538758337</v>
      </c>
      <c r="M331" s="37">
        <f t="shared" si="60"/>
        <v>22760333.357694108</v>
      </c>
      <c r="N331" s="41">
        <f>'jan-nov'!M331</f>
        <v>20891965.21237709</v>
      </c>
      <c r="O331" s="41">
        <f t="shared" si="61"/>
        <v>1868368.145317018</v>
      </c>
    </row>
    <row r="332" spans="1:15" x14ac:dyDescent="0.2">
      <c r="A332" s="33">
        <v>5412</v>
      </c>
      <c r="B332" s="34" t="s">
        <v>313</v>
      </c>
      <c r="C332" s="36">
        <v>112336475</v>
      </c>
      <c r="D332" s="36">
        <v>4209</v>
      </c>
      <c r="E332" s="37">
        <f t="shared" si="55"/>
        <v>26689.587788073175</v>
      </c>
      <c r="F332" s="38">
        <f t="shared" si="52"/>
        <v>0.73426077814788515</v>
      </c>
      <c r="G332" s="39">
        <f t="shared" si="53"/>
        <v>5795.6005561782595</v>
      </c>
      <c r="H332" s="39">
        <f t="shared" si="54"/>
        <v>2108.5547194110254</v>
      </c>
      <c r="I332" s="37">
        <f t="shared" si="56"/>
        <v>7904.1552755892844</v>
      </c>
      <c r="J332" s="40">
        <f t="shared" si="57"/>
        <v>-432.81331717371768</v>
      </c>
      <c r="K332" s="37">
        <f t="shared" si="58"/>
        <v>7471.3419584155672</v>
      </c>
      <c r="L332" s="37">
        <f t="shared" si="59"/>
        <v>33268589.5549553</v>
      </c>
      <c r="M332" s="37">
        <f t="shared" si="60"/>
        <v>31446878.302971121</v>
      </c>
      <c r="N332" s="41">
        <f>'jan-nov'!M332</f>
        <v>28450801.098704886</v>
      </c>
      <c r="O332" s="41">
        <f t="shared" si="61"/>
        <v>2996077.2042662352</v>
      </c>
    </row>
    <row r="333" spans="1:15" x14ac:dyDescent="0.2">
      <c r="A333" s="33">
        <v>5413</v>
      </c>
      <c r="B333" s="34" t="s">
        <v>326</v>
      </c>
      <c r="C333" s="36">
        <v>37922930</v>
      </c>
      <c r="D333" s="36">
        <v>1320</v>
      </c>
      <c r="E333" s="37">
        <f t="shared" si="55"/>
        <v>28729.492424242424</v>
      </c>
      <c r="F333" s="38">
        <f t="shared" si="52"/>
        <v>0.79038086428014243</v>
      </c>
      <c r="G333" s="39">
        <f t="shared" si="53"/>
        <v>4571.6577744767101</v>
      </c>
      <c r="H333" s="39">
        <f t="shared" si="54"/>
        <v>1394.5880967517883</v>
      </c>
      <c r="I333" s="37">
        <f t="shared" si="56"/>
        <v>5966.2458712284988</v>
      </c>
      <c r="J333" s="40">
        <f t="shared" si="57"/>
        <v>-432.81331717371768</v>
      </c>
      <c r="K333" s="37">
        <f t="shared" si="58"/>
        <v>5533.4325540547816</v>
      </c>
      <c r="L333" s="37">
        <f t="shared" si="59"/>
        <v>7875444.5500216186</v>
      </c>
      <c r="M333" s="37">
        <f t="shared" si="60"/>
        <v>7304130.9713523118</v>
      </c>
      <c r="N333" s="41">
        <f>'jan-nov'!M333</f>
        <v>6921476.8173415177</v>
      </c>
      <c r="O333" s="41">
        <f t="shared" si="61"/>
        <v>382654.15401079413</v>
      </c>
    </row>
    <row r="334" spans="1:15" x14ac:dyDescent="0.2">
      <c r="A334" s="33">
        <v>5414</v>
      </c>
      <c r="B334" s="34" t="s">
        <v>327</v>
      </c>
      <c r="C334" s="36">
        <v>31520680</v>
      </c>
      <c r="D334" s="36">
        <v>1092</v>
      </c>
      <c r="E334" s="37">
        <f t="shared" si="55"/>
        <v>28865.091575091574</v>
      </c>
      <c r="F334" s="38">
        <f t="shared" si="52"/>
        <v>0.79411135044610648</v>
      </c>
      <c r="G334" s="39">
        <f t="shared" si="53"/>
        <v>4490.2982839672195</v>
      </c>
      <c r="H334" s="39">
        <f t="shared" si="54"/>
        <v>1347.1283939545858</v>
      </c>
      <c r="I334" s="37">
        <f t="shared" si="56"/>
        <v>5837.4266779218051</v>
      </c>
      <c r="J334" s="40">
        <f t="shared" si="57"/>
        <v>-432.81331717371768</v>
      </c>
      <c r="K334" s="37">
        <f t="shared" si="58"/>
        <v>5404.6133607480879</v>
      </c>
      <c r="L334" s="37">
        <f t="shared" si="59"/>
        <v>6374469.9322906109</v>
      </c>
      <c r="M334" s="37">
        <f t="shared" si="60"/>
        <v>5901837.7899369122</v>
      </c>
      <c r="N334" s="41">
        <f>'jan-nov'!M334</f>
        <v>5187216.7161643449</v>
      </c>
      <c r="O334" s="41">
        <f t="shared" si="61"/>
        <v>714621.07377256732</v>
      </c>
    </row>
    <row r="335" spans="1:15" x14ac:dyDescent="0.2">
      <c r="A335" s="33">
        <v>5415</v>
      </c>
      <c r="B335" s="34" t="s">
        <v>387</v>
      </c>
      <c r="C335" s="36">
        <v>22751856</v>
      </c>
      <c r="D335" s="36">
        <v>1020</v>
      </c>
      <c r="E335" s="37">
        <f t="shared" si="55"/>
        <v>22305.741176470587</v>
      </c>
      <c r="F335" s="38">
        <f t="shared" si="52"/>
        <v>0.61365619444746855</v>
      </c>
      <c r="G335" s="39">
        <f t="shared" si="53"/>
        <v>8425.9085231398112</v>
      </c>
      <c r="H335" s="39">
        <f t="shared" si="54"/>
        <v>3642.901033471931</v>
      </c>
      <c r="I335" s="37">
        <f t="shared" si="56"/>
        <v>12068.809556611743</v>
      </c>
      <c r="J335" s="40">
        <f t="shared" si="57"/>
        <v>-432.81331717371768</v>
      </c>
      <c r="K335" s="37">
        <f t="shared" si="58"/>
        <v>11635.996239438025</v>
      </c>
      <c r="L335" s="37">
        <f t="shared" si="59"/>
        <v>12310185.747743977</v>
      </c>
      <c r="M335" s="37">
        <f t="shared" si="60"/>
        <v>11868716.164226785</v>
      </c>
      <c r="N335" s="41">
        <f>'jan-nov'!M335</f>
        <v>11065297.131582079</v>
      </c>
      <c r="O335" s="41">
        <f t="shared" si="61"/>
        <v>803419.03264470585</v>
      </c>
    </row>
    <row r="336" spans="1:15" x14ac:dyDescent="0.2">
      <c r="A336" s="33">
        <v>5416</v>
      </c>
      <c r="B336" s="34" t="s">
        <v>328</v>
      </c>
      <c r="C336" s="36">
        <v>132708577</v>
      </c>
      <c r="D336" s="36">
        <v>3959</v>
      </c>
      <c r="E336" s="37">
        <f t="shared" si="55"/>
        <v>33520.731750442028</v>
      </c>
      <c r="F336" s="38">
        <f t="shared" si="52"/>
        <v>0.92219328281139357</v>
      </c>
      <c r="G336" s="39">
        <f t="shared" si="53"/>
        <v>1696.9141787569474</v>
      </c>
      <c r="H336" s="39">
        <f t="shared" si="54"/>
        <v>0</v>
      </c>
      <c r="I336" s="37">
        <f t="shared" si="56"/>
        <v>1696.9141787569474</v>
      </c>
      <c r="J336" s="40">
        <f t="shared" si="57"/>
        <v>-432.81331717371768</v>
      </c>
      <c r="K336" s="37">
        <f t="shared" si="58"/>
        <v>1264.1008615832297</v>
      </c>
      <c r="L336" s="37">
        <f t="shared" si="59"/>
        <v>6718083.2336987546</v>
      </c>
      <c r="M336" s="37">
        <f t="shared" si="60"/>
        <v>5004575.3110080063</v>
      </c>
      <c r="N336" s="41">
        <f>'jan-nov'!M336</f>
        <v>3505694.4970136797</v>
      </c>
      <c r="O336" s="41">
        <f t="shared" si="61"/>
        <v>1498880.8139943266</v>
      </c>
    </row>
    <row r="337" spans="1:15" x14ac:dyDescent="0.2">
      <c r="A337" s="33">
        <v>5417</v>
      </c>
      <c r="B337" s="34" t="s">
        <v>329</v>
      </c>
      <c r="C337" s="36">
        <v>55380934</v>
      </c>
      <c r="D337" s="36">
        <v>2089</v>
      </c>
      <c r="E337" s="37">
        <f t="shared" si="55"/>
        <v>26510.739109621827</v>
      </c>
      <c r="F337" s="38">
        <f t="shared" si="52"/>
        <v>0.72934044851023172</v>
      </c>
      <c r="G337" s="39">
        <f t="shared" si="53"/>
        <v>5902.9097632490675</v>
      </c>
      <c r="H337" s="39">
        <f t="shared" si="54"/>
        <v>2171.1517568689969</v>
      </c>
      <c r="I337" s="37">
        <f t="shared" si="56"/>
        <v>8074.0615201180644</v>
      </c>
      <c r="J337" s="40">
        <f t="shared" si="57"/>
        <v>-432.81331717371768</v>
      </c>
      <c r="K337" s="37">
        <f t="shared" si="58"/>
        <v>7641.2482029443472</v>
      </c>
      <c r="L337" s="37">
        <f t="shared" si="59"/>
        <v>16866714.515526637</v>
      </c>
      <c r="M337" s="37">
        <f t="shared" si="60"/>
        <v>15962567.495950742</v>
      </c>
      <c r="N337" s="41">
        <f>'jan-nov'!M337</f>
        <v>15073682.236004867</v>
      </c>
      <c r="O337" s="41">
        <f t="shared" si="61"/>
        <v>888885.25994587503</v>
      </c>
    </row>
    <row r="338" spans="1:15" x14ac:dyDescent="0.2">
      <c r="A338" s="33">
        <v>5418</v>
      </c>
      <c r="B338" s="34" t="s">
        <v>330</v>
      </c>
      <c r="C338" s="36">
        <v>207409057</v>
      </c>
      <c r="D338" s="36">
        <v>6609</v>
      </c>
      <c r="E338" s="37">
        <f t="shared" si="55"/>
        <v>31382.819942502647</v>
      </c>
      <c r="F338" s="38">
        <f t="shared" si="52"/>
        <v>0.86337690841948134</v>
      </c>
      <c r="G338" s="39">
        <f t="shared" si="53"/>
        <v>2979.6612635205761</v>
      </c>
      <c r="H338" s="39">
        <f t="shared" si="54"/>
        <v>465.92346536071034</v>
      </c>
      <c r="I338" s="37">
        <f t="shared" si="56"/>
        <v>3445.5847288812865</v>
      </c>
      <c r="J338" s="40">
        <f t="shared" si="57"/>
        <v>-432.81331717371768</v>
      </c>
      <c r="K338" s="37">
        <f t="shared" si="58"/>
        <v>3012.7714117075689</v>
      </c>
      <c r="L338" s="37">
        <f t="shared" si="59"/>
        <v>22771869.473176423</v>
      </c>
      <c r="M338" s="37">
        <f t="shared" si="60"/>
        <v>19911406.259975322</v>
      </c>
      <c r="N338" s="41">
        <f>'jan-nov'!M338</f>
        <v>16150169.784780379</v>
      </c>
      <c r="O338" s="41">
        <f t="shared" si="61"/>
        <v>3761236.4751949422</v>
      </c>
    </row>
    <row r="339" spans="1:15" x14ac:dyDescent="0.2">
      <c r="A339" s="33">
        <v>5419</v>
      </c>
      <c r="B339" s="34" t="s">
        <v>331</v>
      </c>
      <c r="C339" s="36">
        <v>101330740</v>
      </c>
      <c r="D339" s="36">
        <v>3465</v>
      </c>
      <c r="E339" s="37">
        <f t="shared" si="55"/>
        <v>29244.080808080809</v>
      </c>
      <c r="F339" s="38">
        <f t="shared" si="52"/>
        <v>0.80453777333933307</v>
      </c>
      <c r="G339" s="39">
        <f t="shared" si="53"/>
        <v>4262.9047441736784</v>
      </c>
      <c r="H339" s="39">
        <f t="shared" si="54"/>
        <v>1214.4821624083534</v>
      </c>
      <c r="I339" s="37">
        <f t="shared" si="56"/>
        <v>5477.3869065820318</v>
      </c>
      <c r="J339" s="40">
        <f t="shared" si="57"/>
        <v>-432.81331717371768</v>
      </c>
      <c r="K339" s="37">
        <f t="shared" si="58"/>
        <v>5044.5735894083136</v>
      </c>
      <c r="L339" s="37">
        <f t="shared" si="59"/>
        <v>18979145.631306741</v>
      </c>
      <c r="M339" s="37">
        <f t="shared" si="60"/>
        <v>17479447.487299807</v>
      </c>
      <c r="N339" s="41">
        <f>'jan-nov'!M339</f>
        <v>15436512.05802148</v>
      </c>
      <c r="O339" s="41">
        <f t="shared" si="61"/>
        <v>2042935.4292783272</v>
      </c>
    </row>
    <row r="340" spans="1:15" x14ac:dyDescent="0.2">
      <c r="A340" s="33">
        <v>5420</v>
      </c>
      <c r="B340" s="34" t="s">
        <v>332</v>
      </c>
      <c r="C340" s="36">
        <v>28130852</v>
      </c>
      <c r="D340" s="36">
        <v>1063</v>
      </c>
      <c r="E340" s="37">
        <f t="shared" si="55"/>
        <v>26463.642521166508</v>
      </c>
      <c r="F340" s="38">
        <f t="shared" si="52"/>
        <v>0.72804476803880958</v>
      </c>
      <c r="G340" s="39">
        <f t="shared" si="53"/>
        <v>5931.1677163222594</v>
      </c>
      <c r="H340" s="39">
        <f t="shared" si="54"/>
        <v>2187.6355628283586</v>
      </c>
      <c r="I340" s="37">
        <f t="shared" si="56"/>
        <v>8118.8032791506175</v>
      </c>
      <c r="J340" s="40">
        <f t="shared" si="57"/>
        <v>-432.81331717371768</v>
      </c>
      <c r="K340" s="37">
        <f t="shared" si="58"/>
        <v>7685.9899619769003</v>
      </c>
      <c r="L340" s="37">
        <f t="shared" si="59"/>
        <v>8630287.8857371062</v>
      </c>
      <c r="M340" s="37">
        <f t="shared" si="60"/>
        <v>8170207.3295814451</v>
      </c>
      <c r="N340" s="41">
        <f>'jan-nov'!M340</f>
        <v>7328166.2057075994</v>
      </c>
      <c r="O340" s="41">
        <f t="shared" si="61"/>
        <v>842041.12387384567</v>
      </c>
    </row>
    <row r="341" spans="1:15" x14ac:dyDescent="0.2">
      <c r="A341" s="33">
        <v>5421</v>
      </c>
      <c r="B341" s="34" t="s">
        <v>414</v>
      </c>
      <c r="C341" s="36">
        <v>449655026</v>
      </c>
      <c r="D341" s="36">
        <v>14725</v>
      </c>
      <c r="E341" s="37">
        <f t="shared" si="55"/>
        <v>30536.843870967743</v>
      </c>
      <c r="F341" s="38">
        <f t="shared" si="52"/>
        <v>0.84010314887279802</v>
      </c>
      <c r="G341" s="39">
        <f t="shared" si="53"/>
        <v>3487.2469064415186</v>
      </c>
      <c r="H341" s="39">
        <f t="shared" si="54"/>
        <v>762.01509039792666</v>
      </c>
      <c r="I341" s="37">
        <f t="shared" si="56"/>
        <v>4249.2619968394456</v>
      </c>
      <c r="J341" s="40">
        <f t="shared" si="57"/>
        <v>-432.81331717371768</v>
      </c>
      <c r="K341" s="37">
        <f t="shared" si="58"/>
        <v>3816.4486796657279</v>
      </c>
      <c r="L341" s="37">
        <f t="shared" si="59"/>
        <v>62570382.903460838</v>
      </c>
      <c r="M341" s="37">
        <f t="shared" si="60"/>
        <v>56197206.808077842</v>
      </c>
      <c r="N341" s="41">
        <f>'jan-nov'!M341</f>
        <v>49815137.980192304</v>
      </c>
      <c r="O341" s="41">
        <f t="shared" si="61"/>
        <v>6382068.8278855383</v>
      </c>
    </row>
    <row r="342" spans="1:15" x14ac:dyDescent="0.2">
      <c r="A342" s="33">
        <v>5422</v>
      </c>
      <c r="B342" s="34" t="s">
        <v>333</v>
      </c>
      <c r="C342" s="36">
        <v>148285033</v>
      </c>
      <c r="D342" s="36">
        <v>5559</v>
      </c>
      <c r="E342" s="37">
        <f t="shared" si="55"/>
        <v>26674.767584097859</v>
      </c>
      <c r="F342" s="38">
        <f t="shared" si="52"/>
        <v>0.7338530575570078</v>
      </c>
      <c r="G342" s="39">
        <f t="shared" si="53"/>
        <v>5804.4926785634489</v>
      </c>
      <c r="H342" s="39">
        <f t="shared" si="54"/>
        <v>2113.7417908023858</v>
      </c>
      <c r="I342" s="37">
        <f t="shared" si="56"/>
        <v>7918.2344693658342</v>
      </c>
      <c r="J342" s="40">
        <f t="shared" si="57"/>
        <v>-432.81331717371768</v>
      </c>
      <c r="K342" s="37">
        <f t="shared" si="58"/>
        <v>7485.421152192117</v>
      </c>
      <c r="L342" s="37">
        <f t="shared" si="59"/>
        <v>44017465.415204674</v>
      </c>
      <c r="M342" s="37">
        <f t="shared" si="60"/>
        <v>41611456.185035981</v>
      </c>
      <c r="N342" s="41">
        <f>'jan-nov'!M342</f>
        <v>39226338.509622335</v>
      </c>
      <c r="O342" s="41">
        <f t="shared" si="61"/>
        <v>2385117.6754136458</v>
      </c>
    </row>
    <row r="343" spans="1:15" x14ac:dyDescent="0.2">
      <c r="A343" s="33">
        <v>5423</v>
      </c>
      <c r="B343" s="34" t="s">
        <v>334</v>
      </c>
      <c r="C343" s="36">
        <v>63205746</v>
      </c>
      <c r="D343" s="36">
        <v>2172</v>
      </c>
      <c r="E343" s="37">
        <f t="shared" si="55"/>
        <v>29100.251381215468</v>
      </c>
      <c r="F343" s="38">
        <f t="shared" si="52"/>
        <v>0.80058086296179987</v>
      </c>
      <c r="G343" s="39">
        <f t="shared" si="53"/>
        <v>4349.2024002928829</v>
      </c>
      <c r="H343" s="39">
        <f t="shared" si="54"/>
        <v>1264.8224618112226</v>
      </c>
      <c r="I343" s="37">
        <f t="shared" si="56"/>
        <v>5614.0248621041055</v>
      </c>
      <c r="J343" s="40">
        <f t="shared" si="57"/>
        <v>-432.81331717371768</v>
      </c>
      <c r="K343" s="37">
        <f t="shared" si="58"/>
        <v>5181.2115449303874</v>
      </c>
      <c r="L343" s="37">
        <f t="shared" si="59"/>
        <v>12193662.000490118</v>
      </c>
      <c r="M343" s="37">
        <f t="shared" si="60"/>
        <v>11253591.475588802</v>
      </c>
      <c r="N343" s="41">
        <f>'jan-nov'!M343</f>
        <v>11482602.584898312</v>
      </c>
      <c r="O343" s="41">
        <f t="shared" si="61"/>
        <v>-229011.1093095094</v>
      </c>
    </row>
    <row r="344" spans="1:15" x14ac:dyDescent="0.2">
      <c r="A344" s="33">
        <v>5424</v>
      </c>
      <c r="B344" s="34" t="s">
        <v>335</v>
      </c>
      <c r="C344" s="36">
        <v>73805578</v>
      </c>
      <c r="D344" s="36">
        <v>2773</v>
      </c>
      <c r="E344" s="37">
        <f t="shared" si="55"/>
        <v>26615.787234042553</v>
      </c>
      <c r="F344" s="38">
        <f t="shared" si="52"/>
        <v>0.73223044134910975</v>
      </c>
      <c r="G344" s="39">
        <f t="shared" si="53"/>
        <v>5839.8808885966328</v>
      </c>
      <c r="H344" s="39">
        <f t="shared" si="54"/>
        <v>2134.3849133217432</v>
      </c>
      <c r="I344" s="37">
        <f t="shared" si="56"/>
        <v>7974.2658019183764</v>
      </c>
      <c r="J344" s="40">
        <f t="shared" si="57"/>
        <v>-432.81331717371768</v>
      </c>
      <c r="K344" s="37">
        <f t="shared" si="58"/>
        <v>7541.4524847446592</v>
      </c>
      <c r="L344" s="37">
        <f t="shared" si="59"/>
        <v>22112639.068719659</v>
      </c>
      <c r="M344" s="37">
        <f t="shared" si="60"/>
        <v>20912447.74019694</v>
      </c>
      <c r="N344" s="41">
        <f>'jan-nov'!M344</f>
        <v>19231493.889536388</v>
      </c>
      <c r="O344" s="41">
        <f t="shared" si="61"/>
        <v>1680953.8506605513</v>
      </c>
    </row>
    <row r="345" spans="1:15" x14ac:dyDescent="0.2">
      <c r="A345" s="33">
        <v>5425</v>
      </c>
      <c r="B345" s="34" t="s">
        <v>415</v>
      </c>
      <c r="C345" s="36">
        <v>53784926</v>
      </c>
      <c r="D345" s="36">
        <v>1831</v>
      </c>
      <c r="E345" s="37">
        <f t="shared" si="55"/>
        <v>29374.618241398144</v>
      </c>
      <c r="F345" s="38">
        <f t="shared" si="52"/>
        <v>0.8081290059250924</v>
      </c>
      <c r="G345" s="39">
        <f t="shared" si="53"/>
        <v>4184.5822841832778</v>
      </c>
      <c r="H345" s="39">
        <f t="shared" si="54"/>
        <v>1168.7940607472863</v>
      </c>
      <c r="I345" s="37">
        <f t="shared" si="56"/>
        <v>5353.3763449305643</v>
      </c>
      <c r="J345" s="40">
        <f t="shared" si="57"/>
        <v>-432.81331717371768</v>
      </c>
      <c r="K345" s="37">
        <f t="shared" si="58"/>
        <v>4920.5630277568471</v>
      </c>
      <c r="L345" s="37">
        <f t="shared" si="59"/>
        <v>9802032.087567864</v>
      </c>
      <c r="M345" s="37">
        <f t="shared" si="60"/>
        <v>9009550.9038227871</v>
      </c>
      <c r="N345" s="41">
        <f>'jan-nov'!M345</f>
        <v>7752307.8912517568</v>
      </c>
      <c r="O345" s="41">
        <f t="shared" si="61"/>
        <v>1257243.0125710303</v>
      </c>
    </row>
    <row r="346" spans="1:15" x14ac:dyDescent="0.2">
      <c r="A346" s="33">
        <v>5426</v>
      </c>
      <c r="B346" s="34" t="s">
        <v>416</v>
      </c>
      <c r="C346" s="36">
        <v>50359462</v>
      </c>
      <c r="D346" s="36">
        <v>2072</v>
      </c>
      <c r="E346" s="37">
        <f t="shared" si="55"/>
        <v>24304.759652509652</v>
      </c>
      <c r="F346" s="38">
        <f t="shared" si="52"/>
        <v>0.66865145602300935</v>
      </c>
      <c r="G346" s="39">
        <f t="shared" si="53"/>
        <v>7226.4974375163729</v>
      </c>
      <c r="H346" s="39">
        <f t="shared" si="54"/>
        <v>2943.2445668582582</v>
      </c>
      <c r="I346" s="37">
        <f t="shared" si="56"/>
        <v>10169.742004374632</v>
      </c>
      <c r="J346" s="40">
        <f t="shared" si="57"/>
        <v>-432.81331717371768</v>
      </c>
      <c r="K346" s="37">
        <f t="shared" si="58"/>
        <v>9736.9286872009143</v>
      </c>
      <c r="L346" s="37">
        <f t="shared" si="59"/>
        <v>21071705.433064237</v>
      </c>
      <c r="M346" s="37">
        <f t="shared" si="60"/>
        <v>20174916.239880294</v>
      </c>
      <c r="N346" s="41">
        <f>'jan-nov'!M346</f>
        <v>18801883.322978504</v>
      </c>
      <c r="O346" s="41">
        <f t="shared" si="61"/>
        <v>1373032.9169017896</v>
      </c>
    </row>
    <row r="347" spans="1:15" x14ac:dyDescent="0.2">
      <c r="A347" s="33">
        <v>5427</v>
      </c>
      <c r="B347" s="34" t="s">
        <v>336</v>
      </c>
      <c r="C347" s="36">
        <v>80576760</v>
      </c>
      <c r="D347" s="36">
        <v>2893</v>
      </c>
      <c r="E347" s="37">
        <f t="shared" si="55"/>
        <v>27852.319391634981</v>
      </c>
      <c r="F347" s="38">
        <f t="shared" si="52"/>
        <v>0.76624884101298285</v>
      </c>
      <c r="G347" s="39">
        <f t="shared" si="53"/>
        <v>5097.9615940411759</v>
      </c>
      <c r="H347" s="39">
        <f t="shared" si="54"/>
        <v>1701.5986581643933</v>
      </c>
      <c r="I347" s="37">
        <f t="shared" si="56"/>
        <v>6799.5602522055688</v>
      </c>
      <c r="J347" s="40">
        <f t="shared" si="57"/>
        <v>-432.81331717371768</v>
      </c>
      <c r="K347" s="37">
        <f t="shared" si="58"/>
        <v>6366.7469350318515</v>
      </c>
      <c r="L347" s="37">
        <f t="shared" si="59"/>
        <v>19671127.809630711</v>
      </c>
      <c r="M347" s="37">
        <f t="shared" si="60"/>
        <v>18418998.883047145</v>
      </c>
      <c r="N347" s="41">
        <f>'jan-nov'!M347</f>
        <v>16542694.213840155</v>
      </c>
      <c r="O347" s="41">
        <f t="shared" si="61"/>
        <v>1876304.6692069899</v>
      </c>
    </row>
    <row r="348" spans="1:15" x14ac:dyDescent="0.2">
      <c r="A348" s="33">
        <v>5428</v>
      </c>
      <c r="B348" s="34" t="s">
        <v>421</v>
      </c>
      <c r="C348" s="36">
        <v>138136479</v>
      </c>
      <c r="D348" s="36">
        <v>4812</v>
      </c>
      <c r="E348" s="37">
        <f t="shared" si="55"/>
        <v>28706.666458852869</v>
      </c>
      <c r="F348" s="38">
        <f t="shared" si="52"/>
        <v>0.78975289612859234</v>
      </c>
      <c r="G348" s="39">
        <f t="shared" si="53"/>
        <v>4585.3533537104422</v>
      </c>
      <c r="H348" s="39">
        <f t="shared" si="54"/>
        <v>1402.5771846381324</v>
      </c>
      <c r="I348" s="37">
        <f t="shared" si="56"/>
        <v>5987.9305383485744</v>
      </c>
      <c r="J348" s="40">
        <f t="shared" si="57"/>
        <v>-432.81331717371768</v>
      </c>
      <c r="K348" s="37">
        <f t="shared" si="58"/>
        <v>5555.1172211748562</v>
      </c>
      <c r="L348" s="37">
        <f t="shared" si="59"/>
        <v>28813921.750533339</v>
      </c>
      <c r="M348" s="37">
        <f t="shared" si="60"/>
        <v>26731224.068293408</v>
      </c>
      <c r="N348" s="41">
        <f>'jan-nov'!M348</f>
        <v>24311481.569581345</v>
      </c>
      <c r="O348" s="41">
        <f t="shared" si="61"/>
        <v>2419742.4987120628</v>
      </c>
    </row>
    <row r="349" spans="1:15" x14ac:dyDescent="0.2">
      <c r="A349" s="33">
        <v>5429</v>
      </c>
      <c r="B349" s="34" t="s">
        <v>338</v>
      </c>
      <c r="C349" s="36">
        <v>33890608</v>
      </c>
      <c r="D349" s="36">
        <v>1166</v>
      </c>
      <c r="E349" s="37">
        <f t="shared" si="55"/>
        <v>29065.70154373928</v>
      </c>
      <c r="F349" s="38">
        <f t="shared" si="52"/>
        <v>0.799630357815314</v>
      </c>
      <c r="G349" s="39">
        <f t="shared" si="53"/>
        <v>4369.9323027785958</v>
      </c>
      <c r="H349" s="39">
        <f t="shared" si="54"/>
        <v>1276.9149049278885</v>
      </c>
      <c r="I349" s="37">
        <f t="shared" si="56"/>
        <v>5646.8472077064844</v>
      </c>
      <c r="J349" s="40">
        <f t="shared" si="57"/>
        <v>-432.81331717371768</v>
      </c>
      <c r="K349" s="37">
        <f t="shared" si="58"/>
        <v>5214.0338905327662</v>
      </c>
      <c r="L349" s="37">
        <f t="shared" si="59"/>
        <v>6584223.8441857612</v>
      </c>
      <c r="M349" s="37">
        <f t="shared" si="60"/>
        <v>6079563.5163612058</v>
      </c>
      <c r="N349" s="41">
        <f>'jan-nov'!M349</f>
        <v>5376900.1669850061</v>
      </c>
      <c r="O349" s="41">
        <f t="shared" si="61"/>
        <v>702663.34937619977</v>
      </c>
    </row>
    <row r="350" spans="1:15" x14ac:dyDescent="0.2">
      <c r="A350" s="33">
        <v>5430</v>
      </c>
      <c r="B350" s="34" t="s">
        <v>417</v>
      </c>
      <c r="C350" s="36">
        <v>64492859</v>
      </c>
      <c r="D350" s="36">
        <v>2920</v>
      </c>
      <c r="E350" s="37">
        <f t="shared" si="55"/>
        <v>22086.595547945206</v>
      </c>
      <c r="F350" s="38">
        <f t="shared" si="52"/>
        <v>0.60762725008885021</v>
      </c>
      <c r="G350" s="39">
        <f t="shared" si="53"/>
        <v>8557.39590025504</v>
      </c>
      <c r="H350" s="39">
        <f t="shared" si="54"/>
        <v>3719.6020034558146</v>
      </c>
      <c r="I350" s="37">
        <f t="shared" si="56"/>
        <v>12276.997903710855</v>
      </c>
      <c r="J350" s="40">
        <f t="shared" si="57"/>
        <v>-432.81331717371768</v>
      </c>
      <c r="K350" s="37">
        <f t="shared" si="58"/>
        <v>11844.184586537138</v>
      </c>
      <c r="L350" s="37">
        <f t="shared" si="59"/>
        <v>35848833.8788357</v>
      </c>
      <c r="M350" s="37">
        <f t="shared" si="60"/>
        <v>34585018.99268844</v>
      </c>
      <c r="N350" s="41">
        <f>'jan-nov'!M350</f>
        <v>32572420.508058503</v>
      </c>
      <c r="O350" s="41">
        <f t="shared" si="61"/>
        <v>2012598.4846299365</v>
      </c>
    </row>
    <row r="351" spans="1:15" x14ac:dyDescent="0.2">
      <c r="A351" s="33">
        <v>5432</v>
      </c>
      <c r="B351" s="34" t="s">
        <v>343</v>
      </c>
      <c r="C351" s="36">
        <v>24362409</v>
      </c>
      <c r="D351" s="36">
        <v>860</v>
      </c>
      <c r="E351" s="37">
        <f t="shared" si="55"/>
        <v>28328.382558139536</v>
      </c>
      <c r="F351" s="38">
        <f t="shared" si="52"/>
        <v>0.77934587772485697</v>
      </c>
      <c r="G351" s="39">
        <f t="shared" si="53"/>
        <v>4812.323694138443</v>
      </c>
      <c r="H351" s="39">
        <f t="shared" si="54"/>
        <v>1534.9765498877991</v>
      </c>
      <c r="I351" s="37">
        <f t="shared" si="56"/>
        <v>6347.3002440262426</v>
      </c>
      <c r="J351" s="40">
        <f t="shared" si="57"/>
        <v>-432.81331717371768</v>
      </c>
      <c r="K351" s="37">
        <f t="shared" si="58"/>
        <v>5914.4869268525254</v>
      </c>
      <c r="L351" s="37">
        <f t="shared" si="59"/>
        <v>5458678.2098625684</v>
      </c>
      <c r="M351" s="37">
        <f t="shared" si="60"/>
        <v>5086458.7570931716</v>
      </c>
      <c r="N351" s="41">
        <f>'jan-nov'!M351</f>
        <v>4655542.8825103818</v>
      </c>
      <c r="O351" s="41">
        <f t="shared" si="61"/>
        <v>430915.87458278984</v>
      </c>
    </row>
    <row r="352" spans="1:15" x14ac:dyDescent="0.2">
      <c r="A352" s="33">
        <v>5433</v>
      </c>
      <c r="B352" s="34" t="s">
        <v>344</v>
      </c>
      <c r="C352" s="36">
        <v>25210484</v>
      </c>
      <c r="D352" s="36">
        <v>983</v>
      </c>
      <c r="E352" s="37">
        <f t="shared" si="55"/>
        <v>25646.474059003052</v>
      </c>
      <c r="F352" s="38">
        <f t="shared" si="52"/>
        <v>0.70556353844206854</v>
      </c>
      <c r="G352" s="39">
        <f t="shared" si="53"/>
        <v>6421.4687936203327</v>
      </c>
      <c r="H352" s="39">
        <f t="shared" si="54"/>
        <v>2473.6445245855684</v>
      </c>
      <c r="I352" s="37">
        <f t="shared" si="56"/>
        <v>8895.113318205902</v>
      </c>
      <c r="J352" s="40">
        <f t="shared" si="57"/>
        <v>-432.81331717371768</v>
      </c>
      <c r="K352" s="37">
        <f t="shared" si="58"/>
        <v>8462.3000010321848</v>
      </c>
      <c r="L352" s="37">
        <f t="shared" si="59"/>
        <v>8743896.3917964008</v>
      </c>
      <c r="M352" s="37">
        <f t="shared" si="60"/>
        <v>8318440.9010146372</v>
      </c>
      <c r="N352" s="41">
        <f>'jan-nov'!M352</f>
        <v>7559436.7061717501</v>
      </c>
      <c r="O352" s="41">
        <f t="shared" si="61"/>
        <v>759004.19484288711</v>
      </c>
    </row>
    <row r="353" spans="1:15" x14ac:dyDescent="0.2">
      <c r="A353" s="33">
        <v>5434</v>
      </c>
      <c r="B353" s="34" t="s">
        <v>345</v>
      </c>
      <c r="C353" s="36">
        <v>36886972</v>
      </c>
      <c r="D353" s="36">
        <v>1197</v>
      </c>
      <c r="E353" s="37">
        <f t="shared" si="55"/>
        <v>30816.183792815373</v>
      </c>
      <c r="F353" s="38">
        <f t="shared" si="52"/>
        <v>0.84778810639302127</v>
      </c>
      <c r="G353" s="39">
        <f t="shared" si="53"/>
        <v>3319.6429533329406</v>
      </c>
      <c r="H353" s="39">
        <f t="shared" si="54"/>
        <v>664.24611775125629</v>
      </c>
      <c r="I353" s="37">
        <f t="shared" si="56"/>
        <v>3983.889071084197</v>
      </c>
      <c r="J353" s="40">
        <f t="shared" si="57"/>
        <v>-432.81331717371768</v>
      </c>
      <c r="K353" s="37">
        <f t="shared" si="58"/>
        <v>3551.0757539104793</v>
      </c>
      <c r="L353" s="37">
        <f t="shared" si="59"/>
        <v>4768715.218087784</v>
      </c>
      <c r="M353" s="37">
        <f t="shared" si="60"/>
        <v>4250637.6774308439</v>
      </c>
      <c r="N353" s="41">
        <f>'jan-nov'!M353</f>
        <v>4000169.4936801484</v>
      </c>
      <c r="O353" s="41">
        <f t="shared" si="61"/>
        <v>250468.18375069555</v>
      </c>
    </row>
    <row r="354" spans="1:15" x14ac:dyDescent="0.2">
      <c r="A354" s="33">
        <v>5435</v>
      </c>
      <c r="B354" s="34" t="s">
        <v>346</v>
      </c>
      <c r="C354" s="36">
        <v>93426261</v>
      </c>
      <c r="D354" s="36">
        <v>3075</v>
      </c>
      <c r="E354" s="37">
        <f t="shared" si="55"/>
        <v>30382.523902439025</v>
      </c>
      <c r="F354" s="38">
        <f t="shared" si="52"/>
        <v>0.8358576318166564</v>
      </c>
      <c r="G354" s="39">
        <f t="shared" si="53"/>
        <v>3579.8388875587493</v>
      </c>
      <c r="H354" s="39">
        <f t="shared" si="54"/>
        <v>816.02707938297806</v>
      </c>
      <c r="I354" s="37">
        <f t="shared" si="56"/>
        <v>4395.8659669417275</v>
      </c>
      <c r="J354" s="40">
        <f t="shared" si="57"/>
        <v>-432.81331717371768</v>
      </c>
      <c r="K354" s="37">
        <f t="shared" si="58"/>
        <v>3963.0526497680098</v>
      </c>
      <c r="L354" s="37">
        <f t="shared" si="59"/>
        <v>13517287.848345812</v>
      </c>
      <c r="M354" s="37">
        <f t="shared" si="60"/>
        <v>12186386.898036631</v>
      </c>
      <c r="N354" s="41">
        <f>'jan-nov'!M354</f>
        <v>11018479.541534217</v>
      </c>
      <c r="O354" s="41">
        <f t="shared" si="61"/>
        <v>1167907.3565024137</v>
      </c>
    </row>
    <row r="355" spans="1:15" x14ac:dyDescent="0.2">
      <c r="A355" s="33">
        <v>5436</v>
      </c>
      <c r="B355" s="34" t="s">
        <v>418</v>
      </c>
      <c r="C355" s="36">
        <v>110655832</v>
      </c>
      <c r="D355" s="36">
        <v>3921</v>
      </c>
      <c r="E355" s="37">
        <f t="shared" si="55"/>
        <v>28221.329252741649</v>
      </c>
      <c r="F355" s="38">
        <f t="shared" si="52"/>
        <v>0.77640072008702032</v>
      </c>
      <c r="G355" s="39">
        <f t="shared" si="53"/>
        <v>4876.555677377175</v>
      </c>
      <c r="H355" s="39">
        <f t="shared" si="54"/>
        <v>1572.4452067770596</v>
      </c>
      <c r="I355" s="37">
        <f t="shared" si="56"/>
        <v>6449.0008841542349</v>
      </c>
      <c r="J355" s="40">
        <f t="shared" si="57"/>
        <v>-432.81331717371768</v>
      </c>
      <c r="K355" s="37">
        <f t="shared" si="58"/>
        <v>6016.1875669805177</v>
      </c>
      <c r="L355" s="37">
        <f t="shared" si="59"/>
        <v>25286532.466768757</v>
      </c>
      <c r="M355" s="37">
        <f t="shared" si="60"/>
        <v>23589471.450130608</v>
      </c>
      <c r="N355" s="41">
        <f>'jan-nov'!M355</f>
        <v>21283777.160375819</v>
      </c>
      <c r="O355" s="41">
        <f t="shared" si="61"/>
        <v>2305694.2897547893</v>
      </c>
    </row>
    <row r="356" spans="1:15" x14ac:dyDescent="0.2">
      <c r="A356" s="33">
        <v>5437</v>
      </c>
      <c r="B356" s="34" t="s">
        <v>388</v>
      </c>
      <c r="C356" s="36">
        <v>71752276</v>
      </c>
      <c r="D356" s="36">
        <v>2641</v>
      </c>
      <c r="E356" s="37">
        <f t="shared" si="55"/>
        <v>27168.601287391139</v>
      </c>
      <c r="F356" s="38">
        <f t="shared" si="52"/>
        <v>0.74743898185583912</v>
      </c>
      <c r="G356" s="39">
        <f t="shared" si="53"/>
        <v>5508.1924565874806</v>
      </c>
      <c r="H356" s="39">
        <f t="shared" si="54"/>
        <v>1940.8999946497381</v>
      </c>
      <c r="I356" s="37">
        <f t="shared" si="56"/>
        <v>7449.0924512372185</v>
      </c>
      <c r="J356" s="40">
        <f t="shared" si="57"/>
        <v>-432.81331717371768</v>
      </c>
      <c r="K356" s="37">
        <f t="shared" si="58"/>
        <v>7016.2791340635013</v>
      </c>
      <c r="L356" s="37">
        <f t="shared" si="59"/>
        <v>19673053.163717493</v>
      </c>
      <c r="M356" s="37">
        <f t="shared" si="60"/>
        <v>18529993.193061706</v>
      </c>
      <c r="N356" s="41">
        <f>'jan-nov'!M356</f>
        <v>16862194.167802237</v>
      </c>
      <c r="O356" s="41">
        <f t="shared" si="61"/>
        <v>1667799.0252594687</v>
      </c>
    </row>
    <row r="357" spans="1:15" x14ac:dyDescent="0.2">
      <c r="A357" s="33">
        <v>5438</v>
      </c>
      <c r="B357" s="34" t="s">
        <v>347</v>
      </c>
      <c r="C357" s="36">
        <v>39880777</v>
      </c>
      <c r="D357" s="36">
        <v>1271</v>
      </c>
      <c r="E357" s="37">
        <f t="shared" si="55"/>
        <v>31377.479937057436</v>
      </c>
      <c r="F357" s="38">
        <f t="shared" si="52"/>
        <v>0.86322999882370011</v>
      </c>
      <c r="G357" s="39">
        <f t="shared" si="53"/>
        <v>2982.8652667877022</v>
      </c>
      <c r="H357" s="39">
        <f t="shared" si="54"/>
        <v>467.79246726653395</v>
      </c>
      <c r="I357" s="37">
        <f t="shared" si="56"/>
        <v>3450.6577340542362</v>
      </c>
      <c r="J357" s="40">
        <f t="shared" si="57"/>
        <v>-432.81331717371768</v>
      </c>
      <c r="K357" s="37">
        <f t="shared" si="58"/>
        <v>3017.8444168805186</v>
      </c>
      <c r="L357" s="37">
        <f t="shared" si="59"/>
        <v>4385785.979982934</v>
      </c>
      <c r="M357" s="37">
        <f t="shared" si="60"/>
        <v>3835680.253855139</v>
      </c>
      <c r="N357" s="41">
        <f>'jan-nov'!M357</f>
        <v>3270717.4945008112</v>
      </c>
      <c r="O357" s="41">
        <f t="shared" si="61"/>
        <v>564962.75935432781</v>
      </c>
    </row>
    <row r="358" spans="1:15" x14ac:dyDescent="0.2">
      <c r="A358" s="33">
        <v>5439</v>
      </c>
      <c r="B358" s="34" t="s">
        <v>348</v>
      </c>
      <c r="C358" s="36">
        <v>29754233</v>
      </c>
      <c r="D358" s="36">
        <v>1097</v>
      </c>
      <c r="E358" s="37">
        <f t="shared" si="55"/>
        <v>27123.275296262535</v>
      </c>
      <c r="F358" s="38">
        <f t="shared" si="52"/>
        <v>0.74619201252155487</v>
      </c>
      <c r="G358" s="39">
        <f t="shared" si="53"/>
        <v>5535.3880512646438</v>
      </c>
      <c r="H358" s="39">
        <f t="shared" si="54"/>
        <v>1956.7640915447496</v>
      </c>
      <c r="I358" s="37">
        <f t="shared" si="56"/>
        <v>7492.1521428093929</v>
      </c>
      <c r="J358" s="40">
        <f t="shared" si="57"/>
        <v>-432.81331717371768</v>
      </c>
      <c r="K358" s="37">
        <f t="shared" si="58"/>
        <v>7059.3388256356757</v>
      </c>
      <c r="L358" s="37">
        <f t="shared" si="59"/>
        <v>8218890.9006619044</v>
      </c>
      <c r="M358" s="37">
        <f t="shared" si="60"/>
        <v>7744094.6917223362</v>
      </c>
      <c r="N358" s="41">
        <f>'jan-nov'!M358</f>
        <v>7410317.0817603385</v>
      </c>
      <c r="O358" s="41">
        <f t="shared" si="61"/>
        <v>333777.60996199772</v>
      </c>
    </row>
    <row r="359" spans="1:15" x14ac:dyDescent="0.2">
      <c r="A359" s="33">
        <v>5440</v>
      </c>
      <c r="B359" s="34" t="s">
        <v>349</v>
      </c>
      <c r="C359" s="36">
        <v>29748058</v>
      </c>
      <c r="D359" s="36">
        <v>928</v>
      </c>
      <c r="E359" s="37">
        <f t="shared" si="55"/>
        <v>32056.09698275862</v>
      </c>
      <c r="F359" s="38">
        <f t="shared" si="52"/>
        <v>0.88189952208488875</v>
      </c>
      <c r="G359" s="39">
        <f t="shared" si="53"/>
        <v>2575.6950393669927</v>
      </c>
      <c r="H359" s="39">
        <f t="shared" si="54"/>
        <v>230.27650127111991</v>
      </c>
      <c r="I359" s="37">
        <f t="shared" si="56"/>
        <v>2805.9715406381124</v>
      </c>
      <c r="J359" s="40">
        <f t="shared" si="57"/>
        <v>-432.81331717371768</v>
      </c>
      <c r="K359" s="37">
        <f t="shared" si="58"/>
        <v>2373.1582234643947</v>
      </c>
      <c r="L359" s="37">
        <f t="shared" si="59"/>
        <v>2603941.5897121681</v>
      </c>
      <c r="M359" s="37">
        <f t="shared" si="60"/>
        <v>2202290.8313749582</v>
      </c>
      <c r="N359" s="41">
        <f>'jan-nov'!M359</f>
        <v>2430828.3346158559</v>
      </c>
      <c r="O359" s="41">
        <f t="shared" si="61"/>
        <v>-228537.50324089779</v>
      </c>
    </row>
    <row r="360" spans="1:15" x14ac:dyDescent="0.2">
      <c r="A360" s="33">
        <v>5441</v>
      </c>
      <c r="B360" s="34" t="s">
        <v>389</v>
      </c>
      <c r="C360" s="36">
        <v>80674241</v>
      </c>
      <c r="D360" s="36">
        <v>2829</v>
      </c>
      <c r="E360" s="37">
        <f t="shared" si="55"/>
        <v>28516.875574407917</v>
      </c>
      <c r="F360" s="38">
        <f t="shared" si="52"/>
        <v>0.78453153401522913</v>
      </c>
      <c r="G360" s="39">
        <f t="shared" si="53"/>
        <v>4699.2278843774138</v>
      </c>
      <c r="H360" s="39">
        <f t="shared" si="54"/>
        <v>1469.0039941938658</v>
      </c>
      <c r="I360" s="37">
        <f t="shared" si="56"/>
        <v>6168.2318785712796</v>
      </c>
      <c r="J360" s="40">
        <f t="shared" si="57"/>
        <v>-432.81331717371768</v>
      </c>
      <c r="K360" s="37">
        <f t="shared" si="58"/>
        <v>5735.4185613975624</v>
      </c>
      <c r="L360" s="37">
        <f t="shared" si="59"/>
        <v>17449927.98447815</v>
      </c>
      <c r="M360" s="37">
        <f t="shared" si="60"/>
        <v>16225499.110193703</v>
      </c>
      <c r="N360" s="41">
        <f>'jan-nov'!M360</f>
        <v>14771024.494211476</v>
      </c>
      <c r="O360" s="41">
        <f t="shared" si="61"/>
        <v>1454474.615982227</v>
      </c>
    </row>
    <row r="361" spans="1:15" x14ac:dyDescent="0.2">
      <c r="A361" s="33">
        <v>5442</v>
      </c>
      <c r="B361" s="34" t="s">
        <v>390</v>
      </c>
      <c r="C361" s="36">
        <v>24264296</v>
      </c>
      <c r="D361" s="36">
        <v>880</v>
      </c>
      <c r="E361" s="37">
        <f t="shared" si="55"/>
        <v>27573.063636363637</v>
      </c>
      <c r="F361" s="38">
        <f t="shared" si="52"/>
        <v>0.7585661990105671</v>
      </c>
      <c r="G361" s="39">
        <f t="shared" si="53"/>
        <v>5265.5150472039822</v>
      </c>
      <c r="H361" s="39">
        <f t="shared" si="54"/>
        <v>1799.3381725093639</v>
      </c>
      <c r="I361" s="37">
        <f t="shared" si="56"/>
        <v>7064.8532197133463</v>
      </c>
      <c r="J361" s="40">
        <f t="shared" si="57"/>
        <v>-432.81331717371768</v>
      </c>
      <c r="K361" s="37">
        <f t="shared" si="58"/>
        <v>6632.0399025396291</v>
      </c>
      <c r="L361" s="37">
        <f t="shared" si="59"/>
        <v>6217070.8333477452</v>
      </c>
      <c r="M361" s="37">
        <f t="shared" si="60"/>
        <v>5836195.114234874</v>
      </c>
      <c r="N361" s="41">
        <f>'jan-nov'!M361</f>
        <v>5530596.9948943453</v>
      </c>
      <c r="O361" s="41">
        <f t="shared" si="61"/>
        <v>305598.11934052873</v>
      </c>
    </row>
    <row r="362" spans="1:15" x14ac:dyDescent="0.2">
      <c r="A362" s="33">
        <v>5443</v>
      </c>
      <c r="B362" s="34" t="s">
        <v>350</v>
      </c>
      <c r="C362" s="36">
        <v>60652347</v>
      </c>
      <c r="D362" s="36">
        <v>2200</v>
      </c>
      <c r="E362" s="37">
        <f t="shared" si="55"/>
        <v>27569.248636363638</v>
      </c>
      <c r="F362" s="38">
        <f t="shared" si="52"/>
        <v>0.75846124404120319</v>
      </c>
      <c r="G362" s="39">
        <f t="shared" si="53"/>
        <v>5267.8040472039811</v>
      </c>
      <c r="H362" s="39">
        <f t="shared" si="54"/>
        <v>1800.6734225093633</v>
      </c>
      <c r="I362" s="37">
        <f t="shared" si="56"/>
        <v>7068.4774697133444</v>
      </c>
      <c r="J362" s="40">
        <f t="shared" si="57"/>
        <v>-432.81331717371768</v>
      </c>
      <c r="K362" s="37">
        <f t="shared" si="58"/>
        <v>6635.6641525396262</v>
      </c>
      <c r="L362" s="37">
        <f t="shared" si="59"/>
        <v>15550650.433369357</v>
      </c>
      <c r="M362" s="37">
        <f t="shared" si="60"/>
        <v>14598461.135587178</v>
      </c>
      <c r="N362" s="41">
        <f>'jan-nov'!M362</f>
        <v>12964969.31223586</v>
      </c>
      <c r="O362" s="41">
        <f t="shared" si="61"/>
        <v>1633491.823351318</v>
      </c>
    </row>
    <row r="363" spans="1:15" x14ac:dyDescent="0.2">
      <c r="A363" s="33">
        <v>5444</v>
      </c>
      <c r="B363" s="34" t="s">
        <v>351</v>
      </c>
      <c r="C363" s="36">
        <v>305104796</v>
      </c>
      <c r="D363" s="36">
        <v>10103</v>
      </c>
      <c r="E363" s="37">
        <f t="shared" si="55"/>
        <v>30199.425517173117</v>
      </c>
      <c r="F363" s="38">
        <f t="shared" si="52"/>
        <v>0.83082038793299307</v>
      </c>
      <c r="G363" s="39">
        <f t="shared" si="53"/>
        <v>3689.6979187182942</v>
      </c>
      <c r="H363" s="39">
        <f t="shared" si="54"/>
        <v>880.11151422604598</v>
      </c>
      <c r="I363" s="37">
        <f t="shared" si="56"/>
        <v>4569.8094329443402</v>
      </c>
      <c r="J363" s="40">
        <f t="shared" si="57"/>
        <v>-432.81331717371768</v>
      </c>
      <c r="K363" s="37">
        <f t="shared" si="58"/>
        <v>4136.9961157706221</v>
      </c>
      <c r="L363" s="37">
        <f t="shared" si="59"/>
        <v>46168784.701036669</v>
      </c>
      <c r="M363" s="37">
        <f t="shared" si="60"/>
        <v>41796071.757630594</v>
      </c>
      <c r="N363" s="41">
        <f>'jan-nov'!M363</f>
        <v>35203948.353258617</v>
      </c>
      <c r="O363" s="41">
        <f t="shared" si="61"/>
        <v>6592123.4043719769</v>
      </c>
    </row>
    <row r="364" spans="1:15" x14ac:dyDescent="0.2">
      <c r="A364" s="33"/>
      <c r="B364" s="34"/>
      <c r="C364" s="35"/>
      <c r="D364" s="36"/>
      <c r="E364" s="37"/>
      <c r="F364" s="38"/>
      <c r="G364" s="39"/>
      <c r="H364" s="39"/>
      <c r="I364" s="37"/>
      <c r="J364" s="40"/>
      <c r="K364" s="37"/>
      <c r="L364" s="37"/>
      <c r="M364" s="37"/>
      <c r="N364" s="41"/>
      <c r="O364" s="41"/>
    </row>
    <row r="365" spans="1:15" x14ac:dyDescent="0.2">
      <c r="A365" s="33"/>
      <c r="B365" s="34"/>
      <c r="C365" s="35"/>
      <c r="D365" s="36"/>
      <c r="E365" s="37"/>
      <c r="F365" s="38"/>
      <c r="G365" s="39"/>
      <c r="H365" s="39"/>
      <c r="I365" s="37"/>
      <c r="J365" s="40"/>
      <c r="K365" s="37"/>
      <c r="L365" s="37"/>
      <c r="M365" s="37"/>
      <c r="N365" s="41"/>
      <c r="O365" s="41"/>
    </row>
    <row r="366" spans="1:15" x14ac:dyDescent="0.2">
      <c r="A366" s="33"/>
      <c r="B366" s="34"/>
      <c r="C366" s="35"/>
      <c r="D366" s="36"/>
      <c r="E366" s="37"/>
      <c r="F366" s="38"/>
      <c r="G366" s="39"/>
      <c r="H366" s="39"/>
      <c r="I366" s="37"/>
      <c r="J366" s="40"/>
      <c r="K366" s="37"/>
      <c r="L366" s="37"/>
      <c r="M366" s="37"/>
      <c r="N366" s="41"/>
      <c r="O366" s="41"/>
    </row>
    <row r="367" spans="1:15" x14ac:dyDescent="0.2">
      <c r="A367" s="33"/>
      <c r="B367" s="34"/>
      <c r="C367" s="35"/>
      <c r="D367" s="36"/>
      <c r="E367" s="37"/>
      <c r="F367" s="38"/>
      <c r="G367" s="39"/>
      <c r="H367" s="39"/>
      <c r="I367" s="37"/>
      <c r="J367" s="40"/>
      <c r="K367" s="37"/>
      <c r="L367" s="37"/>
      <c r="M367" s="37"/>
      <c r="N367" s="41"/>
      <c r="O367" s="41"/>
    </row>
    <row r="368" spans="1:15" x14ac:dyDescent="0.2">
      <c r="A368" s="42"/>
      <c r="B368" s="34"/>
      <c r="C368" s="36"/>
      <c r="D368" s="43"/>
      <c r="E368" s="37"/>
      <c r="F368" s="38"/>
      <c r="G368" s="39"/>
      <c r="H368" s="39"/>
      <c r="I368" s="37"/>
      <c r="J368" s="40"/>
      <c r="K368" s="37"/>
      <c r="L368" s="34"/>
      <c r="M368" s="37"/>
      <c r="N368" s="41"/>
      <c r="O368" s="41"/>
    </row>
    <row r="369" spans="1:15" ht="13.5" thickBot="1" x14ac:dyDescent="0.25">
      <c r="A369" s="44"/>
      <c r="B369" s="44" t="s">
        <v>32</v>
      </c>
      <c r="C369" s="45">
        <f>SUM(C8:C368)</f>
        <v>195970451515</v>
      </c>
      <c r="D369" s="46">
        <f>SUM(D8:D367)</f>
        <v>5391369</v>
      </c>
      <c r="E369" s="46">
        <f>(C369)/D369</f>
        <v>36348.922048370274</v>
      </c>
      <c r="F369" s="47">
        <f>IF(C369&gt;0,E369/E$369,"")</f>
        <v>1</v>
      </c>
      <c r="G369" s="48"/>
      <c r="H369" s="48"/>
      <c r="I369" s="46"/>
      <c r="J369" s="49"/>
      <c r="K369" s="46"/>
      <c r="L369" s="46">
        <f>SUM(L8:L367)</f>
        <v>2333456300.9975491</v>
      </c>
      <c r="M369" s="46">
        <f>SUM(M8:M368)</f>
        <v>-7.9944729804992676E-6</v>
      </c>
      <c r="N369" s="46">
        <f>jan!M365</f>
        <v>-1.1168885976076126E-6</v>
      </c>
      <c r="O369" s="46">
        <f t="shared" ref="O369" si="62">M369-N369</f>
        <v>-6.877584382891655E-6</v>
      </c>
    </row>
    <row r="370" spans="1:15" ht="13.5" thickTop="1" x14ac:dyDescent="0.2">
      <c r="A370" s="50"/>
      <c r="B370" s="50"/>
      <c r="C370" s="50"/>
      <c r="D370" s="2"/>
      <c r="E370" s="37"/>
      <c r="F370" s="38"/>
      <c r="G370" s="39"/>
      <c r="H370" s="39"/>
      <c r="I370" s="37"/>
      <c r="J370" s="40"/>
      <c r="K370" s="37"/>
      <c r="L370" s="37"/>
      <c r="M370" s="37"/>
      <c r="N370" s="34"/>
      <c r="O370" s="51"/>
    </row>
    <row r="371" spans="1:15" x14ac:dyDescent="0.2">
      <c r="A371" s="52" t="s">
        <v>33</v>
      </c>
      <c r="B371" s="52"/>
      <c r="C371" s="52"/>
      <c r="D371" s="53">
        <f>L369</f>
        <v>2333456300.9975491</v>
      </c>
      <c r="E371" s="54" t="s">
        <v>34</v>
      </c>
      <c r="F371" s="55">
        <f>D369</f>
        <v>5391369</v>
      </c>
      <c r="G371" s="54" t="s">
        <v>35</v>
      </c>
      <c r="H371" s="54"/>
      <c r="I371" s="56">
        <f>-L369/D369</f>
        <v>-432.81331717371768</v>
      </c>
      <c r="J371" s="57" t="s">
        <v>36</v>
      </c>
      <c r="K371" s="34"/>
      <c r="L371" s="34"/>
      <c r="M371" s="58"/>
      <c r="N371" s="34"/>
      <c r="O371" s="34"/>
    </row>
  </sheetData>
  <mergeCells count="6">
    <mergeCell ref="A1:M1"/>
    <mergeCell ref="A2:A5"/>
    <mergeCell ref="B2:B5"/>
    <mergeCell ref="E2:F2"/>
    <mergeCell ref="G2:K2"/>
    <mergeCell ref="L2:M2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437"/>
  <sheetViews>
    <sheetView workbookViewId="0">
      <pane xSplit="2" ySplit="7" topLeftCell="C8" activePane="bottomRight" state="frozen"/>
      <selection activeCell="C15" sqref="C15"/>
      <selection pane="topRight" activeCell="C15" sqref="C15"/>
      <selection pane="bottomLeft" activeCell="C15" sqref="C15"/>
      <selection pane="bottomRight" activeCell="N8" sqref="N8"/>
    </sheetView>
  </sheetViews>
  <sheetFormatPr baseColWidth="10" defaultColWidth="8.85546875" defaultRowHeight="12.75" x14ac:dyDescent="0.2"/>
  <cols>
    <col min="1" max="1" width="6.5703125" style="2" customWidth="1"/>
    <col min="2" max="2" width="14" style="2" bestFit="1" customWidth="1"/>
    <col min="3" max="3" width="13.140625" style="2" customWidth="1"/>
    <col min="4" max="6" width="11.42578125" style="2" customWidth="1"/>
    <col min="7" max="8" width="11.42578125" style="61" customWidth="1"/>
    <col min="9" max="9" width="11.42578125" style="2" customWidth="1"/>
    <col min="10" max="10" width="11.42578125" style="62" customWidth="1"/>
    <col min="11" max="11" width="11.42578125" style="2" customWidth="1"/>
    <col min="12" max="12" width="13" style="2" customWidth="1"/>
    <col min="13" max="15" width="11.42578125" style="2" customWidth="1"/>
    <col min="16" max="16" width="11.42578125" style="77" customWidth="1"/>
    <col min="17" max="200" width="11.42578125" style="2" customWidth="1"/>
    <col min="201" max="16384" width="8.85546875" style="2"/>
  </cols>
  <sheetData>
    <row r="1" spans="1:16" ht="22.5" customHeight="1" x14ac:dyDescent="0.2">
      <c r="A1" s="84" t="s">
        <v>423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5"/>
    </row>
    <row r="2" spans="1:16" x14ac:dyDescent="0.2">
      <c r="A2" s="86" t="s">
        <v>0</v>
      </c>
      <c r="B2" s="86" t="s">
        <v>1</v>
      </c>
      <c r="C2" s="5" t="s">
        <v>2</v>
      </c>
      <c r="D2" s="6" t="s">
        <v>3</v>
      </c>
      <c r="E2" s="89" t="s">
        <v>424</v>
      </c>
      <c r="F2" s="90"/>
      <c r="G2" s="89" t="s">
        <v>4</v>
      </c>
      <c r="H2" s="91"/>
      <c r="I2" s="91"/>
      <c r="J2" s="91"/>
      <c r="K2" s="90"/>
      <c r="L2" s="89" t="s">
        <v>5</v>
      </c>
      <c r="M2" s="90"/>
    </row>
    <row r="3" spans="1:16" x14ac:dyDescent="0.2">
      <c r="A3" s="87"/>
      <c r="B3" s="87"/>
      <c r="C3" s="8" t="s">
        <v>8</v>
      </c>
      <c r="D3" s="9" t="s">
        <v>422</v>
      </c>
      <c r="E3" s="10" t="s">
        <v>9</v>
      </c>
      <c r="F3" s="11" t="s">
        <v>10</v>
      </c>
      <c r="G3" s="12" t="s">
        <v>11</v>
      </c>
      <c r="H3" s="70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</row>
    <row r="4" spans="1:16" x14ac:dyDescent="0.2">
      <c r="A4" s="87"/>
      <c r="B4" s="87"/>
      <c r="C4" s="9"/>
      <c r="D4" s="9"/>
      <c r="E4" s="18"/>
      <c r="F4" s="16" t="s">
        <v>18</v>
      </c>
      <c r="G4" s="19" t="s">
        <v>19</v>
      </c>
      <c r="H4" s="71" t="s">
        <v>20</v>
      </c>
      <c r="I4" s="18" t="s">
        <v>16</v>
      </c>
      <c r="J4" s="20" t="s">
        <v>21</v>
      </c>
      <c r="K4" s="15" t="s">
        <v>22</v>
      </c>
      <c r="L4" s="15" t="s">
        <v>23</v>
      </c>
      <c r="M4" s="16" t="s">
        <v>16</v>
      </c>
    </row>
    <row r="5" spans="1:16" s="34" customFormat="1" x14ac:dyDescent="0.2">
      <c r="A5" s="88"/>
      <c r="B5" s="88"/>
      <c r="C5" s="1"/>
      <c r="D5" s="22"/>
      <c r="E5" s="22"/>
      <c r="F5" s="23" t="s">
        <v>26</v>
      </c>
      <c r="G5" s="24" t="s">
        <v>27</v>
      </c>
      <c r="H5" s="72" t="s">
        <v>28</v>
      </c>
      <c r="I5" s="69"/>
      <c r="J5" s="26" t="s">
        <v>29</v>
      </c>
      <c r="K5" s="22"/>
      <c r="L5" s="23" t="s">
        <v>30</v>
      </c>
      <c r="M5" s="23" t="s">
        <v>31</v>
      </c>
      <c r="P5" s="78"/>
    </row>
    <row r="6" spans="1:16" s="59" customFormat="1" x14ac:dyDescent="0.2">
      <c r="A6" s="74"/>
      <c r="B6" s="74"/>
      <c r="C6" s="74">
        <v>1</v>
      </c>
      <c r="D6" s="75">
        <v>2</v>
      </c>
      <c r="E6" s="74">
        <v>3</v>
      </c>
      <c r="F6" s="74">
        <v>4</v>
      </c>
      <c r="G6" s="74">
        <v>5</v>
      </c>
      <c r="H6" s="74">
        <f t="shared" ref="H6:M6" si="0">G6+1</f>
        <v>6</v>
      </c>
      <c r="I6" s="74">
        <f t="shared" si="0"/>
        <v>7</v>
      </c>
      <c r="J6" s="74">
        <f t="shared" si="0"/>
        <v>8</v>
      </c>
      <c r="K6" s="74">
        <f t="shared" si="0"/>
        <v>9</v>
      </c>
      <c r="L6" s="74">
        <f t="shared" si="0"/>
        <v>10</v>
      </c>
      <c r="M6" s="74">
        <f t="shared" si="0"/>
        <v>11</v>
      </c>
      <c r="P6" s="79"/>
    </row>
    <row r="7" spans="1:16" s="34" customFormat="1" x14ac:dyDescent="0.2">
      <c r="A7" s="28"/>
      <c r="B7" s="29"/>
      <c r="C7" s="29"/>
      <c r="D7" s="29"/>
      <c r="E7" s="29"/>
      <c r="F7" s="29"/>
      <c r="G7" s="30"/>
      <c r="H7" s="30"/>
      <c r="I7" s="29"/>
      <c r="J7" s="31"/>
      <c r="K7" s="67"/>
      <c r="L7" s="29"/>
      <c r="M7" s="29"/>
      <c r="P7" s="78"/>
    </row>
    <row r="8" spans="1:16" s="34" customFormat="1" x14ac:dyDescent="0.2">
      <c r="A8" s="33">
        <v>301</v>
      </c>
      <c r="B8" s="34" t="s">
        <v>90</v>
      </c>
      <c r="C8" s="36">
        <v>3513201847</v>
      </c>
      <c r="D8" s="76">
        <v>697010</v>
      </c>
      <c r="E8" s="37">
        <f t="shared" ref="E8:E71" si="1">(C8)/D8</f>
        <v>5040.3894449147074</v>
      </c>
      <c r="F8" s="38">
        <f t="shared" ref="F8:F71" si="2">IF(ISNUMBER(C8),E8/E$365,"")</f>
        <v>1.2918634357785916</v>
      </c>
      <c r="G8" s="39">
        <f t="shared" ref="G8:G71" si="3">(E$365-E8)*0.6</f>
        <v>-683.24809278389523</v>
      </c>
      <c r="H8" s="39">
        <f t="shared" ref="H8:H71" si="4">IF(E8&gt;=E$365*0.9,0,IF(E8&lt;0.9*E$365,(E$365*0.9-E8)*0.35))</f>
        <v>0</v>
      </c>
      <c r="I8" s="68">
        <f>G8+H8</f>
        <v>-683.24809278389523</v>
      </c>
      <c r="J8" s="40">
        <f>I$367</f>
        <v>-36.245065455200908</v>
      </c>
      <c r="K8" s="37">
        <f t="shared" ref="K8" si="5">I8+J8</f>
        <v>-719.49315823909615</v>
      </c>
      <c r="L8" s="37">
        <f>(I8*D8)</f>
        <v>-476230753.15130281</v>
      </c>
      <c r="M8" s="37">
        <f>(K8*D8)</f>
        <v>-501493926.22423238</v>
      </c>
      <c r="N8" s="63"/>
      <c r="O8" s="73"/>
      <c r="P8" s="78"/>
    </row>
    <row r="9" spans="1:16" s="34" customFormat="1" x14ac:dyDescent="0.2">
      <c r="A9" s="33">
        <v>1101</v>
      </c>
      <c r="B9" s="34" t="s">
        <v>204</v>
      </c>
      <c r="C9" s="36">
        <v>62152979</v>
      </c>
      <c r="D9" s="76">
        <v>14787</v>
      </c>
      <c r="E9" s="37">
        <f t="shared" si="1"/>
        <v>4203.2176235882871</v>
      </c>
      <c r="F9" s="38">
        <f t="shared" si="2"/>
        <v>1.0772943678017279</v>
      </c>
      <c r="G9" s="39">
        <f t="shared" si="3"/>
        <v>-180.94499998804312</v>
      </c>
      <c r="H9" s="39">
        <f t="shared" si="4"/>
        <v>0</v>
      </c>
      <c r="I9" s="68">
        <f t="shared" ref="I9:I72" si="6">G9+H9</f>
        <v>-180.94499998804312</v>
      </c>
      <c r="J9" s="40">
        <f t="shared" ref="J9:J72" si="7">I$367</f>
        <v>-36.245065455200908</v>
      </c>
      <c r="K9" s="37">
        <f t="shared" ref="K9:K72" si="8">I9+J9</f>
        <v>-217.19006544324404</v>
      </c>
      <c r="L9" s="37">
        <f t="shared" ref="L9:L71" si="9">(I9*D9)</f>
        <v>-2675633.7148231938</v>
      </c>
      <c r="M9" s="37">
        <f t="shared" ref="M9:M71" si="10">(K9*D9)</f>
        <v>-3211589.4977092496</v>
      </c>
      <c r="N9" s="63"/>
      <c r="O9" s="73"/>
      <c r="P9" s="78"/>
    </row>
    <row r="10" spans="1:16" s="34" customFormat="1" x14ac:dyDescent="0.2">
      <c r="A10" s="33">
        <v>1103</v>
      </c>
      <c r="B10" s="34" t="s">
        <v>206</v>
      </c>
      <c r="C10" s="36">
        <v>673758003</v>
      </c>
      <c r="D10" s="76">
        <v>144147</v>
      </c>
      <c r="E10" s="37">
        <f t="shared" si="1"/>
        <v>4674.1035401361114</v>
      </c>
      <c r="F10" s="38">
        <f t="shared" si="2"/>
        <v>1.1979835138805022</v>
      </c>
      <c r="G10" s="39">
        <f t="shared" si="3"/>
        <v>-463.47654991673767</v>
      </c>
      <c r="H10" s="39">
        <f t="shared" si="4"/>
        <v>0</v>
      </c>
      <c r="I10" s="68">
        <f t="shared" si="6"/>
        <v>-463.47654991673767</v>
      </c>
      <c r="J10" s="40">
        <f t="shared" si="7"/>
        <v>-36.245065455200908</v>
      </c>
      <c r="K10" s="37">
        <f t="shared" si="8"/>
        <v>-499.72161537193858</v>
      </c>
      <c r="L10" s="37">
        <f t="shared" si="9"/>
        <v>-66808754.240847982</v>
      </c>
      <c r="M10" s="37">
        <f t="shared" si="10"/>
        <v>-72033371.691018835</v>
      </c>
      <c r="N10" s="63"/>
      <c r="O10" s="73"/>
      <c r="P10" s="78"/>
    </row>
    <row r="11" spans="1:16" s="34" customFormat="1" x14ac:dyDescent="0.2">
      <c r="A11" s="33">
        <v>1106</v>
      </c>
      <c r="B11" s="34" t="s">
        <v>207</v>
      </c>
      <c r="C11" s="36">
        <v>150924645</v>
      </c>
      <c r="D11" s="76">
        <v>37323</v>
      </c>
      <c r="E11" s="37">
        <f t="shared" si="1"/>
        <v>4043.7436701229803</v>
      </c>
      <c r="F11" s="38">
        <f t="shared" si="2"/>
        <v>1.036420825847794</v>
      </c>
      <c r="G11" s="39">
        <f t="shared" si="3"/>
        <v>-85.260627908859078</v>
      </c>
      <c r="H11" s="39">
        <f t="shared" si="4"/>
        <v>0</v>
      </c>
      <c r="I11" s="68">
        <f t="shared" si="6"/>
        <v>-85.260627908859078</v>
      </c>
      <c r="J11" s="40">
        <f t="shared" si="7"/>
        <v>-36.245065455200908</v>
      </c>
      <c r="K11" s="37">
        <f t="shared" si="8"/>
        <v>-121.50569336405999</v>
      </c>
      <c r="L11" s="37">
        <f t="shared" si="9"/>
        <v>-3182182.4154423475</v>
      </c>
      <c r="M11" s="37">
        <f t="shared" si="10"/>
        <v>-4534956.993426811</v>
      </c>
      <c r="N11" s="63"/>
      <c r="O11" s="73"/>
      <c r="P11" s="78"/>
    </row>
    <row r="12" spans="1:16" s="34" customFormat="1" x14ac:dyDescent="0.2">
      <c r="A12" s="33">
        <v>1108</v>
      </c>
      <c r="B12" s="34" t="s">
        <v>205</v>
      </c>
      <c r="C12" s="36">
        <v>313154677</v>
      </c>
      <c r="D12" s="76">
        <v>80450</v>
      </c>
      <c r="E12" s="37">
        <f t="shared" si="1"/>
        <v>3892.5379366065881</v>
      </c>
      <c r="F12" s="38">
        <f t="shared" si="2"/>
        <v>0.99766644772985202</v>
      </c>
      <c r="G12" s="39">
        <f t="shared" si="3"/>
        <v>5.4628122009762592</v>
      </c>
      <c r="H12" s="39">
        <f t="shared" si="4"/>
        <v>0</v>
      </c>
      <c r="I12" s="68">
        <f t="shared" si="6"/>
        <v>5.4628122009762592</v>
      </c>
      <c r="J12" s="40">
        <f t="shared" si="7"/>
        <v>-36.245065455200908</v>
      </c>
      <c r="K12" s="37">
        <f t="shared" si="8"/>
        <v>-30.782253254224649</v>
      </c>
      <c r="L12" s="37">
        <f t="shared" si="9"/>
        <v>439483.24156854005</v>
      </c>
      <c r="M12" s="37">
        <f t="shared" si="10"/>
        <v>-2476432.2743023732</v>
      </c>
      <c r="N12" s="63"/>
      <c r="O12" s="73"/>
      <c r="P12" s="78"/>
    </row>
    <row r="13" spans="1:16" s="34" customFormat="1" x14ac:dyDescent="0.2">
      <c r="A13" s="33">
        <v>1111</v>
      </c>
      <c r="B13" s="34" t="s">
        <v>208</v>
      </c>
      <c r="C13" s="36">
        <v>11546168</v>
      </c>
      <c r="D13" s="76">
        <v>3257</v>
      </c>
      <c r="E13" s="37">
        <f t="shared" si="1"/>
        <v>3545.0316241940436</v>
      </c>
      <c r="F13" s="38">
        <f t="shared" si="2"/>
        <v>0.90859977865313046</v>
      </c>
      <c r="G13" s="39">
        <f t="shared" si="3"/>
        <v>213.96659964850295</v>
      </c>
      <c r="H13" s="39">
        <f t="shared" si="4"/>
        <v>0</v>
      </c>
      <c r="I13" s="68">
        <f t="shared" si="6"/>
        <v>213.96659964850295</v>
      </c>
      <c r="J13" s="40">
        <f t="shared" si="7"/>
        <v>-36.245065455200908</v>
      </c>
      <c r="K13" s="37">
        <f t="shared" si="8"/>
        <v>177.72153419330203</v>
      </c>
      <c r="L13" s="37">
        <f t="shared" si="9"/>
        <v>696889.21505517408</v>
      </c>
      <c r="M13" s="37">
        <f t="shared" si="10"/>
        <v>578839.03686758468</v>
      </c>
      <c r="N13" s="63"/>
      <c r="O13" s="73"/>
      <c r="P13" s="78"/>
    </row>
    <row r="14" spans="1:16" s="34" customFormat="1" x14ac:dyDescent="0.2">
      <c r="A14" s="33">
        <v>1112</v>
      </c>
      <c r="B14" s="34" t="s">
        <v>209</v>
      </c>
      <c r="C14" s="36">
        <v>10209358</v>
      </c>
      <c r="D14" s="76">
        <v>3174</v>
      </c>
      <c r="E14" s="37">
        <f t="shared" si="1"/>
        <v>3216.558916194077</v>
      </c>
      <c r="F14" s="38">
        <f t="shared" si="2"/>
        <v>0.82441146627094797</v>
      </c>
      <c r="G14" s="39">
        <f t="shared" si="3"/>
        <v>411.05022444848288</v>
      </c>
      <c r="H14" s="39">
        <f t="shared" si="4"/>
        <v>103.22180576866089</v>
      </c>
      <c r="I14" s="68">
        <f t="shared" si="6"/>
        <v>514.27203021714377</v>
      </c>
      <c r="J14" s="40">
        <f t="shared" si="7"/>
        <v>-36.245065455200908</v>
      </c>
      <c r="K14" s="37">
        <f t="shared" si="8"/>
        <v>478.02696476194285</v>
      </c>
      <c r="L14" s="37">
        <f t="shared" si="9"/>
        <v>1632299.4239092143</v>
      </c>
      <c r="M14" s="37">
        <f t="shared" si="10"/>
        <v>1517257.5861544067</v>
      </c>
      <c r="N14" s="63"/>
      <c r="O14" s="73"/>
      <c r="P14" s="78"/>
    </row>
    <row r="15" spans="1:16" s="34" customFormat="1" x14ac:dyDescent="0.2">
      <c r="A15" s="33">
        <v>1114</v>
      </c>
      <c r="B15" s="34" t="s">
        <v>210</v>
      </c>
      <c r="C15" s="36">
        <v>9073752</v>
      </c>
      <c r="D15" s="76">
        <v>2791</v>
      </c>
      <c r="E15" s="37">
        <f t="shared" si="1"/>
        <v>3251.0756001433178</v>
      </c>
      <c r="F15" s="38">
        <f t="shared" si="2"/>
        <v>0.83325817194829166</v>
      </c>
      <c r="G15" s="39">
        <f t="shared" si="3"/>
        <v>390.3402140789384</v>
      </c>
      <c r="H15" s="39">
        <f t="shared" si="4"/>
        <v>91.140966386426612</v>
      </c>
      <c r="I15" s="68">
        <f t="shared" si="6"/>
        <v>481.48118046536501</v>
      </c>
      <c r="J15" s="40">
        <f t="shared" si="7"/>
        <v>-36.245065455200908</v>
      </c>
      <c r="K15" s="37">
        <f t="shared" si="8"/>
        <v>445.2361150101641</v>
      </c>
      <c r="L15" s="37">
        <f t="shared" si="9"/>
        <v>1343813.9746788337</v>
      </c>
      <c r="M15" s="37">
        <f t="shared" si="10"/>
        <v>1242653.996993368</v>
      </c>
      <c r="N15" s="63"/>
      <c r="O15" s="73"/>
      <c r="P15" s="78"/>
    </row>
    <row r="16" spans="1:16" s="34" customFormat="1" x14ac:dyDescent="0.2">
      <c r="A16" s="33">
        <v>1119</v>
      </c>
      <c r="B16" s="34" t="s">
        <v>211</v>
      </c>
      <c r="C16" s="36">
        <v>61991768</v>
      </c>
      <c r="D16" s="76">
        <v>19120</v>
      </c>
      <c r="E16" s="37">
        <f t="shared" si="1"/>
        <v>3242.2472803347282</v>
      </c>
      <c r="F16" s="38">
        <f t="shared" si="2"/>
        <v>0.83099545322690727</v>
      </c>
      <c r="G16" s="39">
        <f t="shared" si="3"/>
        <v>395.63720596409217</v>
      </c>
      <c r="H16" s="39">
        <f t="shared" si="4"/>
        <v>94.230878319432975</v>
      </c>
      <c r="I16" s="68">
        <f t="shared" si="6"/>
        <v>489.86808428352515</v>
      </c>
      <c r="J16" s="40">
        <f t="shared" si="7"/>
        <v>-36.245065455200908</v>
      </c>
      <c r="K16" s="37">
        <f t="shared" si="8"/>
        <v>453.62301882832423</v>
      </c>
      <c r="L16" s="37">
        <f t="shared" si="9"/>
        <v>9366277.771501001</v>
      </c>
      <c r="M16" s="37">
        <f t="shared" si="10"/>
        <v>8673272.1199975591</v>
      </c>
      <c r="N16" s="63"/>
      <c r="O16" s="73"/>
      <c r="P16" s="78"/>
    </row>
    <row r="17" spans="1:16" s="34" customFormat="1" x14ac:dyDescent="0.2">
      <c r="A17" s="33">
        <v>1120</v>
      </c>
      <c r="B17" s="34" t="s">
        <v>212</v>
      </c>
      <c r="C17" s="36">
        <v>72576936</v>
      </c>
      <c r="D17" s="76">
        <v>19848</v>
      </c>
      <c r="E17" s="37">
        <f t="shared" si="1"/>
        <v>3656.6372430471583</v>
      </c>
      <c r="F17" s="38">
        <f t="shared" si="2"/>
        <v>0.93720455608143904</v>
      </c>
      <c r="G17" s="39">
        <f t="shared" si="3"/>
        <v>147.00322833663412</v>
      </c>
      <c r="H17" s="39">
        <f t="shared" si="4"/>
        <v>0</v>
      </c>
      <c r="I17" s="68">
        <f t="shared" si="6"/>
        <v>147.00322833663412</v>
      </c>
      <c r="J17" s="40">
        <f t="shared" si="7"/>
        <v>-36.245065455200908</v>
      </c>
      <c r="K17" s="37">
        <f t="shared" si="8"/>
        <v>110.75816288143321</v>
      </c>
      <c r="L17" s="37">
        <f t="shared" si="9"/>
        <v>2917720.0760255139</v>
      </c>
      <c r="M17" s="37">
        <f t="shared" si="10"/>
        <v>2198328.0168706863</v>
      </c>
      <c r="N17" s="63"/>
      <c r="O17" s="73"/>
      <c r="P17" s="78"/>
    </row>
    <row r="18" spans="1:16" s="34" customFormat="1" x14ac:dyDescent="0.2">
      <c r="A18" s="33">
        <v>1121</v>
      </c>
      <c r="B18" s="34" t="s">
        <v>213</v>
      </c>
      <c r="C18" s="36">
        <v>70724783</v>
      </c>
      <c r="D18" s="76">
        <v>19106</v>
      </c>
      <c r="E18" s="37">
        <f t="shared" si="1"/>
        <v>3701.7053805087407</v>
      </c>
      <c r="F18" s="38">
        <f t="shared" si="2"/>
        <v>0.94875562362127008</v>
      </c>
      <c r="G18" s="39">
        <f t="shared" si="3"/>
        <v>119.96234585968467</v>
      </c>
      <c r="H18" s="39">
        <f t="shared" si="4"/>
        <v>0</v>
      </c>
      <c r="I18" s="68">
        <f t="shared" si="6"/>
        <v>119.96234585968467</v>
      </c>
      <c r="J18" s="40">
        <f t="shared" si="7"/>
        <v>-36.245065455200908</v>
      </c>
      <c r="K18" s="37">
        <f t="shared" si="8"/>
        <v>83.717280404483773</v>
      </c>
      <c r="L18" s="37">
        <f t="shared" si="9"/>
        <v>2292000.5799951353</v>
      </c>
      <c r="M18" s="37">
        <f t="shared" si="10"/>
        <v>1599502.3594080671</v>
      </c>
      <c r="N18" s="63"/>
      <c r="O18" s="73"/>
      <c r="P18" s="78"/>
    </row>
    <row r="19" spans="1:16" s="34" customFormat="1" x14ac:dyDescent="0.2">
      <c r="A19" s="33">
        <v>1122</v>
      </c>
      <c r="B19" s="34" t="s">
        <v>214</v>
      </c>
      <c r="C19" s="36">
        <v>42344907</v>
      </c>
      <c r="D19" s="76">
        <v>12064</v>
      </c>
      <c r="E19" s="37">
        <f t="shared" si="1"/>
        <v>3510.0221319628649</v>
      </c>
      <c r="F19" s="38">
        <f t="shared" si="2"/>
        <v>0.89962676507691475</v>
      </c>
      <c r="G19" s="39">
        <f t="shared" si="3"/>
        <v>234.97229498721015</v>
      </c>
      <c r="H19" s="39">
        <f t="shared" si="4"/>
        <v>0.5096802495851307</v>
      </c>
      <c r="I19" s="68">
        <f t="shared" si="6"/>
        <v>235.48197523679528</v>
      </c>
      <c r="J19" s="40">
        <f t="shared" si="7"/>
        <v>-36.245065455200908</v>
      </c>
      <c r="K19" s="37">
        <f t="shared" si="8"/>
        <v>199.23690978159436</v>
      </c>
      <c r="L19" s="37">
        <f t="shared" si="9"/>
        <v>2840854.5492566982</v>
      </c>
      <c r="M19" s="37">
        <f t="shared" si="10"/>
        <v>2403594.0796051542</v>
      </c>
      <c r="N19" s="63"/>
      <c r="O19" s="73"/>
      <c r="P19" s="78"/>
    </row>
    <row r="20" spans="1:16" s="34" customFormat="1" x14ac:dyDescent="0.2">
      <c r="A20" s="33">
        <v>1124</v>
      </c>
      <c r="B20" s="34" t="s">
        <v>215</v>
      </c>
      <c r="C20" s="36">
        <v>131603129</v>
      </c>
      <c r="D20" s="76">
        <v>27457</v>
      </c>
      <c r="E20" s="37">
        <f t="shared" si="1"/>
        <v>4793.0629347707327</v>
      </c>
      <c r="F20" s="38">
        <f t="shared" si="2"/>
        <v>1.2284730809963669</v>
      </c>
      <c r="G20" s="39">
        <f t="shared" si="3"/>
        <v>-534.85218669751043</v>
      </c>
      <c r="H20" s="39">
        <f t="shared" si="4"/>
        <v>0</v>
      </c>
      <c r="I20" s="68">
        <f t="shared" si="6"/>
        <v>-534.85218669751043</v>
      </c>
      <c r="J20" s="40">
        <f t="shared" si="7"/>
        <v>-36.245065455200908</v>
      </c>
      <c r="K20" s="37">
        <f t="shared" si="8"/>
        <v>-571.09725215271135</v>
      </c>
      <c r="L20" s="37">
        <f t="shared" si="9"/>
        <v>-14685436.490153544</v>
      </c>
      <c r="M20" s="37">
        <f t="shared" si="10"/>
        <v>-15680617.252356995</v>
      </c>
      <c r="N20" s="63"/>
      <c r="O20" s="73"/>
      <c r="P20" s="78"/>
    </row>
    <row r="21" spans="1:16" s="34" customFormat="1" x14ac:dyDescent="0.2">
      <c r="A21" s="33">
        <v>1127</v>
      </c>
      <c r="B21" s="34" t="s">
        <v>216</v>
      </c>
      <c r="C21" s="36">
        <v>47390239</v>
      </c>
      <c r="D21" s="76">
        <v>11315</v>
      </c>
      <c r="E21" s="37">
        <f t="shared" si="1"/>
        <v>4188.2668139637653</v>
      </c>
      <c r="F21" s="38">
        <f t="shared" si="2"/>
        <v>1.0734624408245985</v>
      </c>
      <c r="G21" s="39">
        <f t="shared" si="3"/>
        <v>-171.97451421333008</v>
      </c>
      <c r="H21" s="39">
        <f t="shared" si="4"/>
        <v>0</v>
      </c>
      <c r="I21" s="68">
        <f t="shared" si="6"/>
        <v>-171.97451421333008</v>
      </c>
      <c r="J21" s="40">
        <f t="shared" si="7"/>
        <v>-36.245065455200908</v>
      </c>
      <c r="K21" s="37">
        <f t="shared" si="8"/>
        <v>-208.219579668531</v>
      </c>
      <c r="L21" s="37">
        <f t="shared" si="9"/>
        <v>-1945891.62832383</v>
      </c>
      <c r="M21" s="37">
        <f t="shared" si="10"/>
        <v>-2356004.543949428</v>
      </c>
      <c r="N21" s="63"/>
      <c r="O21" s="73"/>
      <c r="P21" s="78"/>
    </row>
    <row r="22" spans="1:16" s="34" customFormat="1" x14ac:dyDescent="0.2">
      <c r="A22" s="33">
        <v>1130</v>
      </c>
      <c r="B22" s="34" t="s">
        <v>217</v>
      </c>
      <c r="C22" s="36">
        <v>47309721</v>
      </c>
      <c r="D22" s="76">
        <v>13070</v>
      </c>
      <c r="E22" s="37">
        <f t="shared" si="1"/>
        <v>3619.7185156847745</v>
      </c>
      <c r="F22" s="38">
        <f t="shared" si="2"/>
        <v>0.92774220113919126</v>
      </c>
      <c r="G22" s="39">
        <f t="shared" si="3"/>
        <v>169.15446475406443</v>
      </c>
      <c r="H22" s="39">
        <f t="shared" si="4"/>
        <v>0</v>
      </c>
      <c r="I22" s="68">
        <f t="shared" si="6"/>
        <v>169.15446475406443</v>
      </c>
      <c r="J22" s="40">
        <f t="shared" si="7"/>
        <v>-36.245065455200908</v>
      </c>
      <c r="K22" s="37">
        <f t="shared" si="8"/>
        <v>132.90939929886352</v>
      </c>
      <c r="L22" s="37">
        <f t="shared" si="9"/>
        <v>2210848.8543356219</v>
      </c>
      <c r="M22" s="37">
        <f t="shared" si="10"/>
        <v>1737125.8488361463</v>
      </c>
      <c r="N22" s="63"/>
      <c r="O22" s="73"/>
      <c r="P22" s="78"/>
    </row>
    <row r="23" spans="1:16" s="34" customFormat="1" x14ac:dyDescent="0.2">
      <c r="A23" s="33">
        <v>1133</v>
      </c>
      <c r="B23" s="34" t="s">
        <v>218</v>
      </c>
      <c r="C23" s="36">
        <v>8502586</v>
      </c>
      <c r="D23" s="76">
        <v>2580</v>
      </c>
      <c r="E23" s="37">
        <f t="shared" si="1"/>
        <v>3295.5759689922479</v>
      </c>
      <c r="F23" s="38">
        <f t="shared" si="2"/>
        <v>0.84466371908366111</v>
      </c>
      <c r="G23" s="39">
        <f t="shared" si="3"/>
        <v>363.63999276958037</v>
      </c>
      <c r="H23" s="39">
        <f t="shared" si="4"/>
        <v>75.565837289301086</v>
      </c>
      <c r="I23" s="68">
        <f t="shared" si="6"/>
        <v>439.20583005888147</v>
      </c>
      <c r="J23" s="40">
        <f t="shared" si="7"/>
        <v>-36.245065455200908</v>
      </c>
      <c r="K23" s="37">
        <f t="shared" si="8"/>
        <v>402.96076460368056</v>
      </c>
      <c r="L23" s="37">
        <f t="shared" si="9"/>
        <v>1133151.0415519143</v>
      </c>
      <c r="M23" s="37">
        <f t="shared" si="10"/>
        <v>1039638.7726774958</v>
      </c>
      <c r="N23" s="63"/>
      <c r="O23" s="73"/>
      <c r="P23" s="78"/>
    </row>
    <row r="24" spans="1:16" s="34" customFormat="1" x14ac:dyDescent="0.2">
      <c r="A24" s="33">
        <v>1134</v>
      </c>
      <c r="B24" s="34" t="s">
        <v>219</v>
      </c>
      <c r="C24" s="36">
        <v>12528747</v>
      </c>
      <c r="D24" s="76">
        <v>3809</v>
      </c>
      <c r="E24" s="37">
        <f t="shared" si="1"/>
        <v>3289.2483591493828</v>
      </c>
      <c r="F24" s="38">
        <f t="shared" si="2"/>
        <v>0.8430419380920916</v>
      </c>
      <c r="G24" s="39">
        <f t="shared" si="3"/>
        <v>367.43655867529941</v>
      </c>
      <c r="H24" s="39">
        <f t="shared" si="4"/>
        <v>77.780500734303857</v>
      </c>
      <c r="I24" s="68">
        <f t="shared" si="6"/>
        <v>445.21705940960328</v>
      </c>
      <c r="J24" s="40">
        <f t="shared" si="7"/>
        <v>-36.245065455200908</v>
      </c>
      <c r="K24" s="37">
        <f t="shared" si="8"/>
        <v>408.97199395440236</v>
      </c>
      <c r="L24" s="37">
        <f t="shared" si="9"/>
        <v>1695831.7792911788</v>
      </c>
      <c r="M24" s="37">
        <f t="shared" si="10"/>
        <v>1557774.3249723187</v>
      </c>
      <c r="N24" s="63"/>
      <c r="O24" s="73"/>
      <c r="P24" s="78"/>
    </row>
    <row r="25" spans="1:16" s="34" customFormat="1" x14ac:dyDescent="0.2">
      <c r="A25" s="33">
        <v>1135</v>
      </c>
      <c r="B25" s="34" t="s">
        <v>220</v>
      </c>
      <c r="C25" s="36">
        <v>16877077</v>
      </c>
      <c r="D25" s="76">
        <v>4561</v>
      </c>
      <c r="E25" s="37">
        <f t="shared" si="1"/>
        <v>3700.3019074764306</v>
      </c>
      <c r="F25" s="38">
        <f t="shared" si="2"/>
        <v>0.94839591024726244</v>
      </c>
      <c r="G25" s="39">
        <f t="shared" si="3"/>
        <v>120.80442967907074</v>
      </c>
      <c r="H25" s="39">
        <f t="shared" si="4"/>
        <v>0</v>
      </c>
      <c r="I25" s="68">
        <f t="shared" si="6"/>
        <v>120.80442967907074</v>
      </c>
      <c r="J25" s="40">
        <f t="shared" si="7"/>
        <v>-36.245065455200908</v>
      </c>
      <c r="K25" s="37">
        <f t="shared" si="8"/>
        <v>84.559364223869835</v>
      </c>
      <c r="L25" s="37">
        <f t="shared" si="9"/>
        <v>550989.0037662416</v>
      </c>
      <c r="M25" s="37">
        <f t="shared" si="10"/>
        <v>385675.26022507029</v>
      </c>
      <c r="N25" s="63"/>
      <c r="O25" s="73"/>
      <c r="P25" s="78"/>
    </row>
    <row r="26" spans="1:16" s="34" customFormat="1" x14ac:dyDescent="0.2">
      <c r="A26" s="33">
        <v>1144</v>
      </c>
      <c r="B26" s="34" t="s">
        <v>221</v>
      </c>
      <c r="C26" s="36">
        <v>1850706</v>
      </c>
      <c r="D26" s="76">
        <v>507</v>
      </c>
      <c r="E26" s="37">
        <f t="shared" si="1"/>
        <v>3650.3076923076924</v>
      </c>
      <c r="F26" s="38">
        <f t="shared" si="2"/>
        <v>0.9355822776335958</v>
      </c>
      <c r="G26" s="39">
        <f t="shared" si="3"/>
        <v>150.80095878031369</v>
      </c>
      <c r="H26" s="39">
        <f t="shared" si="4"/>
        <v>0</v>
      </c>
      <c r="I26" s="68">
        <f t="shared" si="6"/>
        <v>150.80095878031369</v>
      </c>
      <c r="J26" s="40">
        <f t="shared" si="7"/>
        <v>-36.245065455200908</v>
      </c>
      <c r="K26" s="37">
        <f t="shared" si="8"/>
        <v>114.55589332511278</v>
      </c>
      <c r="L26" s="37">
        <f t="shared" si="9"/>
        <v>76456.086101619047</v>
      </c>
      <c r="M26" s="37">
        <f t="shared" si="10"/>
        <v>58079.837915832177</v>
      </c>
      <c r="N26" s="63"/>
      <c r="O26" s="73"/>
      <c r="P26" s="78"/>
    </row>
    <row r="27" spans="1:16" s="34" customFormat="1" x14ac:dyDescent="0.2">
      <c r="A27" s="33">
        <v>1145</v>
      </c>
      <c r="B27" s="34" t="s">
        <v>222</v>
      </c>
      <c r="C27" s="36">
        <v>3453075</v>
      </c>
      <c r="D27" s="76">
        <v>859</v>
      </c>
      <c r="E27" s="37">
        <f t="shared" si="1"/>
        <v>4019.8777648428404</v>
      </c>
      <c r="F27" s="38">
        <f t="shared" si="2"/>
        <v>1.0303039392996178</v>
      </c>
      <c r="G27" s="39">
        <f t="shared" si="3"/>
        <v>-70.941084740775111</v>
      </c>
      <c r="H27" s="39">
        <f t="shared" si="4"/>
        <v>0</v>
      </c>
      <c r="I27" s="68">
        <f t="shared" si="6"/>
        <v>-70.941084740775111</v>
      </c>
      <c r="J27" s="40">
        <f t="shared" si="7"/>
        <v>-36.245065455200908</v>
      </c>
      <c r="K27" s="37">
        <f t="shared" si="8"/>
        <v>-107.18615019597601</v>
      </c>
      <c r="L27" s="37">
        <f t="shared" si="9"/>
        <v>-60938.39179232582</v>
      </c>
      <c r="M27" s="37">
        <f t="shared" si="10"/>
        <v>-92072.903018343393</v>
      </c>
      <c r="N27" s="63"/>
      <c r="O27" s="73"/>
      <c r="P27" s="78"/>
    </row>
    <row r="28" spans="1:16" s="34" customFormat="1" x14ac:dyDescent="0.2">
      <c r="A28" s="33">
        <v>1146</v>
      </c>
      <c r="B28" s="34" t="s">
        <v>223</v>
      </c>
      <c r="C28" s="36">
        <v>40040658</v>
      </c>
      <c r="D28" s="76">
        <v>11178</v>
      </c>
      <c r="E28" s="37">
        <f t="shared" si="1"/>
        <v>3582.0950080515299</v>
      </c>
      <c r="F28" s="38">
        <f t="shared" si="2"/>
        <v>0.91809920938859091</v>
      </c>
      <c r="G28" s="39">
        <f t="shared" si="3"/>
        <v>191.72856933401115</v>
      </c>
      <c r="H28" s="39">
        <f t="shared" si="4"/>
        <v>0</v>
      </c>
      <c r="I28" s="68">
        <f t="shared" si="6"/>
        <v>191.72856933401115</v>
      </c>
      <c r="J28" s="40">
        <f t="shared" si="7"/>
        <v>-36.245065455200908</v>
      </c>
      <c r="K28" s="37">
        <f t="shared" si="8"/>
        <v>155.48350387881024</v>
      </c>
      <c r="L28" s="37">
        <f t="shared" si="9"/>
        <v>2143141.9480155767</v>
      </c>
      <c r="M28" s="37">
        <f t="shared" si="10"/>
        <v>1737994.6063573409</v>
      </c>
      <c r="N28" s="63"/>
      <c r="O28" s="73"/>
      <c r="P28" s="78"/>
    </row>
    <row r="29" spans="1:16" s="34" customFormat="1" x14ac:dyDescent="0.2">
      <c r="A29" s="33">
        <v>1149</v>
      </c>
      <c r="B29" s="34" t="s">
        <v>224</v>
      </c>
      <c r="C29" s="36">
        <v>155747604</v>
      </c>
      <c r="D29" s="76">
        <v>42345</v>
      </c>
      <c r="E29" s="37">
        <f t="shared" si="1"/>
        <v>3678.0636202621326</v>
      </c>
      <c r="F29" s="38">
        <f t="shared" si="2"/>
        <v>0.94269618596197358</v>
      </c>
      <c r="G29" s="39">
        <f t="shared" si="3"/>
        <v>134.14740200764953</v>
      </c>
      <c r="H29" s="39">
        <f t="shared" si="4"/>
        <v>0</v>
      </c>
      <c r="I29" s="68">
        <f t="shared" si="6"/>
        <v>134.14740200764953</v>
      </c>
      <c r="J29" s="40">
        <f t="shared" si="7"/>
        <v>-36.245065455200908</v>
      </c>
      <c r="K29" s="37">
        <f t="shared" si="8"/>
        <v>97.902336552448617</v>
      </c>
      <c r="L29" s="37">
        <f t="shared" si="9"/>
        <v>5680471.7380139194</v>
      </c>
      <c r="M29" s="37">
        <f t="shared" si="10"/>
        <v>4145674.4413134367</v>
      </c>
      <c r="N29" s="63"/>
      <c r="O29" s="73"/>
      <c r="P29" s="78"/>
    </row>
    <row r="30" spans="1:16" s="34" customFormat="1" x14ac:dyDescent="0.2">
      <c r="A30" s="33">
        <v>1151</v>
      </c>
      <c r="B30" s="34" t="s">
        <v>225</v>
      </c>
      <c r="C30" s="36">
        <v>1172833</v>
      </c>
      <c r="D30" s="76">
        <v>192</v>
      </c>
      <c r="E30" s="37">
        <f t="shared" si="1"/>
        <v>6108.505208333333</v>
      </c>
      <c r="F30" s="38">
        <f t="shared" si="2"/>
        <v>1.5656239685746063</v>
      </c>
      <c r="G30" s="39">
        <f t="shared" si="3"/>
        <v>-1324.1175508350707</v>
      </c>
      <c r="H30" s="39">
        <f t="shared" si="4"/>
        <v>0</v>
      </c>
      <c r="I30" s="68">
        <f t="shared" si="6"/>
        <v>-1324.1175508350707</v>
      </c>
      <c r="J30" s="40">
        <f t="shared" si="7"/>
        <v>-36.245065455200908</v>
      </c>
      <c r="K30" s="37">
        <f t="shared" si="8"/>
        <v>-1360.3626162902715</v>
      </c>
      <c r="L30" s="37">
        <f t="shared" si="9"/>
        <v>-254230.56976033357</v>
      </c>
      <c r="M30" s="37">
        <f t="shared" si="10"/>
        <v>-261189.62232773213</v>
      </c>
      <c r="N30" s="63"/>
      <c r="O30" s="73"/>
      <c r="P30" s="78"/>
    </row>
    <row r="31" spans="1:16" s="34" customFormat="1" x14ac:dyDescent="0.2">
      <c r="A31" s="33">
        <v>1160</v>
      </c>
      <c r="B31" s="34" t="s">
        <v>226</v>
      </c>
      <c r="C31" s="36">
        <v>38850917</v>
      </c>
      <c r="D31" s="76">
        <v>8705</v>
      </c>
      <c r="E31" s="37">
        <f t="shared" si="1"/>
        <v>4463.0576680068925</v>
      </c>
      <c r="F31" s="38">
        <f t="shared" si="2"/>
        <v>1.1438919702695589</v>
      </c>
      <c r="G31" s="39">
        <f t="shared" si="3"/>
        <v>-336.84902663920639</v>
      </c>
      <c r="H31" s="39">
        <f t="shared" si="4"/>
        <v>0</v>
      </c>
      <c r="I31" s="68">
        <f t="shared" si="6"/>
        <v>-336.84902663920639</v>
      </c>
      <c r="J31" s="40">
        <f t="shared" si="7"/>
        <v>-36.245065455200908</v>
      </c>
      <c r="K31" s="37">
        <f t="shared" si="8"/>
        <v>-373.0940920944073</v>
      </c>
      <c r="L31" s="37">
        <f t="shared" si="9"/>
        <v>-2932270.7768942914</v>
      </c>
      <c r="M31" s="37">
        <f t="shared" si="10"/>
        <v>-3247784.0716818157</v>
      </c>
      <c r="N31" s="63"/>
      <c r="O31" s="73"/>
      <c r="P31" s="78"/>
    </row>
    <row r="32" spans="1:16" s="34" customFormat="1" x14ac:dyDescent="0.2">
      <c r="A32" s="33">
        <v>1505</v>
      </c>
      <c r="B32" s="34" t="s">
        <v>267</v>
      </c>
      <c r="C32" s="36">
        <v>85562291</v>
      </c>
      <c r="D32" s="76">
        <v>24099</v>
      </c>
      <c r="E32" s="37">
        <f t="shared" si="1"/>
        <v>3550.4498526909829</v>
      </c>
      <c r="F32" s="38">
        <f t="shared" si="2"/>
        <v>0.90998848310908309</v>
      </c>
      <c r="G32" s="39">
        <f t="shared" si="3"/>
        <v>210.7156625503394</v>
      </c>
      <c r="H32" s="39">
        <f t="shared" si="4"/>
        <v>0</v>
      </c>
      <c r="I32" s="68">
        <f t="shared" si="6"/>
        <v>210.7156625503394</v>
      </c>
      <c r="J32" s="40">
        <f t="shared" si="7"/>
        <v>-36.245065455200908</v>
      </c>
      <c r="K32" s="37">
        <f t="shared" si="8"/>
        <v>174.47059709513849</v>
      </c>
      <c r="L32" s="37">
        <f t="shared" si="9"/>
        <v>5078036.7518006293</v>
      </c>
      <c r="M32" s="37">
        <f t="shared" si="10"/>
        <v>4204566.919395742</v>
      </c>
      <c r="N32" s="63"/>
      <c r="O32" s="73"/>
      <c r="P32" s="78"/>
    </row>
    <row r="33" spans="1:16" s="34" customFormat="1" x14ac:dyDescent="0.2">
      <c r="A33" s="33">
        <v>1506</v>
      </c>
      <c r="B33" s="34" t="s">
        <v>265</v>
      </c>
      <c r="C33" s="36">
        <v>124298629</v>
      </c>
      <c r="D33" s="76">
        <v>31870</v>
      </c>
      <c r="E33" s="37">
        <f t="shared" si="1"/>
        <v>3900.176623784123</v>
      </c>
      <c r="F33" s="38">
        <f t="shared" si="2"/>
        <v>0.99962426086509781</v>
      </c>
      <c r="G33" s="39">
        <f t="shared" si="3"/>
        <v>0.87959989445535025</v>
      </c>
      <c r="H33" s="39">
        <f t="shared" si="4"/>
        <v>0</v>
      </c>
      <c r="I33" s="68">
        <f t="shared" si="6"/>
        <v>0.87959989445535025</v>
      </c>
      <c r="J33" s="40">
        <f t="shared" si="7"/>
        <v>-36.245065455200908</v>
      </c>
      <c r="K33" s="37">
        <f t="shared" si="8"/>
        <v>-35.365465560745555</v>
      </c>
      <c r="L33" s="37">
        <f t="shared" si="9"/>
        <v>28032.848636292012</v>
      </c>
      <c r="M33" s="37">
        <f t="shared" si="10"/>
        <v>-1127097.3874209609</v>
      </c>
      <c r="N33" s="63"/>
      <c r="O33" s="73"/>
      <c r="P33" s="78"/>
    </row>
    <row r="34" spans="1:16" s="34" customFormat="1" x14ac:dyDescent="0.2">
      <c r="A34" s="33">
        <v>1507</v>
      </c>
      <c r="B34" s="34" t="s">
        <v>266</v>
      </c>
      <c r="C34" s="36">
        <v>267568228</v>
      </c>
      <c r="D34" s="76">
        <v>66670</v>
      </c>
      <c r="E34" s="37">
        <f t="shared" si="1"/>
        <v>4013.3227538623069</v>
      </c>
      <c r="F34" s="38">
        <f t="shared" si="2"/>
        <v>1.0286238748721712</v>
      </c>
      <c r="G34" s="39">
        <f t="shared" si="3"/>
        <v>-67.008078152454985</v>
      </c>
      <c r="H34" s="39">
        <f t="shared" si="4"/>
        <v>0</v>
      </c>
      <c r="I34" s="68">
        <f t="shared" si="6"/>
        <v>-67.008078152454985</v>
      </c>
      <c r="J34" s="40">
        <f t="shared" si="7"/>
        <v>-36.245065455200908</v>
      </c>
      <c r="K34" s="37">
        <f t="shared" si="8"/>
        <v>-103.25314360765589</v>
      </c>
      <c r="L34" s="37">
        <f t="shared" si="9"/>
        <v>-4467428.570424174</v>
      </c>
      <c r="M34" s="37">
        <f t="shared" si="10"/>
        <v>-6883887.0843224181</v>
      </c>
      <c r="N34" s="63"/>
      <c r="O34" s="73"/>
      <c r="P34" s="78"/>
    </row>
    <row r="35" spans="1:16" s="34" customFormat="1" x14ac:dyDescent="0.2">
      <c r="A35" s="33">
        <v>1511</v>
      </c>
      <c r="B35" s="34" t="s">
        <v>268</v>
      </c>
      <c r="C35" s="36">
        <v>11390746</v>
      </c>
      <c r="D35" s="76">
        <v>3083</v>
      </c>
      <c r="E35" s="37">
        <f t="shared" si="1"/>
        <v>3694.695426532598</v>
      </c>
      <c r="F35" s="38">
        <f t="shared" si="2"/>
        <v>0.94695895625513915</v>
      </c>
      <c r="G35" s="39">
        <f t="shared" si="3"/>
        <v>124.1683182453703</v>
      </c>
      <c r="H35" s="39">
        <f t="shared" si="4"/>
        <v>0</v>
      </c>
      <c r="I35" s="68">
        <f t="shared" si="6"/>
        <v>124.1683182453703</v>
      </c>
      <c r="J35" s="40">
        <f t="shared" si="7"/>
        <v>-36.245065455200908</v>
      </c>
      <c r="K35" s="37">
        <f t="shared" si="8"/>
        <v>87.923252790169386</v>
      </c>
      <c r="L35" s="37">
        <f t="shared" si="9"/>
        <v>382810.92515047663</v>
      </c>
      <c r="M35" s="37">
        <f t="shared" si="10"/>
        <v>271067.38835209224</v>
      </c>
      <c r="N35" s="63"/>
      <c r="O35" s="73"/>
      <c r="P35" s="78"/>
    </row>
    <row r="36" spans="1:16" s="34" customFormat="1" x14ac:dyDescent="0.2">
      <c r="A36" s="33">
        <v>1514</v>
      </c>
      <c r="B36" s="34" t="s">
        <v>159</v>
      </c>
      <c r="C36" s="36">
        <v>10569519</v>
      </c>
      <c r="D36" s="76">
        <v>2445</v>
      </c>
      <c r="E36" s="37">
        <f t="shared" si="1"/>
        <v>4322.9116564417182</v>
      </c>
      <c r="F36" s="38">
        <f t="shared" si="2"/>
        <v>1.1079722243868446</v>
      </c>
      <c r="G36" s="39">
        <f t="shared" si="3"/>
        <v>-252.76141970010175</v>
      </c>
      <c r="H36" s="39">
        <f t="shared" si="4"/>
        <v>0</v>
      </c>
      <c r="I36" s="68">
        <f t="shared" si="6"/>
        <v>-252.76141970010175</v>
      </c>
      <c r="J36" s="40">
        <f t="shared" si="7"/>
        <v>-36.245065455200908</v>
      </c>
      <c r="K36" s="37">
        <f t="shared" si="8"/>
        <v>-289.00648515530264</v>
      </c>
      <c r="L36" s="37">
        <f t="shared" si="9"/>
        <v>-618001.67116674874</v>
      </c>
      <c r="M36" s="37">
        <f t="shared" si="10"/>
        <v>-706620.85620471498</v>
      </c>
      <c r="N36" s="63"/>
      <c r="O36" s="73"/>
      <c r="P36" s="78"/>
    </row>
    <row r="37" spans="1:16" s="34" customFormat="1" x14ac:dyDescent="0.2">
      <c r="A37" s="33">
        <v>1515</v>
      </c>
      <c r="B37" s="34" t="s">
        <v>393</v>
      </c>
      <c r="C37" s="36">
        <v>49654188</v>
      </c>
      <c r="D37" s="76">
        <v>8858</v>
      </c>
      <c r="E37" s="37">
        <f t="shared" si="1"/>
        <v>5605.5755249491986</v>
      </c>
      <c r="F37" s="38">
        <f t="shared" si="2"/>
        <v>1.4367219311760533</v>
      </c>
      <c r="G37" s="39">
        <f t="shared" si="3"/>
        <v>-1022.3597408045899</v>
      </c>
      <c r="H37" s="39">
        <f t="shared" si="4"/>
        <v>0</v>
      </c>
      <c r="I37" s="68">
        <f t="shared" si="6"/>
        <v>-1022.3597408045899</v>
      </c>
      <c r="J37" s="40">
        <f t="shared" si="7"/>
        <v>-36.245065455200908</v>
      </c>
      <c r="K37" s="37">
        <f t="shared" si="8"/>
        <v>-1058.6048062597908</v>
      </c>
      <c r="L37" s="37">
        <f t="shared" si="9"/>
        <v>-9056062.5840470567</v>
      </c>
      <c r="M37" s="37">
        <f t="shared" si="10"/>
        <v>-9377121.373849228</v>
      </c>
      <c r="N37" s="63"/>
      <c r="O37" s="73"/>
      <c r="P37" s="78"/>
    </row>
    <row r="38" spans="1:16" s="34" customFormat="1" x14ac:dyDescent="0.2">
      <c r="A38" s="33">
        <v>1516</v>
      </c>
      <c r="B38" s="34" t="s">
        <v>269</v>
      </c>
      <c r="C38" s="36">
        <v>36228812</v>
      </c>
      <c r="D38" s="76">
        <v>8575</v>
      </c>
      <c r="E38" s="37">
        <f t="shared" si="1"/>
        <v>4224.9343440233233</v>
      </c>
      <c r="F38" s="38">
        <f t="shared" si="2"/>
        <v>1.0828604133189754</v>
      </c>
      <c r="G38" s="39">
        <f t="shared" si="3"/>
        <v>-193.97503224906487</v>
      </c>
      <c r="H38" s="39">
        <f t="shared" si="4"/>
        <v>0</v>
      </c>
      <c r="I38" s="68">
        <f t="shared" si="6"/>
        <v>-193.97503224906487</v>
      </c>
      <c r="J38" s="40">
        <f t="shared" si="7"/>
        <v>-36.245065455200908</v>
      </c>
      <c r="K38" s="37">
        <f t="shared" si="8"/>
        <v>-230.22009770426578</v>
      </c>
      <c r="L38" s="37">
        <f t="shared" si="9"/>
        <v>-1663335.9015357313</v>
      </c>
      <c r="M38" s="37">
        <f t="shared" si="10"/>
        <v>-1974137.3378140791</v>
      </c>
      <c r="N38" s="63"/>
      <c r="O38" s="73"/>
      <c r="P38" s="78"/>
    </row>
    <row r="39" spans="1:16" s="34" customFormat="1" x14ac:dyDescent="0.2">
      <c r="A39" s="33">
        <v>1517</v>
      </c>
      <c r="B39" s="34" t="s">
        <v>270</v>
      </c>
      <c r="C39" s="36">
        <v>17358877</v>
      </c>
      <c r="D39" s="76">
        <v>5140</v>
      </c>
      <c r="E39" s="37">
        <f t="shared" si="1"/>
        <v>3377.2134241245135</v>
      </c>
      <c r="F39" s="38">
        <f t="shared" si="2"/>
        <v>0.86558758705616334</v>
      </c>
      <c r="G39" s="39">
        <f t="shared" si="3"/>
        <v>314.65751969022102</v>
      </c>
      <c r="H39" s="39">
        <f t="shared" si="4"/>
        <v>46.992727993008131</v>
      </c>
      <c r="I39" s="68">
        <f t="shared" si="6"/>
        <v>361.65024768322917</v>
      </c>
      <c r="J39" s="40">
        <f t="shared" si="7"/>
        <v>-36.245065455200908</v>
      </c>
      <c r="K39" s="37">
        <f t="shared" si="8"/>
        <v>325.40518222802825</v>
      </c>
      <c r="L39" s="37">
        <f t="shared" si="9"/>
        <v>1858882.2730917979</v>
      </c>
      <c r="M39" s="37">
        <f t="shared" si="10"/>
        <v>1672582.6366520652</v>
      </c>
      <c r="N39" s="63"/>
      <c r="O39" s="73"/>
      <c r="P39" s="78"/>
    </row>
    <row r="40" spans="1:16" s="34" customFormat="1" x14ac:dyDescent="0.2">
      <c r="A40" s="33">
        <v>1520</v>
      </c>
      <c r="B40" s="34" t="s">
        <v>272</v>
      </c>
      <c r="C40" s="36">
        <v>36418189</v>
      </c>
      <c r="D40" s="76">
        <v>10830</v>
      </c>
      <c r="E40" s="37">
        <f t="shared" si="1"/>
        <v>3362.7136657433057</v>
      </c>
      <c r="F40" s="38">
        <f t="shared" si="2"/>
        <v>0.86187126555263249</v>
      </c>
      <c r="G40" s="39">
        <f t="shared" si="3"/>
        <v>323.35737471894572</v>
      </c>
      <c r="H40" s="39">
        <f t="shared" si="4"/>
        <v>52.067643426430863</v>
      </c>
      <c r="I40" s="68">
        <f t="shared" si="6"/>
        <v>375.42501814537661</v>
      </c>
      <c r="J40" s="40">
        <f t="shared" si="7"/>
        <v>-36.245065455200908</v>
      </c>
      <c r="K40" s="37">
        <f t="shared" si="8"/>
        <v>339.1799526901757</v>
      </c>
      <c r="L40" s="37">
        <f t="shared" si="9"/>
        <v>4065852.9465144286</v>
      </c>
      <c r="M40" s="37">
        <f t="shared" si="10"/>
        <v>3673318.8876346028</v>
      </c>
      <c r="N40" s="63"/>
      <c r="O40" s="73"/>
      <c r="P40" s="78"/>
    </row>
    <row r="41" spans="1:16" s="34" customFormat="1" x14ac:dyDescent="0.2">
      <c r="A41" s="33">
        <v>1525</v>
      </c>
      <c r="B41" s="34" t="s">
        <v>273</v>
      </c>
      <c r="C41" s="36">
        <v>18132610</v>
      </c>
      <c r="D41" s="76">
        <v>4482</v>
      </c>
      <c r="E41" s="37">
        <f t="shared" si="1"/>
        <v>4045.6514948683625</v>
      </c>
      <c r="F41" s="38">
        <f t="shared" si="2"/>
        <v>1.0369098057286879</v>
      </c>
      <c r="G41" s="39">
        <f t="shared" si="3"/>
        <v>-86.405322756088381</v>
      </c>
      <c r="H41" s="39">
        <f t="shared" si="4"/>
        <v>0</v>
      </c>
      <c r="I41" s="68">
        <f t="shared" si="6"/>
        <v>-86.405322756088381</v>
      </c>
      <c r="J41" s="40">
        <f t="shared" si="7"/>
        <v>-36.245065455200908</v>
      </c>
      <c r="K41" s="37">
        <f t="shared" si="8"/>
        <v>-122.65038821128928</v>
      </c>
      <c r="L41" s="37">
        <f t="shared" si="9"/>
        <v>-387268.65659278812</v>
      </c>
      <c r="M41" s="37">
        <f t="shared" si="10"/>
        <v>-549719.03996299859</v>
      </c>
      <c r="N41" s="63"/>
      <c r="O41" s="73"/>
      <c r="P41" s="78"/>
    </row>
    <row r="42" spans="1:16" s="34" customFormat="1" x14ac:dyDescent="0.2">
      <c r="A42" s="33">
        <v>1528</v>
      </c>
      <c r="B42" s="34" t="s">
        <v>274</v>
      </c>
      <c r="C42" s="36">
        <v>27419954</v>
      </c>
      <c r="D42" s="76">
        <v>7596</v>
      </c>
      <c r="E42" s="37">
        <f t="shared" si="1"/>
        <v>3609.7885729331229</v>
      </c>
      <c r="F42" s="38">
        <f t="shared" si="2"/>
        <v>0.92519713391761449</v>
      </c>
      <c r="G42" s="39">
        <f t="shared" si="3"/>
        <v>175.11243040505542</v>
      </c>
      <c r="H42" s="39">
        <f t="shared" si="4"/>
        <v>0</v>
      </c>
      <c r="I42" s="68">
        <f t="shared" si="6"/>
        <v>175.11243040505542</v>
      </c>
      <c r="J42" s="40">
        <f t="shared" si="7"/>
        <v>-36.245065455200908</v>
      </c>
      <c r="K42" s="37">
        <f t="shared" si="8"/>
        <v>138.8673649498545</v>
      </c>
      <c r="L42" s="37">
        <f t="shared" si="9"/>
        <v>1330154.021356801</v>
      </c>
      <c r="M42" s="37">
        <f t="shared" si="10"/>
        <v>1054836.5041590948</v>
      </c>
      <c r="N42" s="63"/>
      <c r="O42" s="73"/>
      <c r="P42" s="78"/>
    </row>
    <row r="43" spans="1:16" s="34" customFormat="1" x14ac:dyDescent="0.2">
      <c r="A43" s="33">
        <v>1531</v>
      </c>
      <c r="B43" s="34" t="s">
        <v>275</v>
      </c>
      <c r="C43" s="36">
        <v>35072638</v>
      </c>
      <c r="D43" s="76">
        <v>9409</v>
      </c>
      <c r="E43" s="37">
        <f t="shared" si="1"/>
        <v>3727.562759060474</v>
      </c>
      <c r="F43" s="38">
        <f t="shared" si="2"/>
        <v>0.95538292936046687</v>
      </c>
      <c r="G43" s="39">
        <f t="shared" si="3"/>
        <v>104.44791872864471</v>
      </c>
      <c r="H43" s="39">
        <f t="shared" si="4"/>
        <v>0</v>
      </c>
      <c r="I43" s="68">
        <f t="shared" si="6"/>
        <v>104.44791872864471</v>
      </c>
      <c r="J43" s="40">
        <f t="shared" si="7"/>
        <v>-36.245065455200908</v>
      </c>
      <c r="K43" s="37">
        <f t="shared" si="8"/>
        <v>68.202853273443793</v>
      </c>
      <c r="L43" s="37">
        <f t="shared" si="9"/>
        <v>982750.46731781808</v>
      </c>
      <c r="M43" s="37">
        <f t="shared" si="10"/>
        <v>641720.64644983259</v>
      </c>
      <c r="N43" s="63"/>
      <c r="O43" s="73"/>
      <c r="P43" s="78"/>
    </row>
    <row r="44" spans="1:16" s="34" customFormat="1" x14ac:dyDescent="0.2">
      <c r="A44" s="33">
        <v>1532</v>
      </c>
      <c r="B44" s="34" t="s">
        <v>276</v>
      </c>
      <c r="C44" s="36">
        <v>32524973</v>
      </c>
      <c r="D44" s="76">
        <v>8506</v>
      </c>
      <c r="E44" s="37">
        <f t="shared" si="1"/>
        <v>3823.7682812132612</v>
      </c>
      <c r="F44" s="38">
        <f t="shared" si="2"/>
        <v>0.98004062649824741</v>
      </c>
      <c r="G44" s="39">
        <f t="shared" si="3"/>
        <v>46.724605436972432</v>
      </c>
      <c r="H44" s="39">
        <f t="shared" si="4"/>
        <v>0</v>
      </c>
      <c r="I44" s="68">
        <f t="shared" si="6"/>
        <v>46.724605436972432</v>
      </c>
      <c r="J44" s="40">
        <f t="shared" si="7"/>
        <v>-36.245065455200908</v>
      </c>
      <c r="K44" s="37">
        <f t="shared" si="8"/>
        <v>10.479539981771524</v>
      </c>
      <c r="L44" s="37">
        <f t="shared" si="9"/>
        <v>397439.49384688749</v>
      </c>
      <c r="M44" s="37">
        <f t="shared" si="10"/>
        <v>89138.967084948585</v>
      </c>
      <c r="N44" s="63"/>
      <c r="O44" s="73"/>
      <c r="P44" s="78"/>
    </row>
    <row r="45" spans="1:16" s="34" customFormat="1" x14ac:dyDescent="0.2">
      <c r="A45" s="33">
        <v>1535</v>
      </c>
      <c r="B45" s="34" t="s">
        <v>277</v>
      </c>
      <c r="C45" s="36">
        <v>27783520</v>
      </c>
      <c r="D45" s="76">
        <v>6958</v>
      </c>
      <c r="E45" s="37">
        <f t="shared" si="1"/>
        <v>3993.032480597873</v>
      </c>
      <c r="F45" s="38">
        <f t="shared" si="2"/>
        <v>1.0234234310535446</v>
      </c>
      <c r="G45" s="39">
        <f t="shared" si="3"/>
        <v>-54.833914193794676</v>
      </c>
      <c r="H45" s="39">
        <f t="shared" si="4"/>
        <v>0</v>
      </c>
      <c r="I45" s="68">
        <f t="shared" si="6"/>
        <v>-54.833914193794676</v>
      </c>
      <c r="J45" s="40">
        <f t="shared" si="7"/>
        <v>-36.245065455200908</v>
      </c>
      <c r="K45" s="37">
        <f t="shared" si="8"/>
        <v>-91.078979648995585</v>
      </c>
      <c r="L45" s="37">
        <f t="shared" si="9"/>
        <v>-381534.37496042333</v>
      </c>
      <c r="M45" s="37">
        <f t="shared" si="10"/>
        <v>-633727.54039771133</v>
      </c>
      <c r="N45" s="63"/>
      <c r="O45" s="73"/>
      <c r="P45" s="78"/>
    </row>
    <row r="46" spans="1:16" s="34" customFormat="1" x14ac:dyDescent="0.2">
      <c r="A46" s="33">
        <v>1539</v>
      </c>
      <c r="B46" s="34" t="s">
        <v>278</v>
      </c>
      <c r="C46" s="36">
        <v>22548322</v>
      </c>
      <c r="D46" s="76">
        <v>7026</v>
      </c>
      <c r="E46" s="37">
        <f t="shared" si="1"/>
        <v>3209.2687161969825</v>
      </c>
      <c r="F46" s="38">
        <f t="shared" si="2"/>
        <v>0.82254297120351594</v>
      </c>
      <c r="G46" s="39">
        <f t="shared" si="3"/>
        <v>415.42434444673961</v>
      </c>
      <c r="H46" s="39">
        <f t="shared" si="4"/>
        <v>105.77337576764398</v>
      </c>
      <c r="I46" s="68">
        <f t="shared" si="6"/>
        <v>521.19772021438359</v>
      </c>
      <c r="J46" s="40">
        <f t="shared" si="7"/>
        <v>-36.245065455200908</v>
      </c>
      <c r="K46" s="37">
        <f t="shared" si="8"/>
        <v>484.95265475918268</v>
      </c>
      <c r="L46" s="37">
        <f t="shared" si="9"/>
        <v>3661935.1822262593</v>
      </c>
      <c r="M46" s="37">
        <f t="shared" si="10"/>
        <v>3407277.3523380174</v>
      </c>
      <c r="N46" s="63"/>
      <c r="O46" s="73"/>
      <c r="P46" s="78"/>
    </row>
    <row r="47" spans="1:16" s="34" customFormat="1" x14ac:dyDescent="0.2">
      <c r="A47" s="33">
        <v>1547</v>
      </c>
      <c r="B47" s="34" t="s">
        <v>279</v>
      </c>
      <c r="C47" s="36">
        <v>15710272</v>
      </c>
      <c r="D47" s="76">
        <v>3522</v>
      </c>
      <c r="E47" s="37">
        <f t="shared" si="1"/>
        <v>4460.6110164679158</v>
      </c>
      <c r="F47" s="38">
        <f t="shared" si="2"/>
        <v>1.1432648878391558</v>
      </c>
      <c r="G47" s="39">
        <f t="shared" si="3"/>
        <v>-335.3810357158203</v>
      </c>
      <c r="H47" s="39">
        <f t="shared" si="4"/>
        <v>0</v>
      </c>
      <c r="I47" s="68">
        <f t="shared" si="6"/>
        <v>-335.3810357158203</v>
      </c>
      <c r="J47" s="40">
        <f t="shared" si="7"/>
        <v>-36.245065455200908</v>
      </c>
      <c r="K47" s="37">
        <f t="shared" si="8"/>
        <v>-371.62610117102122</v>
      </c>
      <c r="L47" s="37">
        <f t="shared" si="9"/>
        <v>-1181212.0077911192</v>
      </c>
      <c r="M47" s="37">
        <f t="shared" si="10"/>
        <v>-1308867.1283243368</v>
      </c>
      <c r="N47" s="63"/>
      <c r="O47" s="73"/>
      <c r="P47" s="78"/>
    </row>
    <row r="48" spans="1:16" s="34" customFormat="1" x14ac:dyDescent="0.2">
      <c r="A48" s="33">
        <v>1554</v>
      </c>
      <c r="B48" s="34" t="s">
        <v>280</v>
      </c>
      <c r="C48" s="36">
        <v>23129971</v>
      </c>
      <c r="D48" s="76">
        <v>5808</v>
      </c>
      <c r="E48" s="37">
        <f t="shared" si="1"/>
        <v>3982.4330234159779</v>
      </c>
      <c r="F48" s="38">
        <f t="shared" si="2"/>
        <v>1.0207067657398741</v>
      </c>
      <c r="G48" s="39">
        <f t="shared" si="3"/>
        <v>-48.474239884657614</v>
      </c>
      <c r="H48" s="39">
        <f t="shared" si="4"/>
        <v>0</v>
      </c>
      <c r="I48" s="68">
        <f t="shared" si="6"/>
        <v>-48.474239884657614</v>
      </c>
      <c r="J48" s="40">
        <f t="shared" si="7"/>
        <v>-36.245065455200908</v>
      </c>
      <c r="K48" s="37">
        <f t="shared" si="8"/>
        <v>-84.719305339858522</v>
      </c>
      <c r="L48" s="37">
        <f t="shared" si="9"/>
        <v>-281538.38525009144</v>
      </c>
      <c r="M48" s="37">
        <f t="shared" si="10"/>
        <v>-492049.7254138983</v>
      </c>
      <c r="N48" s="63"/>
      <c r="O48" s="73"/>
      <c r="P48" s="78"/>
    </row>
    <row r="49" spans="1:16" s="34" customFormat="1" x14ac:dyDescent="0.2">
      <c r="A49" s="33">
        <v>1557</v>
      </c>
      <c r="B49" s="34" t="s">
        <v>281</v>
      </c>
      <c r="C49" s="36">
        <v>8049984</v>
      </c>
      <c r="D49" s="76">
        <v>2658</v>
      </c>
      <c r="E49" s="37">
        <f t="shared" si="1"/>
        <v>3028.5869074492098</v>
      </c>
      <c r="F49" s="38">
        <f t="shared" si="2"/>
        <v>0.77623380704417033</v>
      </c>
      <c r="G49" s="39">
        <f t="shared" si="3"/>
        <v>523.8334296954032</v>
      </c>
      <c r="H49" s="39">
        <f t="shared" si="4"/>
        <v>169.01200882936442</v>
      </c>
      <c r="I49" s="68">
        <f t="shared" si="6"/>
        <v>692.84543852476759</v>
      </c>
      <c r="J49" s="40">
        <f t="shared" si="7"/>
        <v>-36.245065455200908</v>
      </c>
      <c r="K49" s="37">
        <f t="shared" si="8"/>
        <v>656.60037306956667</v>
      </c>
      <c r="L49" s="37">
        <f t="shared" si="9"/>
        <v>1841583.1755988323</v>
      </c>
      <c r="M49" s="37">
        <f t="shared" si="10"/>
        <v>1745243.7916189083</v>
      </c>
      <c r="N49" s="63"/>
      <c r="O49" s="73"/>
      <c r="P49" s="78"/>
    </row>
    <row r="50" spans="1:16" s="34" customFormat="1" x14ac:dyDescent="0.2">
      <c r="A50" s="33">
        <v>1560</v>
      </c>
      <c r="B50" s="34" t="s">
        <v>282</v>
      </c>
      <c r="C50" s="36">
        <v>9601791</v>
      </c>
      <c r="D50" s="76">
        <v>2985</v>
      </c>
      <c r="E50" s="37">
        <f t="shared" si="1"/>
        <v>3216.6804020100503</v>
      </c>
      <c r="F50" s="38">
        <f t="shared" si="2"/>
        <v>0.82444260336567776</v>
      </c>
      <c r="G50" s="39">
        <f t="shared" si="3"/>
        <v>410.9773329588989</v>
      </c>
      <c r="H50" s="39">
        <f t="shared" si="4"/>
        <v>103.17928573307023</v>
      </c>
      <c r="I50" s="68">
        <f t="shared" si="6"/>
        <v>514.15661869196913</v>
      </c>
      <c r="J50" s="40">
        <f t="shared" si="7"/>
        <v>-36.245065455200908</v>
      </c>
      <c r="K50" s="37">
        <f t="shared" si="8"/>
        <v>477.91155323676821</v>
      </c>
      <c r="L50" s="37">
        <f t="shared" si="9"/>
        <v>1534757.5067955279</v>
      </c>
      <c r="M50" s="37">
        <f t="shared" si="10"/>
        <v>1426565.9864117531</v>
      </c>
      <c r="N50" s="63"/>
      <c r="O50" s="73"/>
      <c r="P50" s="78"/>
    </row>
    <row r="51" spans="1:16" s="34" customFormat="1" x14ac:dyDescent="0.2">
      <c r="A51" s="33">
        <v>1563</v>
      </c>
      <c r="B51" s="34" t="s">
        <v>283</v>
      </c>
      <c r="C51" s="36">
        <v>24889769</v>
      </c>
      <c r="D51" s="76">
        <v>6956</v>
      </c>
      <c r="E51" s="37">
        <f t="shared" si="1"/>
        <v>3578.1726566992525</v>
      </c>
      <c r="F51" s="38">
        <f t="shared" si="2"/>
        <v>0.91709390169368721</v>
      </c>
      <c r="G51" s="39">
        <f t="shared" si="3"/>
        <v>194.08198014537766</v>
      </c>
      <c r="H51" s="39">
        <f t="shared" si="4"/>
        <v>0</v>
      </c>
      <c r="I51" s="68">
        <f t="shared" si="6"/>
        <v>194.08198014537766</v>
      </c>
      <c r="J51" s="40">
        <f t="shared" si="7"/>
        <v>-36.245065455200908</v>
      </c>
      <c r="K51" s="37">
        <f t="shared" si="8"/>
        <v>157.83691469017674</v>
      </c>
      <c r="L51" s="37">
        <f t="shared" si="9"/>
        <v>1350034.2538912471</v>
      </c>
      <c r="M51" s="37">
        <f t="shared" si="10"/>
        <v>1097913.5785848694</v>
      </c>
      <c r="N51" s="63"/>
      <c r="O51" s="73"/>
      <c r="P51" s="78"/>
    </row>
    <row r="52" spans="1:16" s="34" customFormat="1" x14ac:dyDescent="0.2">
      <c r="A52" s="33">
        <v>1566</v>
      </c>
      <c r="B52" s="34" t="s">
        <v>284</v>
      </c>
      <c r="C52" s="36">
        <v>17594249</v>
      </c>
      <c r="D52" s="76">
        <v>5872</v>
      </c>
      <c r="E52" s="37">
        <f t="shared" si="1"/>
        <v>2996.2958106267029</v>
      </c>
      <c r="F52" s="38">
        <f t="shared" si="2"/>
        <v>0.76795752447868915</v>
      </c>
      <c r="G52" s="39">
        <f t="shared" si="3"/>
        <v>543.20808778890739</v>
      </c>
      <c r="H52" s="39">
        <f t="shared" si="4"/>
        <v>180.31389271724186</v>
      </c>
      <c r="I52" s="68">
        <f t="shared" si="6"/>
        <v>723.52198050614925</v>
      </c>
      <c r="J52" s="40">
        <f t="shared" si="7"/>
        <v>-36.245065455200908</v>
      </c>
      <c r="K52" s="37">
        <f t="shared" si="8"/>
        <v>687.27691505094833</v>
      </c>
      <c r="L52" s="37">
        <f t="shared" si="9"/>
        <v>4248521.0695321085</v>
      </c>
      <c r="M52" s="37">
        <f t="shared" si="10"/>
        <v>4035690.0451791687</v>
      </c>
      <c r="N52" s="63"/>
      <c r="O52" s="73"/>
      <c r="P52" s="78"/>
    </row>
    <row r="53" spans="1:16" s="34" customFormat="1" x14ac:dyDescent="0.2">
      <c r="A53" s="33">
        <v>1573</v>
      </c>
      <c r="B53" s="34" t="s">
        <v>286</v>
      </c>
      <c r="C53" s="36">
        <v>8815751</v>
      </c>
      <c r="D53" s="76">
        <v>2128</v>
      </c>
      <c r="E53" s="37">
        <f t="shared" si="1"/>
        <v>4142.7401315789475</v>
      </c>
      <c r="F53" s="38">
        <f t="shared" si="2"/>
        <v>1.0617938471637278</v>
      </c>
      <c r="G53" s="39">
        <f t="shared" si="3"/>
        <v>-144.65850478243937</v>
      </c>
      <c r="H53" s="39">
        <f t="shared" si="4"/>
        <v>0</v>
      </c>
      <c r="I53" s="68">
        <f t="shared" si="6"/>
        <v>-144.65850478243937</v>
      </c>
      <c r="J53" s="40">
        <f t="shared" si="7"/>
        <v>-36.245065455200908</v>
      </c>
      <c r="K53" s="37">
        <f t="shared" si="8"/>
        <v>-180.90357023764028</v>
      </c>
      <c r="L53" s="37">
        <f t="shared" si="9"/>
        <v>-307833.29817703099</v>
      </c>
      <c r="M53" s="37">
        <f t="shared" si="10"/>
        <v>-384962.7974656985</v>
      </c>
      <c r="N53" s="63"/>
      <c r="O53" s="73"/>
      <c r="P53" s="78"/>
    </row>
    <row r="54" spans="1:16" s="34" customFormat="1" x14ac:dyDescent="0.2">
      <c r="A54" s="33">
        <v>1576</v>
      </c>
      <c r="B54" s="34" t="s">
        <v>287</v>
      </c>
      <c r="C54" s="36">
        <v>11960478</v>
      </c>
      <c r="D54" s="76">
        <v>3468</v>
      </c>
      <c r="E54" s="37">
        <f t="shared" si="1"/>
        <v>3448.8114186851212</v>
      </c>
      <c r="F54" s="38">
        <f t="shared" si="2"/>
        <v>0.88393831813731871</v>
      </c>
      <c r="G54" s="39">
        <f t="shared" si="3"/>
        <v>271.69872295385636</v>
      </c>
      <c r="H54" s="39">
        <f t="shared" si="4"/>
        <v>21.933429896795428</v>
      </c>
      <c r="I54" s="68">
        <f t="shared" si="6"/>
        <v>293.63215285065178</v>
      </c>
      <c r="J54" s="40">
        <f t="shared" si="7"/>
        <v>-36.245065455200908</v>
      </c>
      <c r="K54" s="37">
        <f t="shared" si="8"/>
        <v>257.38708739545086</v>
      </c>
      <c r="L54" s="37">
        <f t="shared" si="9"/>
        <v>1018316.3060860604</v>
      </c>
      <c r="M54" s="37">
        <f t="shared" si="10"/>
        <v>892618.41908742359</v>
      </c>
      <c r="N54" s="63"/>
      <c r="O54" s="73"/>
      <c r="P54" s="78"/>
    </row>
    <row r="55" spans="1:16" s="34" customFormat="1" x14ac:dyDescent="0.2">
      <c r="A55" s="33">
        <v>1577</v>
      </c>
      <c r="B55" s="34" t="s">
        <v>271</v>
      </c>
      <c r="C55" s="36">
        <v>33347448</v>
      </c>
      <c r="D55" s="76">
        <v>10781</v>
      </c>
      <c r="E55" s="37">
        <f t="shared" si="1"/>
        <v>3093.1683517298952</v>
      </c>
      <c r="F55" s="38">
        <f t="shared" si="2"/>
        <v>0.79278618011132762</v>
      </c>
      <c r="G55" s="39">
        <f t="shared" si="3"/>
        <v>485.08456312699195</v>
      </c>
      <c r="H55" s="39">
        <f t="shared" si="4"/>
        <v>146.40850333112451</v>
      </c>
      <c r="I55" s="68">
        <f t="shared" si="6"/>
        <v>631.49306645811646</v>
      </c>
      <c r="J55" s="40">
        <f t="shared" si="7"/>
        <v>-36.245065455200908</v>
      </c>
      <c r="K55" s="37">
        <f t="shared" si="8"/>
        <v>595.24800100291554</v>
      </c>
      <c r="L55" s="37">
        <f t="shared" si="9"/>
        <v>6808126.7494849535</v>
      </c>
      <c r="M55" s="37">
        <f t="shared" si="10"/>
        <v>6417368.6988124326</v>
      </c>
      <c r="N55" s="63"/>
      <c r="O55" s="73"/>
      <c r="P55" s="78"/>
    </row>
    <row r="56" spans="1:16" s="34" customFormat="1" x14ac:dyDescent="0.2">
      <c r="A56" s="33">
        <v>1578</v>
      </c>
      <c r="B56" s="34" t="s">
        <v>394</v>
      </c>
      <c r="C56" s="36">
        <v>7634843</v>
      </c>
      <c r="D56" s="76">
        <v>2502</v>
      </c>
      <c r="E56" s="37">
        <f t="shared" si="1"/>
        <v>3051.496003197442</v>
      </c>
      <c r="F56" s="38">
        <f t="shared" si="2"/>
        <v>0.78210546110331269</v>
      </c>
      <c r="G56" s="39">
        <f t="shared" si="3"/>
        <v>510.08797224646395</v>
      </c>
      <c r="H56" s="39">
        <f t="shared" si="4"/>
        <v>160.99382531748316</v>
      </c>
      <c r="I56" s="68">
        <f t="shared" si="6"/>
        <v>671.08179756394713</v>
      </c>
      <c r="J56" s="40">
        <f t="shared" si="7"/>
        <v>-36.245065455200908</v>
      </c>
      <c r="K56" s="37">
        <f t="shared" si="8"/>
        <v>634.83673210874622</v>
      </c>
      <c r="L56" s="37">
        <f t="shared" si="9"/>
        <v>1679046.6575049958</v>
      </c>
      <c r="M56" s="37">
        <f t="shared" si="10"/>
        <v>1588361.5037360829</v>
      </c>
      <c r="N56" s="63"/>
      <c r="O56" s="73"/>
      <c r="P56" s="78"/>
    </row>
    <row r="57" spans="1:16" s="34" customFormat="1" x14ac:dyDescent="0.2">
      <c r="A57" s="33">
        <v>1579</v>
      </c>
      <c r="B57" s="34" t="s">
        <v>395</v>
      </c>
      <c r="C57" s="36">
        <v>45252657</v>
      </c>
      <c r="D57" s="76">
        <v>13317</v>
      </c>
      <c r="E57" s="37">
        <f t="shared" si="1"/>
        <v>3398.1119621536382</v>
      </c>
      <c r="F57" s="38">
        <f t="shared" si="2"/>
        <v>0.87094393053638652</v>
      </c>
      <c r="G57" s="39">
        <f t="shared" si="3"/>
        <v>302.11839687274625</v>
      </c>
      <c r="H57" s="39">
        <f t="shared" si="4"/>
        <v>39.6782396828145</v>
      </c>
      <c r="I57" s="68">
        <f t="shared" si="6"/>
        <v>341.79663655556072</v>
      </c>
      <c r="J57" s="40">
        <f t="shared" si="7"/>
        <v>-36.245065455200908</v>
      </c>
      <c r="K57" s="37">
        <f t="shared" si="8"/>
        <v>305.55157110035981</v>
      </c>
      <c r="L57" s="37">
        <f t="shared" si="9"/>
        <v>4551705.8090104023</v>
      </c>
      <c r="M57" s="37">
        <f t="shared" si="10"/>
        <v>4069030.2723434917</v>
      </c>
      <c r="N57" s="63"/>
      <c r="O57" s="73"/>
      <c r="P57" s="78"/>
    </row>
    <row r="58" spans="1:16" s="34" customFormat="1" x14ac:dyDescent="0.2">
      <c r="A58" s="33">
        <v>1804</v>
      </c>
      <c r="B58" s="34" t="s">
        <v>288</v>
      </c>
      <c r="C58" s="36">
        <v>215526500</v>
      </c>
      <c r="D58" s="76">
        <v>52560</v>
      </c>
      <c r="E58" s="37">
        <f t="shared" si="1"/>
        <v>4100.5802891933026</v>
      </c>
      <c r="F58" s="38">
        <f t="shared" si="2"/>
        <v>1.0509881823571814</v>
      </c>
      <c r="G58" s="39">
        <f t="shared" si="3"/>
        <v>-119.36259935105244</v>
      </c>
      <c r="H58" s="39">
        <f t="shared" si="4"/>
        <v>0</v>
      </c>
      <c r="I58" s="68">
        <f t="shared" si="6"/>
        <v>-119.36259935105244</v>
      </c>
      <c r="J58" s="40">
        <f t="shared" si="7"/>
        <v>-36.245065455200908</v>
      </c>
      <c r="K58" s="37">
        <f t="shared" si="8"/>
        <v>-155.60766480625335</v>
      </c>
      <c r="L58" s="37">
        <f t="shared" si="9"/>
        <v>-6273698.2218913166</v>
      </c>
      <c r="M58" s="37">
        <f t="shared" si="10"/>
        <v>-8178738.8622166766</v>
      </c>
      <c r="N58" s="63"/>
      <c r="O58" s="73"/>
      <c r="P58" s="78"/>
    </row>
    <row r="59" spans="1:16" s="34" customFormat="1" x14ac:dyDescent="0.2">
      <c r="A59" s="33">
        <v>1806</v>
      </c>
      <c r="B59" s="34" t="s">
        <v>289</v>
      </c>
      <c r="C59" s="36">
        <v>77262023</v>
      </c>
      <c r="D59" s="76">
        <v>21661</v>
      </c>
      <c r="E59" s="37">
        <f t="shared" si="1"/>
        <v>3566.8723973962419</v>
      </c>
      <c r="F59" s="38">
        <f t="shared" si="2"/>
        <v>0.91419761918061582</v>
      </c>
      <c r="G59" s="39">
        <f t="shared" si="3"/>
        <v>200.86213572718398</v>
      </c>
      <c r="H59" s="39">
        <f t="shared" si="4"/>
        <v>0</v>
      </c>
      <c r="I59" s="68">
        <f t="shared" si="6"/>
        <v>200.86213572718398</v>
      </c>
      <c r="J59" s="40">
        <f t="shared" si="7"/>
        <v>-36.245065455200908</v>
      </c>
      <c r="K59" s="37">
        <f t="shared" si="8"/>
        <v>164.61707027198307</v>
      </c>
      <c r="L59" s="37">
        <f t="shared" si="9"/>
        <v>4350874.7219865322</v>
      </c>
      <c r="M59" s="37">
        <f t="shared" si="10"/>
        <v>3565770.3591614254</v>
      </c>
      <c r="N59" s="63"/>
      <c r="O59" s="73"/>
      <c r="P59" s="78"/>
    </row>
    <row r="60" spans="1:16" s="34" customFormat="1" x14ac:dyDescent="0.2">
      <c r="A60" s="33">
        <v>1811</v>
      </c>
      <c r="B60" s="34" t="s">
        <v>290</v>
      </c>
      <c r="C60" s="36">
        <v>4020974</v>
      </c>
      <c r="D60" s="76">
        <v>1397</v>
      </c>
      <c r="E60" s="37">
        <f t="shared" si="1"/>
        <v>2878.2920544022904</v>
      </c>
      <c r="F60" s="38">
        <f t="shared" si="2"/>
        <v>0.73771288969066662</v>
      </c>
      <c r="G60" s="39">
        <f t="shared" si="3"/>
        <v>614.01034152355487</v>
      </c>
      <c r="H60" s="39">
        <f t="shared" si="4"/>
        <v>221.6152073957862</v>
      </c>
      <c r="I60" s="68">
        <f t="shared" si="6"/>
        <v>835.6255489193411</v>
      </c>
      <c r="J60" s="40">
        <f t="shared" si="7"/>
        <v>-36.245065455200908</v>
      </c>
      <c r="K60" s="37">
        <f t="shared" si="8"/>
        <v>799.38048346414018</v>
      </c>
      <c r="L60" s="37">
        <f t="shared" si="9"/>
        <v>1167368.8918403196</v>
      </c>
      <c r="M60" s="37">
        <f t="shared" si="10"/>
        <v>1116734.5353994039</v>
      </c>
      <c r="N60" s="63"/>
      <c r="O60" s="73"/>
      <c r="P60" s="78"/>
    </row>
    <row r="61" spans="1:16" s="34" customFormat="1" x14ac:dyDescent="0.2">
      <c r="A61" s="33">
        <v>1812</v>
      </c>
      <c r="B61" s="34" t="s">
        <v>291</v>
      </c>
      <c r="C61" s="36">
        <v>5606865</v>
      </c>
      <c r="D61" s="76">
        <v>1990</v>
      </c>
      <c r="E61" s="37">
        <f t="shared" si="1"/>
        <v>2817.5201005025124</v>
      </c>
      <c r="F61" s="38">
        <f t="shared" si="2"/>
        <v>0.72213689779124035</v>
      </c>
      <c r="G61" s="39">
        <f t="shared" si="3"/>
        <v>650.47351386342166</v>
      </c>
      <c r="H61" s="39">
        <f t="shared" si="4"/>
        <v>242.8853912607085</v>
      </c>
      <c r="I61" s="68">
        <f t="shared" si="6"/>
        <v>893.35890512413016</v>
      </c>
      <c r="J61" s="40">
        <f t="shared" si="7"/>
        <v>-36.245065455200908</v>
      </c>
      <c r="K61" s="37">
        <f t="shared" si="8"/>
        <v>857.11383966892924</v>
      </c>
      <c r="L61" s="37">
        <f t="shared" si="9"/>
        <v>1777784.2211970191</v>
      </c>
      <c r="M61" s="37">
        <f t="shared" si="10"/>
        <v>1705656.5409411693</v>
      </c>
      <c r="N61" s="63"/>
      <c r="O61" s="73"/>
      <c r="P61" s="78"/>
    </row>
    <row r="62" spans="1:16" s="34" customFormat="1" x14ac:dyDescent="0.2">
      <c r="A62" s="33">
        <v>1813</v>
      </c>
      <c r="B62" s="34" t="s">
        <v>292</v>
      </c>
      <c r="C62" s="36">
        <v>25657453</v>
      </c>
      <c r="D62" s="76">
        <v>7803</v>
      </c>
      <c r="E62" s="37">
        <f t="shared" si="1"/>
        <v>3288.1523772907858</v>
      </c>
      <c r="F62" s="38">
        <f t="shared" si="2"/>
        <v>0.8427610354148537</v>
      </c>
      <c r="G62" s="39">
        <f t="shared" si="3"/>
        <v>368.09414779045761</v>
      </c>
      <c r="H62" s="39">
        <f t="shared" si="4"/>
        <v>78.164094384812813</v>
      </c>
      <c r="I62" s="68">
        <f t="shared" si="6"/>
        <v>446.25824217527042</v>
      </c>
      <c r="J62" s="40">
        <f t="shared" si="7"/>
        <v>-36.245065455200908</v>
      </c>
      <c r="K62" s="37">
        <f t="shared" si="8"/>
        <v>410.01317672006951</v>
      </c>
      <c r="L62" s="37">
        <f t="shared" si="9"/>
        <v>3482153.0636936352</v>
      </c>
      <c r="M62" s="37">
        <f t="shared" si="10"/>
        <v>3199332.8179467022</v>
      </c>
      <c r="N62" s="63"/>
      <c r="O62" s="73"/>
      <c r="P62" s="78"/>
    </row>
    <row r="63" spans="1:16" s="34" customFormat="1" x14ac:dyDescent="0.2">
      <c r="A63" s="33">
        <v>1815</v>
      </c>
      <c r="B63" s="34" t="s">
        <v>293</v>
      </c>
      <c r="C63" s="36">
        <v>3256637</v>
      </c>
      <c r="D63" s="76">
        <v>1182</v>
      </c>
      <c r="E63" s="37">
        <f t="shared" si="1"/>
        <v>2755.1920473773266</v>
      </c>
      <c r="F63" s="38">
        <f t="shared" si="2"/>
        <v>0.70616207407262277</v>
      </c>
      <c r="G63" s="39">
        <f t="shared" si="3"/>
        <v>687.87034573853316</v>
      </c>
      <c r="H63" s="39">
        <f t="shared" si="4"/>
        <v>264.70020985452351</v>
      </c>
      <c r="I63" s="68">
        <f t="shared" si="6"/>
        <v>952.57055559305672</v>
      </c>
      <c r="J63" s="40">
        <f t="shared" si="7"/>
        <v>-36.245065455200908</v>
      </c>
      <c r="K63" s="37">
        <f t="shared" si="8"/>
        <v>916.32549013785581</v>
      </c>
      <c r="L63" s="37">
        <f t="shared" si="9"/>
        <v>1125938.396710993</v>
      </c>
      <c r="M63" s="37">
        <f t="shared" si="10"/>
        <v>1083096.7293429456</v>
      </c>
      <c r="N63" s="63"/>
      <c r="O63" s="73"/>
      <c r="P63" s="78"/>
    </row>
    <row r="64" spans="1:16" s="34" customFormat="1" x14ac:dyDescent="0.2">
      <c r="A64" s="33">
        <v>1816</v>
      </c>
      <c r="B64" s="34" t="s">
        <v>294</v>
      </c>
      <c r="C64" s="36">
        <v>1263707</v>
      </c>
      <c r="D64" s="76">
        <v>465</v>
      </c>
      <c r="E64" s="37">
        <f t="shared" si="1"/>
        <v>2717.6494623655913</v>
      </c>
      <c r="F64" s="38">
        <f t="shared" si="2"/>
        <v>0.6965398229764892</v>
      </c>
      <c r="G64" s="39">
        <f t="shared" si="3"/>
        <v>710.3958967455743</v>
      </c>
      <c r="H64" s="39">
        <f t="shared" si="4"/>
        <v>277.84011460863087</v>
      </c>
      <c r="I64" s="68">
        <f t="shared" si="6"/>
        <v>988.23601135420517</v>
      </c>
      <c r="J64" s="40">
        <f t="shared" si="7"/>
        <v>-36.245065455200908</v>
      </c>
      <c r="K64" s="37">
        <f t="shared" si="8"/>
        <v>951.99094589900426</v>
      </c>
      <c r="L64" s="37">
        <f t="shared" si="9"/>
        <v>459529.74527970538</v>
      </c>
      <c r="M64" s="37">
        <f t="shared" si="10"/>
        <v>442675.78984303697</v>
      </c>
      <c r="N64" s="63"/>
      <c r="O64" s="73"/>
      <c r="P64" s="78"/>
    </row>
    <row r="65" spans="1:16" s="34" customFormat="1" x14ac:dyDescent="0.2">
      <c r="A65" s="33">
        <v>1818</v>
      </c>
      <c r="B65" s="34" t="s">
        <v>396</v>
      </c>
      <c r="C65" s="36">
        <v>6433533</v>
      </c>
      <c r="D65" s="76">
        <v>1793</v>
      </c>
      <c r="E65" s="37">
        <f t="shared" si="1"/>
        <v>3588.1388733965423</v>
      </c>
      <c r="F65" s="38">
        <f t="shared" si="2"/>
        <v>0.91964826601116367</v>
      </c>
      <c r="G65" s="39">
        <f t="shared" si="3"/>
        <v>188.10225012700374</v>
      </c>
      <c r="H65" s="39">
        <f t="shared" si="4"/>
        <v>0</v>
      </c>
      <c r="I65" s="68">
        <f t="shared" si="6"/>
        <v>188.10225012700374</v>
      </c>
      <c r="J65" s="40">
        <f t="shared" si="7"/>
        <v>-36.245065455200908</v>
      </c>
      <c r="K65" s="37">
        <f t="shared" si="8"/>
        <v>151.85718467180283</v>
      </c>
      <c r="L65" s="37">
        <f t="shared" si="9"/>
        <v>337267.3344777177</v>
      </c>
      <c r="M65" s="37">
        <f t="shared" si="10"/>
        <v>272279.93211654248</v>
      </c>
      <c r="N65" s="63"/>
      <c r="O65" s="73"/>
      <c r="P65" s="78"/>
    </row>
    <row r="66" spans="1:16" s="34" customFormat="1" x14ac:dyDescent="0.2">
      <c r="A66" s="33">
        <v>1820</v>
      </c>
      <c r="B66" s="34" t="s">
        <v>295</v>
      </c>
      <c r="C66" s="36">
        <v>25140817</v>
      </c>
      <c r="D66" s="76">
        <v>7394</v>
      </c>
      <c r="E66" s="37">
        <f t="shared" si="1"/>
        <v>3400.1645929131728</v>
      </c>
      <c r="F66" s="38">
        <f t="shared" si="2"/>
        <v>0.87147002453257016</v>
      </c>
      <c r="G66" s="39">
        <f t="shared" si="3"/>
        <v>300.88681841702544</v>
      </c>
      <c r="H66" s="39">
        <f t="shared" si="4"/>
        <v>38.959818916977383</v>
      </c>
      <c r="I66" s="68">
        <f t="shared" si="6"/>
        <v>339.84663733400282</v>
      </c>
      <c r="J66" s="40">
        <f t="shared" si="7"/>
        <v>-36.245065455200908</v>
      </c>
      <c r="K66" s="37">
        <f t="shared" si="8"/>
        <v>303.60157187880191</v>
      </c>
      <c r="L66" s="37">
        <f t="shared" si="9"/>
        <v>2512826.0364476168</v>
      </c>
      <c r="M66" s="37">
        <f t="shared" si="10"/>
        <v>2244830.0224718614</v>
      </c>
      <c r="N66" s="63"/>
      <c r="O66" s="73"/>
      <c r="P66" s="78"/>
    </row>
    <row r="67" spans="1:16" s="34" customFormat="1" x14ac:dyDescent="0.2">
      <c r="A67" s="33">
        <v>1822</v>
      </c>
      <c r="B67" s="34" t="s">
        <v>296</v>
      </c>
      <c r="C67" s="36">
        <v>6203948</v>
      </c>
      <c r="D67" s="76">
        <v>2278</v>
      </c>
      <c r="E67" s="37">
        <f t="shared" si="1"/>
        <v>2723.4187884108869</v>
      </c>
      <c r="F67" s="38">
        <f t="shared" si="2"/>
        <v>0.69801851454357089</v>
      </c>
      <c r="G67" s="39">
        <f t="shared" si="3"/>
        <v>706.934301118397</v>
      </c>
      <c r="H67" s="39">
        <f t="shared" si="4"/>
        <v>275.82085049277742</v>
      </c>
      <c r="I67" s="68">
        <f t="shared" si="6"/>
        <v>982.75515161117437</v>
      </c>
      <c r="J67" s="40">
        <f t="shared" si="7"/>
        <v>-36.245065455200908</v>
      </c>
      <c r="K67" s="37">
        <f t="shared" si="8"/>
        <v>946.51008615597345</v>
      </c>
      <c r="L67" s="37">
        <f t="shared" si="9"/>
        <v>2238716.2353702551</v>
      </c>
      <c r="M67" s="37">
        <f t="shared" si="10"/>
        <v>2156149.9762633075</v>
      </c>
      <c r="N67" s="63"/>
      <c r="O67" s="73"/>
      <c r="P67" s="78"/>
    </row>
    <row r="68" spans="1:16" s="34" customFormat="1" x14ac:dyDescent="0.2">
      <c r="A68" s="33">
        <v>1824</v>
      </c>
      <c r="B68" s="34" t="s">
        <v>297</v>
      </c>
      <c r="C68" s="36">
        <v>43974713</v>
      </c>
      <c r="D68" s="76">
        <v>13268</v>
      </c>
      <c r="E68" s="37">
        <f t="shared" si="1"/>
        <v>3314.3437594211637</v>
      </c>
      <c r="F68" s="38">
        <f t="shared" si="2"/>
        <v>0.84947394704133072</v>
      </c>
      <c r="G68" s="39">
        <f t="shared" si="3"/>
        <v>352.3793185122309</v>
      </c>
      <c r="H68" s="39">
        <f t="shared" si="4"/>
        <v>68.997110639180562</v>
      </c>
      <c r="I68" s="68">
        <f t="shared" si="6"/>
        <v>421.37642915141146</v>
      </c>
      <c r="J68" s="40">
        <f t="shared" si="7"/>
        <v>-36.245065455200908</v>
      </c>
      <c r="K68" s="37">
        <f t="shared" si="8"/>
        <v>385.13136369621054</v>
      </c>
      <c r="L68" s="37">
        <f t="shared" si="9"/>
        <v>5590822.4619809268</v>
      </c>
      <c r="M68" s="37">
        <f t="shared" si="10"/>
        <v>5109922.933521321</v>
      </c>
      <c r="N68" s="63"/>
      <c r="O68" s="73"/>
      <c r="P68" s="78"/>
    </row>
    <row r="69" spans="1:16" s="34" customFormat="1" x14ac:dyDescent="0.2">
      <c r="A69" s="33">
        <v>1825</v>
      </c>
      <c r="B69" s="34" t="s">
        <v>298</v>
      </c>
      <c r="C69" s="36">
        <v>4006813</v>
      </c>
      <c r="D69" s="76">
        <v>1453</v>
      </c>
      <c r="E69" s="37">
        <f t="shared" si="1"/>
        <v>2757.6139022711632</v>
      </c>
      <c r="F69" s="38">
        <f t="shared" si="2"/>
        <v>0.70678280106570568</v>
      </c>
      <c r="G69" s="39">
        <f t="shared" si="3"/>
        <v>686.41723280223118</v>
      </c>
      <c r="H69" s="39">
        <f t="shared" si="4"/>
        <v>263.85256064168072</v>
      </c>
      <c r="I69" s="68">
        <f t="shared" si="6"/>
        <v>950.26979344391191</v>
      </c>
      <c r="J69" s="40">
        <f t="shared" si="7"/>
        <v>-36.245065455200908</v>
      </c>
      <c r="K69" s="37">
        <f t="shared" si="8"/>
        <v>914.02472798871099</v>
      </c>
      <c r="L69" s="37">
        <f t="shared" si="9"/>
        <v>1380742.0098740039</v>
      </c>
      <c r="M69" s="37">
        <f t="shared" si="10"/>
        <v>1328077.929767597</v>
      </c>
      <c r="N69" s="63"/>
      <c r="O69" s="73"/>
      <c r="P69" s="78"/>
    </row>
    <row r="70" spans="1:16" s="34" customFormat="1" x14ac:dyDescent="0.2">
      <c r="A70" s="33">
        <v>1826</v>
      </c>
      <c r="B70" s="34" t="s">
        <v>397</v>
      </c>
      <c r="C70" s="36">
        <v>3312804</v>
      </c>
      <c r="D70" s="76">
        <v>1267</v>
      </c>
      <c r="E70" s="37">
        <f t="shared" si="1"/>
        <v>2614.6835043409628</v>
      </c>
      <c r="F70" s="38">
        <f t="shared" si="2"/>
        <v>0.67014941053799526</v>
      </c>
      <c r="G70" s="39">
        <f t="shared" si="3"/>
        <v>772.17547156035141</v>
      </c>
      <c r="H70" s="39">
        <f t="shared" si="4"/>
        <v>313.87819991725087</v>
      </c>
      <c r="I70" s="68">
        <f t="shared" si="6"/>
        <v>1086.0536714776022</v>
      </c>
      <c r="J70" s="40">
        <f t="shared" si="7"/>
        <v>-36.245065455200908</v>
      </c>
      <c r="K70" s="37">
        <f t="shared" si="8"/>
        <v>1049.8086060224014</v>
      </c>
      <c r="L70" s="37">
        <f t="shared" si="9"/>
        <v>1376030.0017621219</v>
      </c>
      <c r="M70" s="37">
        <f t="shared" si="10"/>
        <v>1330107.5038303826</v>
      </c>
      <c r="N70" s="63"/>
      <c r="O70" s="73"/>
      <c r="P70" s="78"/>
    </row>
    <row r="71" spans="1:16" s="34" customFormat="1" x14ac:dyDescent="0.2">
      <c r="A71" s="33">
        <v>1827</v>
      </c>
      <c r="B71" s="34" t="s">
        <v>299</v>
      </c>
      <c r="C71" s="36">
        <v>4668160</v>
      </c>
      <c r="D71" s="76">
        <v>1371</v>
      </c>
      <c r="E71" s="37">
        <f t="shared" si="1"/>
        <v>3404.9307075127645</v>
      </c>
      <c r="F71" s="38">
        <f t="shared" si="2"/>
        <v>0.87269159069312852</v>
      </c>
      <c r="G71" s="39">
        <f t="shared" si="3"/>
        <v>298.02714965727046</v>
      </c>
      <c r="H71" s="39">
        <f t="shared" si="4"/>
        <v>37.291678807120292</v>
      </c>
      <c r="I71" s="68">
        <f t="shared" si="6"/>
        <v>335.31882846439078</v>
      </c>
      <c r="J71" s="40">
        <f t="shared" si="7"/>
        <v>-36.245065455200908</v>
      </c>
      <c r="K71" s="37">
        <f t="shared" si="8"/>
        <v>299.07376300918986</v>
      </c>
      <c r="L71" s="37">
        <f t="shared" si="9"/>
        <v>459722.11382467975</v>
      </c>
      <c r="M71" s="37">
        <f t="shared" si="10"/>
        <v>410030.12908559933</v>
      </c>
      <c r="N71" s="63"/>
      <c r="O71" s="73"/>
      <c r="P71" s="78"/>
    </row>
    <row r="72" spans="1:16" s="34" customFormat="1" x14ac:dyDescent="0.2">
      <c r="A72" s="33">
        <v>1828</v>
      </c>
      <c r="B72" s="34" t="s">
        <v>300</v>
      </c>
      <c r="C72" s="36">
        <v>5131606</v>
      </c>
      <c r="D72" s="76">
        <v>1701</v>
      </c>
      <c r="E72" s="37">
        <f t="shared" ref="E72:E135" si="11">(C72)/D72</f>
        <v>3016.8171663727221</v>
      </c>
      <c r="F72" s="38">
        <f t="shared" ref="F72:F135" si="12">IF(ISNUMBER(C72),E72/E$365,"")</f>
        <v>0.77321719527012656</v>
      </c>
      <c r="G72" s="39">
        <f t="shared" ref="G72:G135" si="13">(E$365-E72)*0.6</f>
        <v>530.89527434129582</v>
      </c>
      <c r="H72" s="39">
        <f t="shared" ref="H72:H135" si="14">IF(E72&gt;=E$365*0.9,0,IF(E72&lt;0.9*E$365,(E$365*0.9-E72)*0.35))</f>
        <v>173.13141820613509</v>
      </c>
      <c r="I72" s="68">
        <f t="shared" si="6"/>
        <v>704.02669254743091</v>
      </c>
      <c r="J72" s="40">
        <f t="shared" si="7"/>
        <v>-36.245065455200908</v>
      </c>
      <c r="K72" s="37">
        <f t="shared" si="8"/>
        <v>667.78162709223</v>
      </c>
      <c r="L72" s="37">
        <f t="shared" ref="L72:L135" si="15">(I72*D72)</f>
        <v>1197549.40402318</v>
      </c>
      <c r="M72" s="37">
        <f t="shared" ref="M72:M135" si="16">(K72*D72)</f>
        <v>1135896.5476838832</v>
      </c>
      <c r="N72" s="63"/>
      <c r="O72" s="73"/>
      <c r="P72" s="78"/>
    </row>
    <row r="73" spans="1:16" s="34" customFormat="1" x14ac:dyDescent="0.2">
      <c r="A73" s="33">
        <v>1832</v>
      </c>
      <c r="B73" s="34" t="s">
        <v>301</v>
      </c>
      <c r="C73" s="36">
        <v>13109246</v>
      </c>
      <c r="D73" s="76">
        <v>4428</v>
      </c>
      <c r="E73" s="37">
        <f t="shared" si="11"/>
        <v>2960.534327009937</v>
      </c>
      <c r="F73" s="38">
        <f t="shared" si="12"/>
        <v>0.75879177377656726</v>
      </c>
      <c r="G73" s="39">
        <f t="shared" si="13"/>
        <v>564.66497795896692</v>
      </c>
      <c r="H73" s="39">
        <f t="shared" si="14"/>
        <v>192.83041198310991</v>
      </c>
      <c r="I73" s="68">
        <f t="shared" ref="I73:I136" si="17">G73+H73</f>
        <v>757.49538994207683</v>
      </c>
      <c r="J73" s="40">
        <f t="shared" ref="J73:J136" si="18">I$367</f>
        <v>-36.245065455200908</v>
      </c>
      <c r="K73" s="37">
        <f t="shared" ref="K73:K136" si="19">I73+J73</f>
        <v>721.25032448687591</v>
      </c>
      <c r="L73" s="37">
        <f t="shared" si="15"/>
        <v>3354189.5866635162</v>
      </c>
      <c r="M73" s="37">
        <f t="shared" si="16"/>
        <v>3193696.4368278864</v>
      </c>
      <c r="N73" s="63"/>
      <c r="O73" s="73"/>
      <c r="P73" s="78"/>
    </row>
    <row r="74" spans="1:16" s="34" customFormat="1" x14ac:dyDescent="0.2">
      <c r="A74" s="33">
        <v>1833</v>
      </c>
      <c r="B74" s="34" t="s">
        <v>302</v>
      </c>
      <c r="C74" s="36">
        <v>90799794</v>
      </c>
      <c r="D74" s="76">
        <v>26083</v>
      </c>
      <c r="E74" s="37">
        <f t="shared" si="11"/>
        <v>3481.1867499904151</v>
      </c>
      <c r="F74" s="38">
        <f t="shared" si="12"/>
        <v>0.89223619019494793</v>
      </c>
      <c r="G74" s="39">
        <f t="shared" si="13"/>
        <v>252.27352417068005</v>
      </c>
      <c r="H74" s="39">
        <f t="shared" si="14"/>
        <v>10.602063939942559</v>
      </c>
      <c r="I74" s="68">
        <f t="shared" si="17"/>
        <v>262.87558811062263</v>
      </c>
      <c r="J74" s="40">
        <f t="shared" si="18"/>
        <v>-36.245065455200908</v>
      </c>
      <c r="K74" s="37">
        <f t="shared" si="19"/>
        <v>226.63052265542171</v>
      </c>
      <c r="L74" s="37">
        <f t="shared" si="15"/>
        <v>6856583.9646893702</v>
      </c>
      <c r="M74" s="37">
        <f t="shared" si="16"/>
        <v>5911203.9224213641</v>
      </c>
      <c r="N74" s="63"/>
      <c r="O74" s="73"/>
      <c r="P74" s="78"/>
    </row>
    <row r="75" spans="1:16" s="34" customFormat="1" x14ac:dyDescent="0.2">
      <c r="A75" s="33">
        <v>1834</v>
      </c>
      <c r="B75" s="34" t="s">
        <v>303</v>
      </c>
      <c r="C75" s="36">
        <v>8360105</v>
      </c>
      <c r="D75" s="76">
        <v>1876</v>
      </c>
      <c r="E75" s="37">
        <f t="shared" si="11"/>
        <v>4456.345948827292</v>
      </c>
      <c r="F75" s="38">
        <f t="shared" si="12"/>
        <v>1.1421717411693875</v>
      </c>
      <c r="G75" s="39">
        <f t="shared" si="13"/>
        <v>-332.82199513144604</v>
      </c>
      <c r="H75" s="39">
        <f t="shared" si="14"/>
        <v>0</v>
      </c>
      <c r="I75" s="68">
        <f t="shared" si="17"/>
        <v>-332.82199513144604</v>
      </c>
      <c r="J75" s="40">
        <f t="shared" si="18"/>
        <v>-36.245065455200908</v>
      </c>
      <c r="K75" s="37">
        <f t="shared" si="19"/>
        <v>-369.06706058664696</v>
      </c>
      <c r="L75" s="37">
        <f t="shared" si="15"/>
        <v>-624374.06286659278</v>
      </c>
      <c r="M75" s="37">
        <f t="shared" si="16"/>
        <v>-692369.80566054967</v>
      </c>
      <c r="N75" s="63"/>
      <c r="O75" s="73"/>
      <c r="P75" s="78"/>
    </row>
    <row r="76" spans="1:16" s="34" customFormat="1" x14ac:dyDescent="0.2">
      <c r="A76" s="33">
        <v>1835</v>
      </c>
      <c r="B76" s="34" t="s">
        <v>304</v>
      </c>
      <c r="C76" s="36">
        <v>1911253</v>
      </c>
      <c r="D76" s="76">
        <v>442</v>
      </c>
      <c r="E76" s="37">
        <f t="shared" si="11"/>
        <v>4324.1018099547509</v>
      </c>
      <c r="F76" s="38">
        <f t="shared" si="12"/>
        <v>1.108277263476235</v>
      </c>
      <c r="G76" s="39">
        <f t="shared" si="13"/>
        <v>-253.47551180792141</v>
      </c>
      <c r="H76" s="39">
        <f t="shared" si="14"/>
        <v>0</v>
      </c>
      <c r="I76" s="68">
        <f t="shared" si="17"/>
        <v>-253.47551180792141</v>
      </c>
      <c r="J76" s="40">
        <f t="shared" si="18"/>
        <v>-36.245065455200908</v>
      </c>
      <c r="K76" s="37">
        <f t="shared" si="19"/>
        <v>-289.72057726312232</v>
      </c>
      <c r="L76" s="37">
        <f t="shared" si="15"/>
        <v>-112036.17621910127</v>
      </c>
      <c r="M76" s="37">
        <f t="shared" si="16"/>
        <v>-128056.49515030006</v>
      </c>
      <c r="N76" s="63"/>
      <c r="O76" s="73"/>
      <c r="P76" s="78"/>
    </row>
    <row r="77" spans="1:16" s="34" customFormat="1" x14ac:dyDescent="0.2">
      <c r="A77" s="33">
        <v>1836</v>
      </c>
      <c r="B77" s="34" t="s">
        <v>305</v>
      </c>
      <c r="C77" s="36">
        <v>3984302</v>
      </c>
      <c r="D77" s="76">
        <v>1206</v>
      </c>
      <c r="E77" s="37">
        <f t="shared" si="11"/>
        <v>3303.7330016583746</v>
      </c>
      <c r="F77" s="38">
        <f t="shared" si="12"/>
        <v>0.84675438536272263</v>
      </c>
      <c r="G77" s="39">
        <f t="shared" si="13"/>
        <v>358.74577316990434</v>
      </c>
      <c r="H77" s="39">
        <f t="shared" si="14"/>
        <v>72.710875856156733</v>
      </c>
      <c r="I77" s="68">
        <f t="shared" si="17"/>
        <v>431.45664902606109</v>
      </c>
      <c r="J77" s="40">
        <f t="shared" si="18"/>
        <v>-36.245065455200908</v>
      </c>
      <c r="K77" s="37">
        <f t="shared" si="19"/>
        <v>395.21158357086017</v>
      </c>
      <c r="L77" s="37">
        <f t="shared" si="15"/>
        <v>520336.71872542967</v>
      </c>
      <c r="M77" s="37">
        <f t="shared" si="16"/>
        <v>476625.16978645738</v>
      </c>
      <c r="N77" s="63"/>
      <c r="O77" s="73"/>
      <c r="P77" s="78"/>
    </row>
    <row r="78" spans="1:16" s="34" customFormat="1" x14ac:dyDescent="0.2">
      <c r="A78" s="33">
        <v>1837</v>
      </c>
      <c r="B78" s="34" t="s">
        <v>306</v>
      </c>
      <c r="C78" s="36">
        <v>23410916</v>
      </c>
      <c r="D78" s="76">
        <v>6247</v>
      </c>
      <c r="E78" s="37">
        <f t="shared" si="11"/>
        <v>3747.5453817832558</v>
      </c>
      <c r="F78" s="38">
        <f t="shared" si="12"/>
        <v>0.96050452163595368</v>
      </c>
      <c r="G78" s="39">
        <f t="shared" si="13"/>
        <v>92.458345094975627</v>
      </c>
      <c r="H78" s="39">
        <f t="shared" si="14"/>
        <v>0</v>
      </c>
      <c r="I78" s="68">
        <f t="shared" si="17"/>
        <v>92.458345094975627</v>
      </c>
      <c r="J78" s="40">
        <f t="shared" si="18"/>
        <v>-36.245065455200908</v>
      </c>
      <c r="K78" s="37">
        <f t="shared" si="19"/>
        <v>56.213279639774719</v>
      </c>
      <c r="L78" s="37">
        <f t="shared" si="15"/>
        <v>577587.28180831275</v>
      </c>
      <c r="M78" s="37">
        <f t="shared" si="16"/>
        <v>351164.35790967266</v>
      </c>
      <c r="N78" s="63"/>
      <c r="O78" s="73"/>
      <c r="P78" s="78"/>
    </row>
    <row r="79" spans="1:16" s="34" customFormat="1" x14ac:dyDescent="0.2">
      <c r="A79" s="33">
        <v>1838</v>
      </c>
      <c r="B79" s="34" t="s">
        <v>307</v>
      </c>
      <c r="C79" s="36">
        <v>6711655</v>
      </c>
      <c r="D79" s="76">
        <v>1920</v>
      </c>
      <c r="E79" s="37">
        <f t="shared" si="11"/>
        <v>3495.6536458333335</v>
      </c>
      <c r="F79" s="38">
        <f t="shared" si="12"/>
        <v>0.89594408895414779</v>
      </c>
      <c r="G79" s="39">
        <f t="shared" si="13"/>
        <v>243.59338666492903</v>
      </c>
      <c r="H79" s="39">
        <f t="shared" si="14"/>
        <v>5.5386503949211372</v>
      </c>
      <c r="I79" s="68">
        <f t="shared" si="17"/>
        <v>249.13203705985018</v>
      </c>
      <c r="J79" s="40">
        <f t="shared" si="18"/>
        <v>-36.245065455200908</v>
      </c>
      <c r="K79" s="37">
        <f t="shared" si="19"/>
        <v>212.88697160464926</v>
      </c>
      <c r="L79" s="37">
        <f t="shared" si="15"/>
        <v>478333.51115491235</v>
      </c>
      <c r="M79" s="37">
        <f t="shared" si="16"/>
        <v>408742.98548092658</v>
      </c>
      <c r="N79" s="63"/>
      <c r="O79" s="73"/>
      <c r="P79" s="78"/>
    </row>
    <row r="80" spans="1:16" s="34" customFormat="1" x14ac:dyDescent="0.2">
      <c r="A80" s="33">
        <v>1839</v>
      </c>
      <c r="B80" s="34" t="s">
        <v>308</v>
      </c>
      <c r="C80" s="36">
        <v>2480364</v>
      </c>
      <c r="D80" s="76">
        <v>999</v>
      </c>
      <c r="E80" s="37">
        <f t="shared" si="11"/>
        <v>2482.8468468468468</v>
      </c>
      <c r="F80" s="38">
        <f t="shared" si="12"/>
        <v>0.63635937126161624</v>
      </c>
      <c r="G80" s="39">
        <f t="shared" si="13"/>
        <v>851.27746605682103</v>
      </c>
      <c r="H80" s="39">
        <f t="shared" si="14"/>
        <v>360.02103004019148</v>
      </c>
      <c r="I80" s="68">
        <f t="shared" si="17"/>
        <v>1211.2984960970125</v>
      </c>
      <c r="J80" s="40">
        <f t="shared" si="18"/>
        <v>-36.245065455200908</v>
      </c>
      <c r="K80" s="37">
        <f t="shared" si="19"/>
        <v>1175.0534306418117</v>
      </c>
      <c r="L80" s="37">
        <f t="shared" si="15"/>
        <v>1210087.1976009156</v>
      </c>
      <c r="M80" s="37">
        <f t="shared" si="16"/>
        <v>1173878.3772111698</v>
      </c>
      <c r="N80" s="63"/>
      <c r="O80" s="73"/>
      <c r="P80" s="78"/>
    </row>
    <row r="81" spans="1:16" s="34" customFormat="1" x14ac:dyDescent="0.2">
      <c r="A81" s="33">
        <v>1840</v>
      </c>
      <c r="B81" s="34" t="s">
        <v>309</v>
      </c>
      <c r="C81" s="36">
        <v>14804506</v>
      </c>
      <c r="D81" s="76">
        <v>4632</v>
      </c>
      <c r="E81" s="37">
        <f t="shared" si="11"/>
        <v>3196.1368739205527</v>
      </c>
      <c r="F81" s="38">
        <f t="shared" si="12"/>
        <v>0.81917724975148665</v>
      </c>
      <c r="G81" s="39">
        <f t="shared" si="13"/>
        <v>423.30344981259748</v>
      </c>
      <c r="H81" s="39">
        <f t="shared" si="14"/>
        <v>110.36952056439441</v>
      </c>
      <c r="I81" s="68">
        <f t="shared" si="17"/>
        <v>533.67297037699188</v>
      </c>
      <c r="J81" s="40">
        <f t="shared" si="18"/>
        <v>-36.245065455200908</v>
      </c>
      <c r="K81" s="37">
        <f t="shared" si="19"/>
        <v>497.42790492179097</v>
      </c>
      <c r="L81" s="37">
        <f t="shared" si="15"/>
        <v>2471973.1987862266</v>
      </c>
      <c r="M81" s="37">
        <f t="shared" si="16"/>
        <v>2304086.0555977356</v>
      </c>
      <c r="N81" s="63"/>
      <c r="O81" s="73"/>
      <c r="P81" s="78"/>
    </row>
    <row r="82" spans="1:16" s="34" customFormat="1" x14ac:dyDescent="0.2">
      <c r="A82" s="33">
        <v>1841</v>
      </c>
      <c r="B82" s="34" t="s">
        <v>398</v>
      </c>
      <c r="C82" s="36">
        <v>33560686</v>
      </c>
      <c r="D82" s="76">
        <v>9640</v>
      </c>
      <c r="E82" s="37">
        <f t="shared" si="11"/>
        <v>3481.3989626556017</v>
      </c>
      <c r="F82" s="38">
        <f t="shared" si="12"/>
        <v>0.89229058079030965</v>
      </c>
      <c r="G82" s="39">
        <f t="shared" si="13"/>
        <v>252.14619657156808</v>
      </c>
      <c r="H82" s="39">
        <f t="shared" si="14"/>
        <v>10.527789507127249</v>
      </c>
      <c r="I82" s="68">
        <f t="shared" si="17"/>
        <v>262.67398607869535</v>
      </c>
      <c r="J82" s="40">
        <f t="shared" si="18"/>
        <v>-36.245065455200908</v>
      </c>
      <c r="K82" s="37">
        <f t="shared" si="19"/>
        <v>226.42892062349443</v>
      </c>
      <c r="L82" s="37">
        <f t="shared" si="15"/>
        <v>2532177.2257986232</v>
      </c>
      <c r="M82" s="37">
        <f t="shared" si="16"/>
        <v>2182774.7948104865</v>
      </c>
      <c r="N82" s="63"/>
      <c r="O82" s="73"/>
      <c r="P82" s="78"/>
    </row>
    <row r="83" spans="1:16" s="34" customFormat="1" x14ac:dyDescent="0.2">
      <c r="A83" s="33">
        <v>1845</v>
      </c>
      <c r="B83" s="34" t="s">
        <v>310</v>
      </c>
      <c r="C83" s="36">
        <v>6364495</v>
      </c>
      <c r="D83" s="76">
        <v>1912</v>
      </c>
      <c r="E83" s="37">
        <f t="shared" si="11"/>
        <v>3328.7107740585775</v>
      </c>
      <c r="F83" s="38">
        <f t="shared" si="12"/>
        <v>0.85315624601727524</v>
      </c>
      <c r="G83" s="39">
        <f t="shared" si="13"/>
        <v>343.75910972978261</v>
      </c>
      <c r="H83" s="39">
        <f t="shared" si="14"/>
        <v>63.968655516085725</v>
      </c>
      <c r="I83" s="68">
        <f t="shared" si="17"/>
        <v>407.72776524586834</v>
      </c>
      <c r="J83" s="40">
        <f t="shared" si="18"/>
        <v>-36.245065455200908</v>
      </c>
      <c r="K83" s="37">
        <f t="shared" si="19"/>
        <v>371.48269979066743</v>
      </c>
      <c r="L83" s="37">
        <f t="shared" si="15"/>
        <v>779575.48715010029</v>
      </c>
      <c r="M83" s="37">
        <f t="shared" si="16"/>
        <v>710274.92199975613</v>
      </c>
      <c r="N83" s="63"/>
      <c r="O83" s="73"/>
      <c r="P83" s="78"/>
    </row>
    <row r="84" spans="1:16" s="34" customFormat="1" x14ac:dyDescent="0.2">
      <c r="A84" s="33">
        <v>1848</v>
      </c>
      <c r="B84" s="34" t="s">
        <v>311</v>
      </c>
      <c r="C84" s="36">
        <v>8379686</v>
      </c>
      <c r="D84" s="76">
        <v>2586</v>
      </c>
      <c r="E84" s="37">
        <f t="shared" si="11"/>
        <v>3240.4044856921887</v>
      </c>
      <c r="F84" s="38">
        <f t="shared" si="12"/>
        <v>0.8305231407113044</v>
      </c>
      <c r="G84" s="39">
        <f t="shared" si="13"/>
        <v>396.74288274961589</v>
      </c>
      <c r="H84" s="39">
        <f t="shared" si="14"/>
        <v>94.875856444321812</v>
      </c>
      <c r="I84" s="68">
        <f t="shared" si="17"/>
        <v>491.6187391939377</v>
      </c>
      <c r="J84" s="40">
        <f t="shared" si="18"/>
        <v>-36.245065455200908</v>
      </c>
      <c r="K84" s="37">
        <f t="shared" si="19"/>
        <v>455.37367373873678</v>
      </c>
      <c r="L84" s="37">
        <f t="shared" si="15"/>
        <v>1271326.0595555229</v>
      </c>
      <c r="M84" s="37">
        <f t="shared" si="16"/>
        <v>1177596.3202883734</v>
      </c>
      <c r="N84" s="63"/>
      <c r="O84" s="73"/>
      <c r="P84" s="78"/>
    </row>
    <row r="85" spans="1:16" s="34" customFormat="1" x14ac:dyDescent="0.2">
      <c r="A85" s="33">
        <v>1851</v>
      </c>
      <c r="B85" s="34" t="s">
        <v>312</v>
      </c>
      <c r="C85" s="36">
        <v>6827839</v>
      </c>
      <c r="D85" s="76">
        <v>2003</v>
      </c>
      <c r="E85" s="37">
        <f t="shared" si="11"/>
        <v>3408.8062905641536</v>
      </c>
      <c r="F85" s="38">
        <f t="shared" si="12"/>
        <v>0.8736849115646862</v>
      </c>
      <c r="G85" s="39">
        <f t="shared" si="13"/>
        <v>295.70179982643691</v>
      </c>
      <c r="H85" s="39">
        <f t="shared" si="14"/>
        <v>35.935224739134078</v>
      </c>
      <c r="I85" s="68">
        <f t="shared" si="17"/>
        <v>331.63702456557098</v>
      </c>
      <c r="J85" s="40">
        <f t="shared" si="18"/>
        <v>-36.245065455200908</v>
      </c>
      <c r="K85" s="37">
        <f t="shared" si="19"/>
        <v>295.39195911037007</v>
      </c>
      <c r="L85" s="37">
        <f t="shared" si="15"/>
        <v>664268.96020483866</v>
      </c>
      <c r="M85" s="37">
        <f t="shared" si="16"/>
        <v>591670.09409807122</v>
      </c>
      <c r="N85" s="63"/>
      <c r="O85" s="73"/>
      <c r="P85" s="78"/>
    </row>
    <row r="86" spans="1:16" s="34" customFormat="1" x14ac:dyDescent="0.2">
      <c r="A86" s="33">
        <v>1853</v>
      </c>
      <c r="B86" s="34" t="s">
        <v>314</v>
      </c>
      <c r="C86" s="36">
        <v>3686430</v>
      </c>
      <c r="D86" s="76">
        <v>1324</v>
      </c>
      <c r="E86" s="37">
        <f t="shared" si="11"/>
        <v>2784.3126888217521</v>
      </c>
      <c r="F86" s="38">
        <f t="shared" si="12"/>
        <v>0.71362576161494684</v>
      </c>
      <c r="G86" s="39">
        <f t="shared" si="13"/>
        <v>670.3979608718779</v>
      </c>
      <c r="H86" s="39">
        <f t="shared" si="14"/>
        <v>254.50798534897461</v>
      </c>
      <c r="I86" s="68">
        <f t="shared" si="17"/>
        <v>924.90594622085246</v>
      </c>
      <c r="J86" s="40">
        <f t="shared" si="18"/>
        <v>-36.245065455200908</v>
      </c>
      <c r="K86" s="37">
        <f t="shared" si="19"/>
        <v>888.66088076565154</v>
      </c>
      <c r="L86" s="37">
        <f t="shared" si="15"/>
        <v>1224575.4727964087</v>
      </c>
      <c r="M86" s="37">
        <f t="shared" si="16"/>
        <v>1176587.0061337226</v>
      </c>
      <c r="N86" s="63"/>
      <c r="O86" s="73"/>
      <c r="P86" s="78"/>
    </row>
    <row r="87" spans="1:16" s="34" customFormat="1" x14ac:dyDescent="0.2">
      <c r="A87" s="33">
        <v>1856</v>
      </c>
      <c r="B87" s="34" t="s">
        <v>315</v>
      </c>
      <c r="C87" s="36">
        <v>1473101</v>
      </c>
      <c r="D87" s="76">
        <v>488</v>
      </c>
      <c r="E87" s="37">
        <f t="shared" si="11"/>
        <v>3018.6495901639346</v>
      </c>
      <c r="F87" s="38">
        <f t="shared" si="12"/>
        <v>0.77368684971262336</v>
      </c>
      <c r="G87" s="39">
        <f t="shared" si="13"/>
        <v>529.79582006656835</v>
      </c>
      <c r="H87" s="39">
        <f t="shared" si="14"/>
        <v>172.49006987921075</v>
      </c>
      <c r="I87" s="68">
        <f t="shared" si="17"/>
        <v>702.2858899457791</v>
      </c>
      <c r="J87" s="40">
        <f t="shared" si="18"/>
        <v>-36.245065455200908</v>
      </c>
      <c r="K87" s="37">
        <f t="shared" si="19"/>
        <v>666.04082449057819</v>
      </c>
      <c r="L87" s="37">
        <f t="shared" si="15"/>
        <v>342715.51429354021</v>
      </c>
      <c r="M87" s="37">
        <f t="shared" si="16"/>
        <v>325027.92235140217</v>
      </c>
      <c r="N87" s="63"/>
      <c r="O87" s="73"/>
      <c r="P87" s="78"/>
    </row>
    <row r="88" spans="1:16" s="34" customFormat="1" x14ac:dyDescent="0.2">
      <c r="A88" s="33">
        <v>1857</v>
      </c>
      <c r="B88" s="34" t="s">
        <v>316</v>
      </c>
      <c r="C88" s="36">
        <v>3217514</v>
      </c>
      <c r="D88" s="76">
        <v>698</v>
      </c>
      <c r="E88" s="37">
        <f t="shared" si="11"/>
        <v>4609.6189111747854</v>
      </c>
      <c r="F88" s="38">
        <f t="shared" si="12"/>
        <v>1.1814559548029127</v>
      </c>
      <c r="G88" s="39">
        <f t="shared" si="13"/>
        <v>-424.78577253994206</v>
      </c>
      <c r="H88" s="39">
        <f t="shared" si="14"/>
        <v>0</v>
      </c>
      <c r="I88" s="68">
        <f t="shared" si="17"/>
        <v>-424.78577253994206</v>
      </c>
      <c r="J88" s="40">
        <f t="shared" si="18"/>
        <v>-36.245065455200908</v>
      </c>
      <c r="K88" s="37">
        <f t="shared" si="19"/>
        <v>-461.03083799514297</v>
      </c>
      <c r="L88" s="37">
        <f t="shared" si="15"/>
        <v>-296500.46923287958</v>
      </c>
      <c r="M88" s="37">
        <f t="shared" si="16"/>
        <v>-321799.52492060978</v>
      </c>
      <c r="N88" s="63"/>
      <c r="O88" s="73"/>
      <c r="P88" s="78"/>
    </row>
    <row r="89" spans="1:16" s="34" customFormat="1" x14ac:dyDescent="0.2">
      <c r="A89" s="33">
        <v>1859</v>
      </c>
      <c r="B89" s="34" t="s">
        <v>317</v>
      </c>
      <c r="C89" s="36">
        <v>5209850</v>
      </c>
      <c r="D89" s="76">
        <v>1238</v>
      </c>
      <c r="E89" s="37">
        <f t="shared" si="11"/>
        <v>4208.2794830371568</v>
      </c>
      <c r="F89" s="38">
        <f t="shared" si="12"/>
        <v>1.078591734049021</v>
      </c>
      <c r="G89" s="39">
        <f t="shared" si="13"/>
        <v>-183.98211565736491</v>
      </c>
      <c r="H89" s="39">
        <f t="shared" si="14"/>
        <v>0</v>
      </c>
      <c r="I89" s="68">
        <f t="shared" si="17"/>
        <v>-183.98211565736491</v>
      </c>
      <c r="J89" s="40">
        <f t="shared" si="18"/>
        <v>-36.245065455200908</v>
      </c>
      <c r="K89" s="37">
        <f t="shared" si="19"/>
        <v>-220.22718111256583</v>
      </c>
      <c r="L89" s="37">
        <f t="shared" si="15"/>
        <v>-227769.85918381775</v>
      </c>
      <c r="M89" s="37">
        <f t="shared" si="16"/>
        <v>-272641.25021735649</v>
      </c>
      <c r="N89" s="63"/>
      <c r="O89" s="73"/>
      <c r="P89" s="78"/>
    </row>
    <row r="90" spans="1:16" s="34" customFormat="1" x14ac:dyDescent="0.2">
      <c r="A90" s="33">
        <v>1860</v>
      </c>
      <c r="B90" s="34" t="s">
        <v>318</v>
      </c>
      <c r="C90" s="36">
        <v>39728729</v>
      </c>
      <c r="D90" s="76">
        <v>11521</v>
      </c>
      <c r="E90" s="37">
        <f t="shared" si="11"/>
        <v>3448.3750542487633</v>
      </c>
      <c r="F90" s="38">
        <f t="shared" si="12"/>
        <v>0.88382647692620475</v>
      </c>
      <c r="G90" s="39">
        <f t="shared" si="13"/>
        <v>271.96054161567116</v>
      </c>
      <c r="H90" s="39">
        <f t="shared" si="14"/>
        <v>22.086157449520712</v>
      </c>
      <c r="I90" s="68">
        <f t="shared" si="17"/>
        <v>294.04669906519189</v>
      </c>
      <c r="J90" s="40">
        <f t="shared" si="18"/>
        <v>-36.245065455200908</v>
      </c>
      <c r="K90" s="37">
        <f t="shared" si="19"/>
        <v>257.80163360999097</v>
      </c>
      <c r="L90" s="37">
        <f t="shared" si="15"/>
        <v>3387712.0199300759</v>
      </c>
      <c r="M90" s="37">
        <f t="shared" si="16"/>
        <v>2970132.6208207058</v>
      </c>
      <c r="N90" s="63"/>
      <c r="O90" s="73"/>
      <c r="P90" s="78"/>
    </row>
    <row r="91" spans="1:16" s="34" customFormat="1" x14ac:dyDescent="0.2">
      <c r="A91" s="33">
        <v>1865</v>
      </c>
      <c r="B91" s="34" t="s">
        <v>319</v>
      </c>
      <c r="C91" s="36">
        <v>34814848</v>
      </c>
      <c r="D91" s="76">
        <v>9670</v>
      </c>
      <c r="E91" s="37">
        <f t="shared" si="11"/>
        <v>3600.2945191313338</v>
      </c>
      <c r="F91" s="38">
        <f t="shared" si="12"/>
        <v>0.92276378603886677</v>
      </c>
      <c r="G91" s="39">
        <f t="shared" si="13"/>
        <v>180.80886268612883</v>
      </c>
      <c r="H91" s="39">
        <f t="shared" si="14"/>
        <v>0</v>
      </c>
      <c r="I91" s="68">
        <f t="shared" si="17"/>
        <v>180.80886268612883</v>
      </c>
      <c r="J91" s="40">
        <f t="shared" si="18"/>
        <v>-36.245065455200908</v>
      </c>
      <c r="K91" s="37">
        <f t="shared" si="19"/>
        <v>144.56379723092792</v>
      </c>
      <c r="L91" s="37">
        <f t="shared" si="15"/>
        <v>1748421.7021748659</v>
      </c>
      <c r="M91" s="37">
        <f t="shared" si="16"/>
        <v>1397931.9192230729</v>
      </c>
      <c r="N91" s="63"/>
      <c r="O91" s="73"/>
      <c r="P91" s="78"/>
    </row>
    <row r="92" spans="1:16" s="34" customFormat="1" x14ac:dyDescent="0.2">
      <c r="A92" s="33">
        <v>1866</v>
      </c>
      <c r="B92" s="34" t="s">
        <v>320</v>
      </c>
      <c r="C92" s="36">
        <v>26960364</v>
      </c>
      <c r="D92" s="76">
        <v>8065</v>
      </c>
      <c r="E92" s="37">
        <f t="shared" si="11"/>
        <v>3342.8845629262246</v>
      </c>
      <c r="F92" s="38">
        <f t="shared" si="12"/>
        <v>0.85678902078292996</v>
      </c>
      <c r="G92" s="39">
        <f t="shared" si="13"/>
        <v>335.25483640919435</v>
      </c>
      <c r="H92" s="39">
        <f t="shared" si="14"/>
        <v>59.007829412409244</v>
      </c>
      <c r="I92" s="68">
        <f t="shared" si="17"/>
        <v>394.2626658216036</v>
      </c>
      <c r="J92" s="40">
        <f t="shared" si="18"/>
        <v>-36.245065455200908</v>
      </c>
      <c r="K92" s="37">
        <f t="shared" si="19"/>
        <v>358.01760036640269</v>
      </c>
      <c r="L92" s="37">
        <f t="shared" si="15"/>
        <v>3179728.3998512332</v>
      </c>
      <c r="M92" s="37">
        <f t="shared" si="16"/>
        <v>2887411.9469550378</v>
      </c>
      <c r="N92" s="63"/>
      <c r="O92" s="73"/>
      <c r="P92" s="78"/>
    </row>
    <row r="93" spans="1:16" s="34" customFormat="1" x14ac:dyDescent="0.2">
      <c r="A93" s="33">
        <v>1867</v>
      </c>
      <c r="B93" s="34" t="s">
        <v>170</v>
      </c>
      <c r="C93" s="36">
        <v>8090101</v>
      </c>
      <c r="D93" s="76">
        <v>2576</v>
      </c>
      <c r="E93" s="37">
        <f t="shared" si="11"/>
        <v>3140.5671583850931</v>
      </c>
      <c r="F93" s="38">
        <f t="shared" si="12"/>
        <v>0.80493460353903856</v>
      </c>
      <c r="G93" s="39">
        <f t="shared" si="13"/>
        <v>456.64527913387326</v>
      </c>
      <c r="H93" s="39">
        <f t="shared" si="14"/>
        <v>129.81892100180528</v>
      </c>
      <c r="I93" s="68">
        <f t="shared" si="17"/>
        <v>586.46420013567854</v>
      </c>
      <c r="J93" s="40">
        <f t="shared" si="18"/>
        <v>-36.245065455200908</v>
      </c>
      <c r="K93" s="37">
        <f t="shared" si="19"/>
        <v>550.21913468047762</v>
      </c>
      <c r="L93" s="37">
        <f t="shared" si="15"/>
        <v>1510731.7795495079</v>
      </c>
      <c r="M93" s="37">
        <f t="shared" si="16"/>
        <v>1417364.4909369103</v>
      </c>
      <c r="N93" s="63"/>
      <c r="O93" s="73"/>
      <c r="P93" s="78"/>
    </row>
    <row r="94" spans="1:16" s="34" customFormat="1" x14ac:dyDescent="0.2">
      <c r="A94" s="33">
        <v>1868</v>
      </c>
      <c r="B94" s="34" t="s">
        <v>321</v>
      </c>
      <c r="C94" s="36">
        <v>17695686</v>
      </c>
      <c r="D94" s="76">
        <v>4416</v>
      </c>
      <c r="E94" s="37">
        <f t="shared" si="11"/>
        <v>4007.1752717391305</v>
      </c>
      <c r="F94" s="38">
        <f t="shared" si="12"/>
        <v>1.0270482610304579</v>
      </c>
      <c r="G94" s="39">
        <f t="shared" si="13"/>
        <v>-63.319588878549162</v>
      </c>
      <c r="H94" s="39">
        <f t="shared" si="14"/>
        <v>0</v>
      </c>
      <c r="I94" s="68">
        <f t="shared" si="17"/>
        <v>-63.319588878549162</v>
      </c>
      <c r="J94" s="40">
        <f t="shared" si="18"/>
        <v>-36.245065455200908</v>
      </c>
      <c r="K94" s="37">
        <f t="shared" si="19"/>
        <v>-99.56465433375007</v>
      </c>
      <c r="L94" s="37">
        <f t="shared" si="15"/>
        <v>-279619.3044876731</v>
      </c>
      <c r="M94" s="37">
        <f t="shared" si="16"/>
        <v>-439677.51353784034</v>
      </c>
      <c r="N94" s="63"/>
      <c r="O94" s="73"/>
      <c r="P94" s="78"/>
    </row>
    <row r="95" spans="1:16" s="34" customFormat="1" x14ac:dyDescent="0.2">
      <c r="A95" s="33">
        <v>1870</v>
      </c>
      <c r="B95" s="34" t="s">
        <v>385</v>
      </c>
      <c r="C95" s="36">
        <v>37127921</v>
      </c>
      <c r="D95" s="76">
        <v>10514</v>
      </c>
      <c r="E95" s="37">
        <f t="shared" si="11"/>
        <v>3531.284097393951</v>
      </c>
      <c r="F95" s="38">
        <f t="shared" si="12"/>
        <v>0.90507625583817342</v>
      </c>
      <c r="G95" s="39">
        <f t="shared" si="13"/>
        <v>222.21511572855852</v>
      </c>
      <c r="H95" s="39">
        <f t="shared" si="14"/>
        <v>0</v>
      </c>
      <c r="I95" s="68">
        <f t="shared" si="17"/>
        <v>222.21511572855852</v>
      </c>
      <c r="J95" s="40">
        <f t="shared" si="18"/>
        <v>-36.245065455200908</v>
      </c>
      <c r="K95" s="37">
        <f t="shared" si="19"/>
        <v>185.9700502733576</v>
      </c>
      <c r="L95" s="37">
        <f t="shared" si="15"/>
        <v>2336369.7267700643</v>
      </c>
      <c r="M95" s="37">
        <f t="shared" si="16"/>
        <v>1955289.1085740819</v>
      </c>
      <c r="N95" s="63"/>
      <c r="O95" s="73"/>
      <c r="P95" s="78"/>
    </row>
    <row r="96" spans="1:16" s="34" customFormat="1" x14ac:dyDescent="0.2">
      <c r="A96" s="33">
        <v>1871</v>
      </c>
      <c r="B96" s="34" t="s">
        <v>322</v>
      </c>
      <c r="C96" s="36">
        <v>17009750</v>
      </c>
      <c r="D96" s="76">
        <v>4588</v>
      </c>
      <c r="E96" s="37">
        <f t="shared" si="11"/>
        <v>3707.4433304272015</v>
      </c>
      <c r="F96" s="38">
        <f t="shared" si="12"/>
        <v>0.95022627341470367</v>
      </c>
      <c r="G96" s="39">
        <f t="shared" si="13"/>
        <v>116.5195759086082</v>
      </c>
      <c r="H96" s="39">
        <f t="shared" si="14"/>
        <v>0</v>
      </c>
      <c r="I96" s="68">
        <f t="shared" si="17"/>
        <v>116.5195759086082</v>
      </c>
      <c r="J96" s="40">
        <f t="shared" si="18"/>
        <v>-36.245065455200908</v>
      </c>
      <c r="K96" s="37">
        <f t="shared" si="19"/>
        <v>80.274510453407288</v>
      </c>
      <c r="L96" s="37">
        <f t="shared" si="15"/>
        <v>534591.81426869449</v>
      </c>
      <c r="M96" s="37">
        <f t="shared" si="16"/>
        <v>368299.45396023261</v>
      </c>
      <c r="N96" s="63"/>
      <c r="O96" s="73"/>
      <c r="P96" s="78"/>
    </row>
    <row r="97" spans="1:16" s="34" customFormat="1" x14ac:dyDescent="0.2">
      <c r="A97" s="33">
        <v>1874</v>
      </c>
      <c r="B97" s="34" t="s">
        <v>323</v>
      </c>
      <c r="C97" s="36">
        <v>4261456</v>
      </c>
      <c r="D97" s="76">
        <v>989</v>
      </c>
      <c r="E97" s="37">
        <f t="shared" si="11"/>
        <v>4308.8533872598582</v>
      </c>
      <c r="F97" s="38">
        <f t="shared" si="12"/>
        <v>1.1043690575829974</v>
      </c>
      <c r="G97" s="39">
        <f t="shared" si="13"/>
        <v>-244.32645819098579</v>
      </c>
      <c r="H97" s="39">
        <f t="shared" si="14"/>
        <v>0</v>
      </c>
      <c r="I97" s="68">
        <f t="shared" si="17"/>
        <v>-244.32645819098579</v>
      </c>
      <c r="J97" s="40">
        <f t="shared" si="18"/>
        <v>-36.245065455200908</v>
      </c>
      <c r="K97" s="37">
        <f t="shared" si="19"/>
        <v>-280.57152364618668</v>
      </c>
      <c r="L97" s="37">
        <f t="shared" si="15"/>
        <v>-241638.86715088494</v>
      </c>
      <c r="M97" s="37">
        <f t="shared" si="16"/>
        <v>-277485.23688607861</v>
      </c>
      <c r="N97" s="63"/>
      <c r="O97" s="73"/>
      <c r="P97" s="78"/>
    </row>
    <row r="98" spans="1:16" s="34" customFormat="1" x14ac:dyDescent="0.2">
      <c r="A98" s="33">
        <v>1875</v>
      </c>
      <c r="B98" s="34" t="s">
        <v>384</v>
      </c>
      <c r="C98" s="36">
        <v>8499345</v>
      </c>
      <c r="D98" s="76">
        <v>2701</v>
      </c>
      <c r="E98" s="37">
        <f t="shared" si="11"/>
        <v>3146.7400962606443</v>
      </c>
      <c r="F98" s="38">
        <f t="shared" si="12"/>
        <v>0.80651674174877619</v>
      </c>
      <c r="G98" s="39">
        <f t="shared" si="13"/>
        <v>452.9415164085425</v>
      </c>
      <c r="H98" s="39">
        <f t="shared" si="14"/>
        <v>127.65839274536232</v>
      </c>
      <c r="I98" s="68">
        <f t="shared" si="17"/>
        <v>580.59990915390483</v>
      </c>
      <c r="J98" s="40">
        <f t="shared" si="18"/>
        <v>-36.245065455200908</v>
      </c>
      <c r="K98" s="37">
        <f t="shared" si="19"/>
        <v>544.35484369870392</v>
      </c>
      <c r="L98" s="37">
        <f t="shared" si="15"/>
        <v>1568200.354624697</v>
      </c>
      <c r="M98" s="37">
        <f t="shared" si="16"/>
        <v>1470302.4328301994</v>
      </c>
      <c r="N98" s="63"/>
      <c r="O98" s="73"/>
      <c r="P98" s="78"/>
    </row>
    <row r="99" spans="1:16" s="34" customFormat="1" x14ac:dyDescent="0.2">
      <c r="A99" s="33">
        <v>3001</v>
      </c>
      <c r="B99" s="34" t="s">
        <v>63</v>
      </c>
      <c r="C99" s="36">
        <v>94360338</v>
      </c>
      <c r="D99" s="76">
        <v>31387</v>
      </c>
      <c r="E99" s="37">
        <f t="shared" si="11"/>
        <v>3006.3509733329083</v>
      </c>
      <c r="F99" s="38">
        <f t="shared" si="12"/>
        <v>0.77053468586332319</v>
      </c>
      <c r="G99" s="39">
        <f t="shared" si="13"/>
        <v>537.17499016518411</v>
      </c>
      <c r="H99" s="39">
        <f t="shared" si="14"/>
        <v>176.79458577006994</v>
      </c>
      <c r="I99" s="68">
        <f t="shared" si="17"/>
        <v>713.96957593525406</v>
      </c>
      <c r="J99" s="40">
        <f t="shared" si="18"/>
        <v>-36.245065455200908</v>
      </c>
      <c r="K99" s="37">
        <f t="shared" si="19"/>
        <v>677.72451048005314</v>
      </c>
      <c r="L99" s="37">
        <f t="shared" si="15"/>
        <v>22409363.07987982</v>
      </c>
      <c r="M99" s="37">
        <f t="shared" si="16"/>
        <v>21271739.210437428</v>
      </c>
      <c r="N99" s="63"/>
      <c r="O99" s="73"/>
      <c r="P99" s="78"/>
    </row>
    <row r="100" spans="1:16" s="34" customFormat="1" x14ac:dyDescent="0.2">
      <c r="A100" s="33">
        <v>3002</v>
      </c>
      <c r="B100" s="34" t="s">
        <v>64</v>
      </c>
      <c r="C100" s="36">
        <v>170501296</v>
      </c>
      <c r="D100" s="76">
        <v>49668</v>
      </c>
      <c r="E100" s="37">
        <f t="shared" si="11"/>
        <v>3432.8198437625833</v>
      </c>
      <c r="F100" s="38">
        <f t="shared" si="12"/>
        <v>0.87983964061473485</v>
      </c>
      <c r="G100" s="39">
        <f t="shared" si="13"/>
        <v>281.29366790737913</v>
      </c>
      <c r="H100" s="39">
        <f t="shared" si="14"/>
        <v>27.530481119683689</v>
      </c>
      <c r="I100" s="68">
        <f t="shared" si="17"/>
        <v>308.82414902706284</v>
      </c>
      <c r="J100" s="40">
        <f t="shared" si="18"/>
        <v>-36.245065455200908</v>
      </c>
      <c r="K100" s="37">
        <f t="shared" si="19"/>
        <v>272.57908357186193</v>
      </c>
      <c r="L100" s="37">
        <f t="shared" si="15"/>
        <v>15338677.833876157</v>
      </c>
      <c r="M100" s="37">
        <f t="shared" si="16"/>
        <v>13538457.922847237</v>
      </c>
      <c r="N100" s="63"/>
      <c r="O100" s="73"/>
      <c r="P100" s="78"/>
    </row>
    <row r="101" spans="1:16" s="34" customFormat="1" x14ac:dyDescent="0.2">
      <c r="A101" s="33">
        <v>3003</v>
      </c>
      <c r="B101" s="34" t="s">
        <v>65</v>
      </c>
      <c r="C101" s="36">
        <v>183386894</v>
      </c>
      <c r="D101" s="76">
        <v>57372</v>
      </c>
      <c r="E101" s="37">
        <f t="shared" si="11"/>
        <v>3196.4528689953286</v>
      </c>
      <c r="F101" s="38">
        <f t="shared" si="12"/>
        <v>0.81925824001770531</v>
      </c>
      <c r="G101" s="39">
        <f t="shared" si="13"/>
        <v>423.113852767732</v>
      </c>
      <c r="H101" s="39">
        <f t="shared" si="14"/>
        <v>110.25892228822285</v>
      </c>
      <c r="I101" s="68">
        <f t="shared" si="17"/>
        <v>533.37277505595489</v>
      </c>
      <c r="J101" s="40">
        <f t="shared" si="18"/>
        <v>-36.245065455200908</v>
      </c>
      <c r="K101" s="37">
        <f t="shared" si="19"/>
        <v>497.12770960075397</v>
      </c>
      <c r="L101" s="37">
        <f t="shared" si="15"/>
        <v>30600662.850510243</v>
      </c>
      <c r="M101" s="37">
        <f t="shared" si="16"/>
        <v>28521210.955214456</v>
      </c>
      <c r="N101" s="63"/>
      <c r="O101" s="73"/>
      <c r="P101" s="78"/>
    </row>
    <row r="102" spans="1:16" s="34" customFormat="1" x14ac:dyDescent="0.2">
      <c r="A102" s="33">
        <v>3004</v>
      </c>
      <c r="B102" s="34" t="s">
        <v>66</v>
      </c>
      <c r="C102" s="36">
        <v>276667501</v>
      </c>
      <c r="D102" s="76">
        <v>83193</v>
      </c>
      <c r="E102" s="37">
        <f t="shared" si="11"/>
        <v>3325.6103398122436</v>
      </c>
      <c r="F102" s="38">
        <f t="shared" si="12"/>
        <v>0.85236159757162477</v>
      </c>
      <c r="G102" s="39">
        <f t="shared" si="13"/>
        <v>345.61937027758296</v>
      </c>
      <c r="H102" s="39">
        <f t="shared" si="14"/>
        <v>65.053807502302575</v>
      </c>
      <c r="I102" s="68">
        <f t="shared" si="17"/>
        <v>410.67317777988552</v>
      </c>
      <c r="J102" s="40">
        <f t="shared" si="18"/>
        <v>-36.245065455200908</v>
      </c>
      <c r="K102" s="37">
        <f t="shared" si="19"/>
        <v>374.42811232468461</v>
      </c>
      <c r="L102" s="37">
        <f t="shared" si="15"/>
        <v>34165133.679042019</v>
      </c>
      <c r="M102" s="37">
        <f t="shared" si="16"/>
        <v>31149797.948627487</v>
      </c>
      <c r="N102" s="63"/>
      <c r="O102" s="73"/>
      <c r="P102" s="78"/>
    </row>
    <row r="103" spans="1:16" s="34" customFormat="1" x14ac:dyDescent="0.2">
      <c r="A103" s="33">
        <v>3005</v>
      </c>
      <c r="B103" s="34" t="s">
        <v>138</v>
      </c>
      <c r="C103" s="36">
        <v>373570574</v>
      </c>
      <c r="D103" s="76">
        <v>101859</v>
      </c>
      <c r="E103" s="37">
        <f t="shared" si="11"/>
        <v>3667.5264237818947</v>
      </c>
      <c r="F103" s="38">
        <f t="shared" si="12"/>
        <v>0.9399954782096851</v>
      </c>
      <c r="G103" s="39">
        <f t="shared" si="13"/>
        <v>140.46971989579234</v>
      </c>
      <c r="H103" s="39">
        <f t="shared" si="14"/>
        <v>0</v>
      </c>
      <c r="I103" s="68">
        <f t="shared" si="17"/>
        <v>140.46971989579234</v>
      </c>
      <c r="J103" s="40">
        <f t="shared" si="18"/>
        <v>-36.245065455200908</v>
      </c>
      <c r="K103" s="37">
        <f t="shared" si="19"/>
        <v>104.22465444059142</v>
      </c>
      <c r="L103" s="37">
        <f t="shared" si="15"/>
        <v>14308105.198865512</v>
      </c>
      <c r="M103" s="37">
        <f t="shared" si="16"/>
        <v>10616219.076664202</v>
      </c>
      <c r="N103" s="63"/>
      <c r="O103" s="73"/>
      <c r="P103" s="78"/>
    </row>
    <row r="104" spans="1:16" s="34" customFormat="1" x14ac:dyDescent="0.2">
      <c r="A104" s="33">
        <v>3006</v>
      </c>
      <c r="B104" s="34" t="s">
        <v>139</v>
      </c>
      <c r="C104" s="36">
        <v>116859562</v>
      </c>
      <c r="D104" s="76">
        <v>27694</v>
      </c>
      <c r="E104" s="37">
        <f t="shared" si="11"/>
        <v>4219.6707590091719</v>
      </c>
      <c r="F104" s="38">
        <f t="shared" si="12"/>
        <v>1.081511344344205</v>
      </c>
      <c r="G104" s="39">
        <f t="shared" si="13"/>
        <v>-190.81688124057399</v>
      </c>
      <c r="H104" s="39">
        <f t="shared" si="14"/>
        <v>0</v>
      </c>
      <c r="I104" s="68">
        <f t="shared" si="17"/>
        <v>-190.81688124057399</v>
      </c>
      <c r="J104" s="40">
        <f t="shared" si="18"/>
        <v>-36.245065455200908</v>
      </c>
      <c r="K104" s="37">
        <f t="shared" si="19"/>
        <v>-227.06194669577491</v>
      </c>
      <c r="L104" s="37">
        <f t="shared" si="15"/>
        <v>-5284482.7090764558</v>
      </c>
      <c r="M104" s="37">
        <f t="shared" si="16"/>
        <v>-6288253.5517927902</v>
      </c>
      <c r="N104" s="63"/>
      <c r="O104" s="73"/>
      <c r="P104" s="78"/>
    </row>
    <row r="105" spans="1:16" s="34" customFormat="1" x14ac:dyDescent="0.2">
      <c r="A105" s="33">
        <v>3007</v>
      </c>
      <c r="B105" s="34" t="s">
        <v>140</v>
      </c>
      <c r="C105" s="36">
        <v>102034735</v>
      </c>
      <c r="D105" s="76">
        <v>30835</v>
      </c>
      <c r="E105" s="37">
        <f t="shared" si="11"/>
        <v>3309.0557807686073</v>
      </c>
      <c r="F105" s="38">
        <f t="shared" si="12"/>
        <v>0.84811862592079557</v>
      </c>
      <c r="G105" s="39">
        <f t="shared" si="13"/>
        <v>355.55210570376477</v>
      </c>
      <c r="H105" s="39">
        <f t="shared" si="14"/>
        <v>70.847903167575296</v>
      </c>
      <c r="I105" s="68">
        <f t="shared" si="17"/>
        <v>426.40000887134005</v>
      </c>
      <c r="J105" s="40">
        <f t="shared" si="18"/>
        <v>-36.245065455200908</v>
      </c>
      <c r="K105" s="37">
        <f t="shared" si="19"/>
        <v>390.15494341613913</v>
      </c>
      <c r="L105" s="37">
        <f t="shared" si="15"/>
        <v>13148044.27354777</v>
      </c>
      <c r="M105" s="37">
        <f t="shared" si="16"/>
        <v>12030427.680236651</v>
      </c>
      <c r="N105" s="63"/>
      <c r="O105" s="73"/>
      <c r="P105" s="78"/>
    </row>
    <row r="106" spans="1:16" s="34" customFormat="1" x14ac:dyDescent="0.2">
      <c r="A106" s="33">
        <v>3011</v>
      </c>
      <c r="B106" s="34" t="s">
        <v>67</v>
      </c>
      <c r="C106" s="36">
        <v>18086207</v>
      </c>
      <c r="D106" s="76">
        <v>4694</v>
      </c>
      <c r="E106" s="37">
        <f t="shared" si="11"/>
        <v>3853.0479335321688</v>
      </c>
      <c r="F106" s="38">
        <f t="shared" si="12"/>
        <v>0.98754506889431448</v>
      </c>
      <c r="G106" s="39">
        <f t="shared" si="13"/>
        <v>29.156814045627833</v>
      </c>
      <c r="H106" s="39">
        <f t="shared" si="14"/>
        <v>0</v>
      </c>
      <c r="I106" s="68">
        <f t="shared" si="17"/>
        <v>29.156814045627833</v>
      </c>
      <c r="J106" s="40">
        <f t="shared" si="18"/>
        <v>-36.245065455200908</v>
      </c>
      <c r="K106" s="37">
        <f t="shared" si="19"/>
        <v>-7.0882514095730755</v>
      </c>
      <c r="L106" s="37">
        <f t="shared" si="15"/>
        <v>136862.08513017706</v>
      </c>
      <c r="M106" s="37">
        <f t="shared" si="16"/>
        <v>-33272.252116536016</v>
      </c>
      <c r="N106" s="63"/>
      <c r="O106" s="73"/>
      <c r="P106" s="78"/>
    </row>
    <row r="107" spans="1:16" s="34" customFormat="1" x14ac:dyDescent="0.2">
      <c r="A107" s="33">
        <v>3012</v>
      </c>
      <c r="B107" s="34" t="s">
        <v>68</v>
      </c>
      <c r="C107" s="36">
        <v>4027158</v>
      </c>
      <c r="D107" s="76">
        <v>1325</v>
      </c>
      <c r="E107" s="37">
        <f t="shared" si="11"/>
        <v>3039.3645283018868</v>
      </c>
      <c r="F107" s="38">
        <f t="shared" si="12"/>
        <v>0.77899613611743379</v>
      </c>
      <c r="G107" s="39">
        <f t="shared" si="13"/>
        <v>517.36685718379704</v>
      </c>
      <c r="H107" s="39">
        <f t="shared" si="14"/>
        <v>165.23984153092746</v>
      </c>
      <c r="I107" s="68">
        <f t="shared" si="17"/>
        <v>682.60669871472453</v>
      </c>
      <c r="J107" s="40">
        <f t="shared" si="18"/>
        <v>-36.245065455200908</v>
      </c>
      <c r="K107" s="37">
        <f t="shared" si="19"/>
        <v>646.36163325952361</v>
      </c>
      <c r="L107" s="37">
        <f t="shared" si="15"/>
        <v>904453.87579701003</v>
      </c>
      <c r="M107" s="37">
        <f t="shared" si="16"/>
        <v>856429.16406886873</v>
      </c>
      <c r="N107" s="63"/>
      <c r="O107" s="73"/>
      <c r="P107" s="78"/>
    </row>
    <row r="108" spans="1:16" s="34" customFormat="1" x14ac:dyDescent="0.2">
      <c r="A108" s="33">
        <v>3013</v>
      </c>
      <c r="B108" s="34" t="s">
        <v>69</v>
      </c>
      <c r="C108" s="36">
        <v>10740122</v>
      </c>
      <c r="D108" s="76">
        <v>3601</v>
      </c>
      <c r="E108" s="37">
        <f t="shared" si="11"/>
        <v>2982.5387392391003</v>
      </c>
      <c r="F108" s="38">
        <f t="shared" si="12"/>
        <v>0.76443155536394736</v>
      </c>
      <c r="G108" s="39">
        <f t="shared" si="13"/>
        <v>551.46233062146894</v>
      </c>
      <c r="H108" s="39">
        <f t="shared" si="14"/>
        <v>185.12886770290274</v>
      </c>
      <c r="I108" s="68">
        <f t="shared" si="17"/>
        <v>736.5911983243717</v>
      </c>
      <c r="J108" s="40">
        <f t="shared" si="18"/>
        <v>-36.245065455200908</v>
      </c>
      <c r="K108" s="37">
        <f t="shared" si="19"/>
        <v>700.34613286917079</v>
      </c>
      <c r="L108" s="37">
        <f t="shared" si="15"/>
        <v>2652464.9051660625</v>
      </c>
      <c r="M108" s="37">
        <f t="shared" si="16"/>
        <v>2521946.424461884</v>
      </c>
      <c r="N108" s="63"/>
      <c r="O108" s="73"/>
      <c r="P108" s="78"/>
    </row>
    <row r="109" spans="1:16" s="34" customFormat="1" x14ac:dyDescent="0.2">
      <c r="A109" s="33">
        <v>3014</v>
      </c>
      <c r="B109" s="34" t="s">
        <v>399</v>
      </c>
      <c r="C109" s="36">
        <v>140765057</v>
      </c>
      <c r="D109" s="76">
        <v>45201</v>
      </c>
      <c r="E109" s="37">
        <f t="shared" si="11"/>
        <v>3114.2022742859672</v>
      </c>
      <c r="F109" s="38">
        <f t="shared" si="12"/>
        <v>0.79817722295794791</v>
      </c>
      <c r="G109" s="39">
        <f t="shared" si="13"/>
        <v>472.46420959334881</v>
      </c>
      <c r="H109" s="39">
        <f t="shared" si="14"/>
        <v>139.04663043649933</v>
      </c>
      <c r="I109" s="68">
        <f t="shared" si="17"/>
        <v>611.51084002984817</v>
      </c>
      <c r="J109" s="40">
        <f t="shared" si="18"/>
        <v>-36.245065455200908</v>
      </c>
      <c r="K109" s="37">
        <f t="shared" si="19"/>
        <v>575.26577457464725</v>
      </c>
      <c r="L109" s="37">
        <f t="shared" si="15"/>
        <v>27640901.480189167</v>
      </c>
      <c r="M109" s="37">
        <f t="shared" si="16"/>
        <v>26002588.276548631</v>
      </c>
      <c r="N109" s="63"/>
      <c r="O109" s="73"/>
      <c r="P109" s="78"/>
    </row>
    <row r="110" spans="1:16" s="34" customFormat="1" x14ac:dyDescent="0.2">
      <c r="A110" s="33">
        <v>3015</v>
      </c>
      <c r="B110" s="34" t="s">
        <v>70</v>
      </c>
      <c r="C110" s="36">
        <v>11486482</v>
      </c>
      <c r="D110" s="76">
        <v>3825</v>
      </c>
      <c r="E110" s="37">
        <f t="shared" si="11"/>
        <v>3003.0018300653596</v>
      </c>
      <c r="F110" s="38">
        <f t="shared" si="12"/>
        <v>0.76967629272211557</v>
      </c>
      <c r="G110" s="39">
        <f t="shared" si="13"/>
        <v>539.18447612571333</v>
      </c>
      <c r="H110" s="39">
        <f t="shared" si="14"/>
        <v>177.96678591371199</v>
      </c>
      <c r="I110" s="68">
        <f t="shared" si="17"/>
        <v>717.15126203942532</v>
      </c>
      <c r="J110" s="40">
        <f t="shared" si="18"/>
        <v>-36.245065455200908</v>
      </c>
      <c r="K110" s="37">
        <f t="shared" si="19"/>
        <v>680.9061965842244</v>
      </c>
      <c r="L110" s="37">
        <f t="shared" si="15"/>
        <v>2743103.5773008019</v>
      </c>
      <c r="M110" s="37">
        <f t="shared" si="16"/>
        <v>2604466.2019346585</v>
      </c>
      <c r="N110" s="63"/>
      <c r="O110" s="73"/>
      <c r="P110" s="78"/>
    </row>
    <row r="111" spans="1:16" s="34" customFormat="1" x14ac:dyDescent="0.2">
      <c r="A111" s="33">
        <v>3016</v>
      </c>
      <c r="B111" s="34" t="s">
        <v>71</v>
      </c>
      <c r="C111" s="36">
        <v>25969088</v>
      </c>
      <c r="D111" s="76">
        <v>8222</v>
      </c>
      <c r="E111" s="37">
        <f t="shared" si="11"/>
        <v>3158.4879591340305</v>
      </c>
      <c r="F111" s="38">
        <f t="shared" si="12"/>
        <v>0.80952774608892297</v>
      </c>
      <c r="G111" s="39">
        <f t="shared" si="13"/>
        <v>445.89279868451086</v>
      </c>
      <c r="H111" s="39">
        <f t="shared" si="14"/>
        <v>123.54664073967719</v>
      </c>
      <c r="I111" s="68">
        <f t="shared" si="17"/>
        <v>569.43943942418809</v>
      </c>
      <c r="J111" s="40">
        <f t="shared" si="18"/>
        <v>-36.245065455200908</v>
      </c>
      <c r="K111" s="37">
        <f t="shared" si="19"/>
        <v>533.19437396898718</v>
      </c>
      <c r="L111" s="37">
        <f t="shared" si="15"/>
        <v>4681931.0709456746</v>
      </c>
      <c r="M111" s="37">
        <f t="shared" si="16"/>
        <v>4383924.1427730126</v>
      </c>
      <c r="N111" s="63"/>
      <c r="O111" s="73"/>
      <c r="P111" s="78"/>
    </row>
    <row r="112" spans="1:16" s="34" customFormat="1" x14ac:dyDescent="0.2">
      <c r="A112" s="33">
        <v>3017</v>
      </c>
      <c r="B112" s="34" t="s">
        <v>72</v>
      </c>
      <c r="C112" s="36">
        <v>26153143</v>
      </c>
      <c r="D112" s="76">
        <v>7568</v>
      </c>
      <c r="E112" s="37">
        <f t="shared" si="11"/>
        <v>3455.7535676532771</v>
      </c>
      <c r="F112" s="38">
        <f t="shared" si="12"/>
        <v>0.88571760692357249</v>
      </c>
      <c r="G112" s="39">
        <f t="shared" si="13"/>
        <v>267.53343357296291</v>
      </c>
      <c r="H112" s="39">
        <f t="shared" si="14"/>
        <v>19.503677757940885</v>
      </c>
      <c r="I112" s="68">
        <f t="shared" si="17"/>
        <v>287.03711133090377</v>
      </c>
      <c r="J112" s="40">
        <f t="shared" si="18"/>
        <v>-36.245065455200908</v>
      </c>
      <c r="K112" s="37">
        <f t="shared" si="19"/>
        <v>250.79204587570285</v>
      </c>
      <c r="L112" s="37">
        <f t="shared" si="15"/>
        <v>2172296.8585522799</v>
      </c>
      <c r="M112" s="37">
        <f t="shared" si="16"/>
        <v>1897994.2031873192</v>
      </c>
      <c r="N112" s="63"/>
      <c r="O112" s="73"/>
      <c r="P112" s="78"/>
    </row>
    <row r="113" spans="1:16" s="34" customFormat="1" x14ac:dyDescent="0.2">
      <c r="A113" s="33">
        <v>3018</v>
      </c>
      <c r="B113" s="34" t="s">
        <v>400</v>
      </c>
      <c r="C113" s="36">
        <v>18849811</v>
      </c>
      <c r="D113" s="76">
        <v>5805</v>
      </c>
      <c r="E113" s="37">
        <f t="shared" si="11"/>
        <v>3247.1681309216192</v>
      </c>
      <c r="F113" s="38">
        <f t="shared" si="12"/>
        <v>0.83225667857776731</v>
      </c>
      <c r="G113" s="39">
        <f t="shared" si="13"/>
        <v>392.68469561195758</v>
      </c>
      <c r="H113" s="39">
        <f t="shared" si="14"/>
        <v>92.508580614021128</v>
      </c>
      <c r="I113" s="68">
        <f t="shared" si="17"/>
        <v>485.19327622597871</v>
      </c>
      <c r="J113" s="40">
        <f t="shared" si="18"/>
        <v>-36.245065455200908</v>
      </c>
      <c r="K113" s="37">
        <f t="shared" si="19"/>
        <v>448.94821077077779</v>
      </c>
      <c r="L113" s="37">
        <f t="shared" si="15"/>
        <v>2816546.9684918062</v>
      </c>
      <c r="M113" s="37">
        <f t="shared" si="16"/>
        <v>2606144.3635243652</v>
      </c>
      <c r="N113" s="63"/>
      <c r="O113" s="73"/>
      <c r="P113" s="78"/>
    </row>
    <row r="114" spans="1:16" s="34" customFormat="1" x14ac:dyDescent="0.2">
      <c r="A114" s="33">
        <v>3019</v>
      </c>
      <c r="B114" s="34" t="s">
        <v>73</v>
      </c>
      <c r="C114" s="36">
        <v>68775507</v>
      </c>
      <c r="D114" s="76">
        <v>18290</v>
      </c>
      <c r="E114" s="37">
        <f t="shared" si="11"/>
        <v>3760.2792236194641</v>
      </c>
      <c r="F114" s="38">
        <f t="shared" si="12"/>
        <v>0.96376823465753014</v>
      </c>
      <c r="G114" s="39">
        <f t="shared" si="13"/>
        <v>84.81803999325065</v>
      </c>
      <c r="H114" s="39">
        <f t="shared" si="14"/>
        <v>0</v>
      </c>
      <c r="I114" s="68">
        <f t="shared" si="17"/>
        <v>84.81803999325065</v>
      </c>
      <c r="J114" s="40">
        <f t="shared" si="18"/>
        <v>-36.245065455200908</v>
      </c>
      <c r="K114" s="37">
        <f t="shared" si="19"/>
        <v>48.572974538049742</v>
      </c>
      <c r="L114" s="37">
        <f t="shared" si="15"/>
        <v>1551321.9514765544</v>
      </c>
      <c r="M114" s="37">
        <f t="shared" si="16"/>
        <v>888399.70430092979</v>
      </c>
      <c r="N114" s="63"/>
      <c r="O114" s="73"/>
      <c r="P114" s="78"/>
    </row>
    <row r="115" spans="1:16" s="34" customFormat="1" x14ac:dyDescent="0.2">
      <c r="A115" s="33">
        <v>3020</v>
      </c>
      <c r="B115" s="34" t="s">
        <v>401</v>
      </c>
      <c r="C115" s="36">
        <v>259552081</v>
      </c>
      <c r="D115" s="76">
        <v>60034</v>
      </c>
      <c r="E115" s="37">
        <f t="shared" si="11"/>
        <v>4323.4180797548061</v>
      </c>
      <c r="F115" s="38">
        <f t="shared" si="12"/>
        <v>1.1081020218495909</v>
      </c>
      <c r="G115" s="39">
        <f t="shared" si="13"/>
        <v>-253.06527368795449</v>
      </c>
      <c r="H115" s="39">
        <f t="shared" si="14"/>
        <v>0</v>
      </c>
      <c r="I115" s="68">
        <f t="shared" si="17"/>
        <v>-253.06527368795449</v>
      </c>
      <c r="J115" s="40">
        <f t="shared" si="18"/>
        <v>-36.245065455200908</v>
      </c>
      <c r="K115" s="37">
        <f t="shared" si="19"/>
        <v>-289.31033914315537</v>
      </c>
      <c r="L115" s="37">
        <f t="shared" si="15"/>
        <v>-15192520.64058266</v>
      </c>
      <c r="M115" s="37">
        <f t="shared" si="16"/>
        <v>-17368456.900120191</v>
      </c>
      <c r="N115" s="63"/>
      <c r="O115" s="73"/>
      <c r="P115" s="78"/>
    </row>
    <row r="116" spans="1:16" s="34" customFormat="1" x14ac:dyDescent="0.2">
      <c r="A116" s="33">
        <v>3021</v>
      </c>
      <c r="B116" s="34" t="s">
        <v>74</v>
      </c>
      <c r="C116" s="36">
        <v>77134333</v>
      </c>
      <c r="D116" s="76">
        <v>20439</v>
      </c>
      <c r="E116" s="37">
        <f t="shared" si="11"/>
        <v>3773.8799843436568</v>
      </c>
      <c r="F116" s="38">
        <f t="shared" si="12"/>
        <v>0.96725414098885243</v>
      </c>
      <c r="G116" s="39">
        <f t="shared" si="13"/>
        <v>76.657583558735041</v>
      </c>
      <c r="H116" s="39">
        <f t="shared" si="14"/>
        <v>0</v>
      </c>
      <c r="I116" s="68">
        <f t="shared" si="17"/>
        <v>76.657583558735041</v>
      </c>
      <c r="J116" s="40">
        <f t="shared" si="18"/>
        <v>-36.245065455200908</v>
      </c>
      <c r="K116" s="37">
        <f t="shared" si="19"/>
        <v>40.412518103534133</v>
      </c>
      <c r="L116" s="37">
        <f t="shared" si="15"/>
        <v>1566804.3503569856</v>
      </c>
      <c r="M116" s="37">
        <f t="shared" si="16"/>
        <v>825991.45751813415</v>
      </c>
      <c r="N116" s="63"/>
      <c r="O116" s="73"/>
      <c r="P116" s="78"/>
    </row>
    <row r="117" spans="1:16" s="34" customFormat="1" x14ac:dyDescent="0.2">
      <c r="A117" s="33">
        <v>3022</v>
      </c>
      <c r="B117" s="34" t="s">
        <v>75</v>
      </c>
      <c r="C117" s="36">
        <v>69579635</v>
      </c>
      <c r="D117" s="76">
        <v>15953</v>
      </c>
      <c r="E117" s="37">
        <f t="shared" si="11"/>
        <v>4361.5392089262205</v>
      </c>
      <c r="F117" s="38">
        <f t="shared" si="12"/>
        <v>1.1178725551477331</v>
      </c>
      <c r="G117" s="39">
        <f t="shared" si="13"/>
        <v>-275.93795119080312</v>
      </c>
      <c r="H117" s="39">
        <f t="shared" si="14"/>
        <v>0</v>
      </c>
      <c r="I117" s="68">
        <f t="shared" si="17"/>
        <v>-275.93795119080312</v>
      </c>
      <c r="J117" s="40">
        <f t="shared" si="18"/>
        <v>-36.245065455200908</v>
      </c>
      <c r="K117" s="37">
        <f t="shared" si="19"/>
        <v>-312.18301664600403</v>
      </c>
      <c r="L117" s="37">
        <f t="shared" si="15"/>
        <v>-4402038.135346882</v>
      </c>
      <c r="M117" s="37">
        <f t="shared" si="16"/>
        <v>-4980255.6645537028</v>
      </c>
      <c r="N117" s="63"/>
      <c r="O117" s="73"/>
      <c r="P117" s="78"/>
    </row>
    <row r="118" spans="1:16" s="34" customFormat="1" x14ac:dyDescent="0.2">
      <c r="A118" s="33">
        <v>3023</v>
      </c>
      <c r="B118" s="34" t="s">
        <v>76</v>
      </c>
      <c r="C118" s="36">
        <v>82774495</v>
      </c>
      <c r="D118" s="76">
        <v>19805</v>
      </c>
      <c r="E118" s="37">
        <f t="shared" si="11"/>
        <v>4179.4746276192882</v>
      </c>
      <c r="F118" s="38">
        <f t="shared" si="12"/>
        <v>1.0712089831933751</v>
      </c>
      <c r="G118" s="39">
        <f t="shared" si="13"/>
        <v>-166.69920240664376</v>
      </c>
      <c r="H118" s="39">
        <f t="shared" si="14"/>
        <v>0</v>
      </c>
      <c r="I118" s="68">
        <f t="shared" si="17"/>
        <v>-166.69920240664376</v>
      </c>
      <c r="J118" s="40">
        <f t="shared" si="18"/>
        <v>-36.245065455200908</v>
      </c>
      <c r="K118" s="37">
        <f t="shared" si="19"/>
        <v>-202.94426786184468</v>
      </c>
      <c r="L118" s="37">
        <f t="shared" si="15"/>
        <v>-3301477.7036635797</v>
      </c>
      <c r="M118" s="37">
        <f t="shared" si="16"/>
        <v>-4019311.2250038339</v>
      </c>
      <c r="N118" s="63"/>
      <c r="O118" s="73"/>
      <c r="P118" s="78"/>
    </row>
    <row r="119" spans="1:16" s="34" customFormat="1" x14ac:dyDescent="0.2">
      <c r="A119" s="33">
        <v>3024</v>
      </c>
      <c r="B119" s="34" t="s">
        <v>77</v>
      </c>
      <c r="C119" s="36">
        <v>735096647</v>
      </c>
      <c r="D119" s="76">
        <v>128233</v>
      </c>
      <c r="E119" s="37">
        <f t="shared" si="11"/>
        <v>5732.5075994478802</v>
      </c>
      <c r="F119" s="38">
        <f t="shared" si="12"/>
        <v>1.4692549145227689</v>
      </c>
      <c r="G119" s="39">
        <f t="shared" si="13"/>
        <v>-1098.5189855037991</v>
      </c>
      <c r="H119" s="39">
        <f t="shared" si="14"/>
        <v>0</v>
      </c>
      <c r="I119" s="68">
        <f t="shared" si="17"/>
        <v>-1098.5189855037991</v>
      </c>
      <c r="J119" s="40">
        <f t="shared" si="18"/>
        <v>-36.245065455200908</v>
      </c>
      <c r="K119" s="37">
        <f t="shared" si="19"/>
        <v>-1134.7640509589999</v>
      </c>
      <c r="L119" s="37">
        <f t="shared" si="15"/>
        <v>-140866385.06810868</v>
      </c>
      <c r="M119" s="37">
        <f t="shared" si="16"/>
        <v>-145514198.54662544</v>
      </c>
      <c r="N119" s="63"/>
      <c r="O119" s="73"/>
      <c r="P119" s="78"/>
    </row>
    <row r="120" spans="1:16" s="34" customFormat="1" x14ac:dyDescent="0.2">
      <c r="A120" s="33">
        <v>3025</v>
      </c>
      <c r="B120" s="34" t="s">
        <v>78</v>
      </c>
      <c r="C120" s="36">
        <v>458855397</v>
      </c>
      <c r="D120" s="76">
        <v>94915</v>
      </c>
      <c r="E120" s="37">
        <f t="shared" si="11"/>
        <v>4834.3823104883313</v>
      </c>
      <c r="F120" s="38">
        <f t="shared" si="12"/>
        <v>1.2390633322581257</v>
      </c>
      <c r="G120" s="39">
        <f t="shared" si="13"/>
        <v>-559.64381212806961</v>
      </c>
      <c r="H120" s="39">
        <f t="shared" si="14"/>
        <v>0</v>
      </c>
      <c r="I120" s="68">
        <f t="shared" si="17"/>
        <v>-559.64381212806961</v>
      </c>
      <c r="J120" s="40">
        <f t="shared" si="18"/>
        <v>-36.245065455200908</v>
      </c>
      <c r="K120" s="37">
        <f t="shared" si="19"/>
        <v>-595.88887758327053</v>
      </c>
      <c r="L120" s="37">
        <f t="shared" si="15"/>
        <v>-53118592.42813573</v>
      </c>
      <c r="M120" s="37">
        <f t="shared" si="16"/>
        <v>-56558792.815816119</v>
      </c>
      <c r="N120" s="63"/>
      <c r="O120" s="73"/>
      <c r="P120" s="78"/>
    </row>
    <row r="121" spans="1:16" s="34" customFormat="1" x14ac:dyDescent="0.2">
      <c r="A121" s="33">
        <v>3026</v>
      </c>
      <c r="B121" s="34" t="s">
        <v>79</v>
      </c>
      <c r="C121" s="36">
        <v>54307928</v>
      </c>
      <c r="D121" s="76">
        <v>17591</v>
      </c>
      <c r="E121" s="37">
        <f t="shared" si="11"/>
        <v>3087.2564379512251</v>
      </c>
      <c r="F121" s="38">
        <f t="shared" si="12"/>
        <v>0.7912709429794339</v>
      </c>
      <c r="G121" s="39">
        <f t="shared" si="13"/>
        <v>488.6317113941941</v>
      </c>
      <c r="H121" s="39">
        <f t="shared" si="14"/>
        <v>148.47767315365908</v>
      </c>
      <c r="I121" s="68">
        <f t="shared" si="17"/>
        <v>637.10938454785321</v>
      </c>
      <c r="J121" s="40">
        <f t="shared" si="18"/>
        <v>-36.245065455200908</v>
      </c>
      <c r="K121" s="37">
        <f t="shared" si="19"/>
        <v>600.86431909265229</v>
      </c>
      <c r="L121" s="37">
        <f t="shared" si="15"/>
        <v>11207391.183581285</v>
      </c>
      <c r="M121" s="37">
        <f t="shared" si="16"/>
        <v>10569804.237158846</v>
      </c>
      <c r="N121" s="63"/>
      <c r="O121" s="73"/>
      <c r="P121" s="78"/>
    </row>
    <row r="122" spans="1:16" s="34" customFormat="1" x14ac:dyDescent="0.2">
      <c r="A122" s="33">
        <v>3027</v>
      </c>
      <c r="B122" s="34" t="s">
        <v>80</v>
      </c>
      <c r="C122" s="36">
        <v>74261248</v>
      </c>
      <c r="D122" s="76">
        <v>18730</v>
      </c>
      <c r="E122" s="37">
        <f t="shared" si="11"/>
        <v>3964.8290443139349</v>
      </c>
      <c r="F122" s="38">
        <f t="shared" si="12"/>
        <v>1.016194825308548</v>
      </c>
      <c r="G122" s="39">
        <f t="shared" si="13"/>
        <v>-37.91185242343181</v>
      </c>
      <c r="H122" s="39">
        <f t="shared" si="14"/>
        <v>0</v>
      </c>
      <c r="I122" s="68">
        <f t="shared" si="17"/>
        <v>-37.91185242343181</v>
      </c>
      <c r="J122" s="40">
        <f t="shared" si="18"/>
        <v>-36.245065455200908</v>
      </c>
      <c r="K122" s="37">
        <f t="shared" si="19"/>
        <v>-74.156917878632726</v>
      </c>
      <c r="L122" s="37">
        <f t="shared" si="15"/>
        <v>-710088.99589087779</v>
      </c>
      <c r="M122" s="37">
        <f t="shared" si="16"/>
        <v>-1388959.071866791</v>
      </c>
      <c r="N122" s="63"/>
      <c r="O122" s="73"/>
      <c r="P122" s="78"/>
    </row>
    <row r="123" spans="1:16" s="34" customFormat="1" x14ac:dyDescent="0.2">
      <c r="A123" s="33">
        <v>3028</v>
      </c>
      <c r="B123" s="34" t="s">
        <v>81</v>
      </c>
      <c r="C123" s="36">
        <v>38066386</v>
      </c>
      <c r="D123" s="76">
        <v>11065</v>
      </c>
      <c r="E123" s="37">
        <f t="shared" si="11"/>
        <v>3440.2517849073656</v>
      </c>
      <c r="F123" s="38">
        <f t="shared" si="12"/>
        <v>0.88174446426511555</v>
      </c>
      <c r="G123" s="39">
        <f t="shared" si="13"/>
        <v>276.83450322050976</v>
      </c>
      <c r="H123" s="39">
        <f t="shared" si="14"/>
        <v>24.929301719009889</v>
      </c>
      <c r="I123" s="68">
        <f t="shared" si="17"/>
        <v>301.76380493951967</v>
      </c>
      <c r="J123" s="40">
        <f t="shared" si="18"/>
        <v>-36.245065455200908</v>
      </c>
      <c r="K123" s="37">
        <f t="shared" si="19"/>
        <v>265.51873948431876</v>
      </c>
      <c r="L123" s="37">
        <f t="shared" si="15"/>
        <v>3339016.5016557854</v>
      </c>
      <c r="M123" s="37">
        <f t="shared" si="16"/>
        <v>2937964.8523939871</v>
      </c>
      <c r="N123" s="63"/>
      <c r="O123" s="73"/>
      <c r="P123" s="78"/>
    </row>
    <row r="124" spans="1:16" s="34" customFormat="1" x14ac:dyDescent="0.2">
      <c r="A124" s="33">
        <v>3029</v>
      </c>
      <c r="B124" s="34" t="s">
        <v>82</v>
      </c>
      <c r="C124" s="36">
        <v>170192292</v>
      </c>
      <c r="D124" s="76">
        <v>42740</v>
      </c>
      <c r="E124" s="37">
        <f t="shared" si="11"/>
        <v>3982.0377164248948</v>
      </c>
      <c r="F124" s="38">
        <f t="shared" si="12"/>
        <v>1.0206054476466455</v>
      </c>
      <c r="G124" s="39">
        <f t="shared" si="13"/>
        <v>-48.237055690007764</v>
      </c>
      <c r="H124" s="39">
        <f t="shared" si="14"/>
        <v>0</v>
      </c>
      <c r="I124" s="68">
        <f t="shared" si="17"/>
        <v>-48.237055690007764</v>
      </c>
      <c r="J124" s="40">
        <f t="shared" si="18"/>
        <v>-36.245065455200908</v>
      </c>
      <c r="K124" s="37">
        <f t="shared" si="19"/>
        <v>-84.48212114520868</v>
      </c>
      <c r="L124" s="37">
        <f t="shared" si="15"/>
        <v>-2061651.7601909318</v>
      </c>
      <c r="M124" s="37">
        <f t="shared" si="16"/>
        <v>-3610765.8577462188</v>
      </c>
      <c r="N124" s="63"/>
      <c r="O124" s="73"/>
      <c r="P124" s="78"/>
    </row>
    <row r="125" spans="1:16" s="34" customFormat="1" x14ac:dyDescent="0.2">
      <c r="A125" s="33">
        <v>3030</v>
      </c>
      <c r="B125" s="34" t="s">
        <v>402</v>
      </c>
      <c r="C125" s="36">
        <v>361506471</v>
      </c>
      <c r="D125" s="76">
        <v>86953</v>
      </c>
      <c r="E125" s="37">
        <f t="shared" si="11"/>
        <v>4157.4927949581961</v>
      </c>
      <c r="F125" s="38">
        <f t="shared" si="12"/>
        <v>1.0655749888013506</v>
      </c>
      <c r="G125" s="39">
        <f t="shared" si="13"/>
        <v>-153.51010280998852</v>
      </c>
      <c r="H125" s="39">
        <f t="shared" si="14"/>
        <v>0</v>
      </c>
      <c r="I125" s="68">
        <f t="shared" si="17"/>
        <v>-153.51010280998852</v>
      </c>
      <c r="J125" s="40">
        <f t="shared" si="18"/>
        <v>-36.245065455200908</v>
      </c>
      <c r="K125" s="37">
        <f t="shared" si="19"/>
        <v>-189.75516826518944</v>
      </c>
      <c r="L125" s="37">
        <f t="shared" si="15"/>
        <v>-13348163.969636932</v>
      </c>
      <c r="M125" s="37">
        <f t="shared" si="16"/>
        <v>-16499781.146163017</v>
      </c>
      <c r="N125" s="63"/>
      <c r="O125" s="73"/>
      <c r="P125" s="78"/>
    </row>
    <row r="126" spans="1:16" s="34" customFormat="1" x14ac:dyDescent="0.2">
      <c r="A126" s="33">
        <v>3031</v>
      </c>
      <c r="B126" s="34" t="s">
        <v>83</v>
      </c>
      <c r="C126" s="36">
        <v>103030145</v>
      </c>
      <c r="D126" s="76">
        <v>24454</v>
      </c>
      <c r="E126" s="37">
        <f t="shared" si="11"/>
        <v>4213.222581172814</v>
      </c>
      <c r="F126" s="38">
        <f t="shared" si="12"/>
        <v>1.0798586614979235</v>
      </c>
      <c r="G126" s="39">
        <f t="shared" si="13"/>
        <v>-186.94797453875927</v>
      </c>
      <c r="H126" s="39">
        <f t="shared" si="14"/>
        <v>0</v>
      </c>
      <c r="I126" s="68">
        <f t="shared" si="17"/>
        <v>-186.94797453875927</v>
      </c>
      <c r="J126" s="40">
        <f t="shared" si="18"/>
        <v>-36.245065455200908</v>
      </c>
      <c r="K126" s="37">
        <f t="shared" si="19"/>
        <v>-223.19303999396018</v>
      </c>
      <c r="L126" s="37">
        <f t="shared" si="15"/>
        <v>-4571625.7693708194</v>
      </c>
      <c r="M126" s="37">
        <f t="shared" si="16"/>
        <v>-5457962.6000123024</v>
      </c>
      <c r="N126" s="63"/>
      <c r="O126" s="73"/>
      <c r="P126" s="78"/>
    </row>
    <row r="127" spans="1:16" s="34" customFormat="1" x14ac:dyDescent="0.2">
      <c r="A127" s="33">
        <v>3032</v>
      </c>
      <c r="B127" s="34" t="s">
        <v>84</v>
      </c>
      <c r="C127" s="36">
        <v>29538713</v>
      </c>
      <c r="D127" s="76">
        <v>7043</v>
      </c>
      <c r="E127" s="37">
        <f t="shared" si="11"/>
        <v>4194.0526764162996</v>
      </c>
      <c r="F127" s="38">
        <f t="shared" si="12"/>
        <v>1.0749453707109815</v>
      </c>
      <c r="G127" s="39">
        <f t="shared" si="13"/>
        <v>-175.44603168485062</v>
      </c>
      <c r="H127" s="39">
        <f t="shared" si="14"/>
        <v>0</v>
      </c>
      <c r="I127" s="68">
        <f t="shared" si="17"/>
        <v>-175.44603168485062</v>
      </c>
      <c r="J127" s="40">
        <f t="shared" si="18"/>
        <v>-36.245065455200908</v>
      </c>
      <c r="K127" s="37">
        <f t="shared" si="19"/>
        <v>-211.69109714005154</v>
      </c>
      <c r="L127" s="37">
        <f t="shared" si="15"/>
        <v>-1235666.4011564029</v>
      </c>
      <c r="M127" s="37">
        <f t="shared" si="16"/>
        <v>-1490940.3971573829</v>
      </c>
      <c r="N127" s="63"/>
      <c r="O127" s="73"/>
      <c r="P127" s="78"/>
    </row>
    <row r="128" spans="1:16" s="34" customFormat="1" x14ac:dyDescent="0.2">
      <c r="A128" s="33">
        <v>3033</v>
      </c>
      <c r="B128" s="34" t="s">
        <v>85</v>
      </c>
      <c r="C128" s="36">
        <v>142277715</v>
      </c>
      <c r="D128" s="76">
        <v>40459</v>
      </c>
      <c r="E128" s="37">
        <f t="shared" si="11"/>
        <v>3516.5900046961119</v>
      </c>
      <c r="F128" s="38">
        <f t="shared" si="12"/>
        <v>0.90131012600123561</v>
      </c>
      <c r="G128" s="39">
        <f t="shared" si="13"/>
        <v>231.03157134726197</v>
      </c>
      <c r="H128" s="39">
        <f t="shared" si="14"/>
        <v>0</v>
      </c>
      <c r="I128" s="68">
        <f t="shared" si="17"/>
        <v>231.03157134726197</v>
      </c>
      <c r="J128" s="40">
        <f t="shared" si="18"/>
        <v>-36.245065455200908</v>
      </c>
      <c r="K128" s="37">
        <f t="shared" si="19"/>
        <v>194.78650589206106</v>
      </c>
      <c r="L128" s="37">
        <f t="shared" si="15"/>
        <v>9347306.345138872</v>
      </c>
      <c r="M128" s="37">
        <f t="shared" si="16"/>
        <v>7880867.2418868979</v>
      </c>
      <c r="N128" s="63"/>
      <c r="O128" s="73"/>
      <c r="P128" s="78"/>
    </row>
    <row r="129" spans="1:16" s="34" customFormat="1" x14ac:dyDescent="0.2">
      <c r="A129" s="33">
        <v>3034</v>
      </c>
      <c r="B129" s="34" t="s">
        <v>86</v>
      </c>
      <c r="C129" s="36">
        <v>75081809</v>
      </c>
      <c r="D129" s="76">
        <v>23422</v>
      </c>
      <c r="E129" s="37">
        <f t="shared" si="11"/>
        <v>3205.610494406968</v>
      </c>
      <c r="F129" s="38">
        <f t="shared" si="12"/>
        <v>0.82160536052439348</v>
      </c>
      <c r="G129" s="39">
        <f t="shared" si="13"/>
        <v>417.61927752074831</v>
      </c>
      <c r="H129" s="39">
        <f t="shared" si="14"/>
        <v>107.05375339414906</v>
      </c>
      <c r="I129" s="68">
        <f t="shared" si="17"/>
        <v>524.67303091489737</v>
      </c>
      <c r="J129" s="40">
        <f t="shared" si="18"/>
        <v>-36.245065455200908</v>
      </c>
      <c r="K129" s="37">
        <f t="shared" si="19"/>
        <v>488.42796545969645</v>
      </c>
      <c r="L129" s="37">
        <f t="shared" si="15"/>
        <v>12288891.730088726</v>
      </c>
      <c r="M129" s="37">
        <f t="shared" si="16"/>
        <v>11439959.80699701</v>
      </c>
      <c r="N129" s="63"/>
      <c r="O129" s="73"/>
      <c r="P129" s="78"/>
    </row>
    <row r="130" spans="1:16" s="34" customFormat="1" x14ac:dyDescent="0.2">
      <c r="A130" s="33">
        <v>3035</v>
      </c>
      <c r="B130" s="34" t="s">
        <v>87</v>
      </c>
      <c r="C130" s="36">
        <v>81830275</v>
      </c>
      <c r="D130" s="76">
        <v>26031</v>
      </c>
      <c r="E130" s="37">
        <f t="shared" si="11"/>
        <v>3143.5701663401328</v>
      </c>
      <c r="F130" s="38">
        <f t="shared" si="12"/>
        <v>0.80570428140160577</v>
      </c>
      <c r="G130" s="39">
        <f t="shared" si="13"/>
        <v>454.84347436084943</v>
      </c>
      <c r="H130" s="39">
        <f t="shared" si="14"/>
        <v>128.76786821754138</v>
      </c>
      <c r="I130" s="68">
        <f t="shared" si="17"/>
        <v>583.6113425783908</v>
      </c>
      <c r="J130" s="40">
        <f t="shared" si="18"/>
        <v>-36.245065455200908</v>
      </c>
      <c r="K130" s="37">
        <f t="shared" si="19"/>
        <v>547.36627712318989</v>
      </c>
      <c r="L130" s="37">
        <f t="shared" si="15"/>
        <v>15191986.85865809</v>
      </c>
      <c r="M130" s="37">
        <f t="shared" si="16"/>
        <v>14248491.559793755</v>
      </c>
      <c r="N130" s="63"/>
      <c r="O130" s="73"/>
      <c r="P130" s="78"/>
    </row>
    <row r="131" spans="1:16" s="34" customFormat="1" x14ac:dyDescent="0.2">
      <c r="A131" s="33">
        <v>3036</v>
      </c>
      <c r="B131" s="34" t="s">
        <v>88</v>
      </c>
      <c r="C131" s="36">
        <v>47558286</v>
      </c>
      <c r="D131" s="76">
        <v>14637</v>
      </c>
      <c r="E131" s="37">
        <f t="shared" si="11"/>
        <v>3249.1826193892193</v>
      </c>
      <c r="F131" s="38">
        <f t="shared" si="12"/>
        <v>0.83277299661658788</v>
      </c>
      <c r="G131" s="39">
        <f t="shared" si="13"/>
        <v>391.47600253139751</v>
      </c>
      <c r="H131" s="39">
        <f t="shared" si="14"/>
        <v>91.803509650361093</v>
      </c>
      <c r="I131" s="68">
        <f t="shared" si="17"/>
        <v>483.27951218175861</v>
      </c>
      <c r="J131" s="40">
        <f t="shared" si="18"/>
        <v>-36.245065455200908</v>
      </c>
      <c r="K131" s="37">
        <f t="shared" si="19"/>
        <v>447.03444672655769</v>
      </c>
      <c r="L131" s="37">
        <f t="shared" si="15"/>
        <v>7073762.2198044006</v>
      </c>
      <c r="M131" s="37">
        <f t="shared" si="16"/>
        <v>6543243.1967366245</v>
      </c>
      <c r="N131" s="63"/>
      <c r="O131" s="73"/>
      <c r="P131" s="78"/>
    </row>
    <row r="132" spans="1:16" s="34" customFormat="1" x14ac:dyDescent="0.2">
      <c r="A132" s="33">
        <v>3037</v>
      </c>
      <c r="B132" s="34" t="s">
        <v>89</v>
      </c>
      <c r="C132" s="36">
        <v>8217351</v>
      </c>
      <c r="D132" s="76">
        <v>2838</v>
      </c>
      <c r="E132" s="37">
        <f t="shared" si="11"/>
        <v>2895.4725158562369</v>
      </c>
      <c r="F132" s="38">
        <f t="shared" si="12"/>
        <v>0.74211628157232956</v>
      </c>
      <c r="G132" s="39">
        <f t="shared" si="13"/>
        <v>603.70206465118702</v>
      </c>
      <c r="H132" s="39">
        <f t="shared" si="14"/>
        <v>215.60204588690493</v>
      </c>
      <c r="I132" s="68">
        <f t="shared" si="17"/>
        <v>819.30411053809189</v>
      </c>
      <c r="J132" s="40">
        <f t="shared" si="18"/>
        <v>-36.245065455200908</v>
      </c>
      <c r="K132" s="37">
        <f t="shared" si="19"/>
        <v>783.05904508289098</v>
      </c>
      <c r="L132" s="37">
        <f t="shared" si="15"/>
        <v>2325185.0657071047</v>
      </c>
      <c r="M132" s="37">
        <f t="shared" si="16"/>
        <v>2222321.5699452446</v>
      </c>
      <c r="N132" s="63"/>
      <c r="O132" s="73"/>
      <c r="P132" s="78"/>
    </row>
    <row r="133" spans="1:16" s="34" customFormat="1" x14ac:dyDescent="0.2">
      <c r="A133" s="33">
        <v>3038</v>
      </c>
      <c r="B133" s="34" t="s">
        <v>141</v>
      </c>
      <c r="C133" s="36">
        <v>31191362</v>
      </c>
      <c r="D133" s="76">
        <v>6811</v>
      </c>
      <c r="E133" s="37">
        <f t="shared" si="11"/>
        <v>4579.5568932609012</v>
      </c>
      <c r="F133" s="38">
        <f t="shared" si="12"/>
        <v>1.1737509903010428</v>
      </c>
      <c r="G133" s="39">
        <f t="shared" si="13"/>
        <v>-406.74856179161162</v>
      </c>
      <c r="H133" s="39">
        <f t="shared" si="14"/>
        <v>0</v>
      </c>
      <c r="I133" s="68">
        <f t="shared" si="17"/>
        <v>-406.74856179161162</v>
      </c>
      <c r="J133" s="40">
        <f t="shared" si="18"/>
        <v>-36.245065455200908</v>
      </c>
      <c r="K133" s="37">
        <f t="shared" si="19"/>
        <v>-442.99362724681254</v>
      </c>
      <c r="L133" s="37">
        <f t="shared" si="15"/>
        <v>-2770364.4543626667</v>
      </c>
      <c r="M133" s="37">
        <f t="shared" si="16"/>
        <v>-3017229.5951780402</v>
      </c>
      <c r="N133" s="63"/>
      <c r="O133" s="73"/>
      <c r="P133" s="78"/>
    </row>
    <row r="134" spans="1:16" s="34" customFormat="1" x14ac:dyDescent="0.2">
      <c r="A134" s="33">
        <v>3039</v>
      </c>
      <c r="B134" s="34" t="s">
        <v>142</v>
      </c>
      <c r="C134" s="36">
        <v>4208355</v>
      </c>
      <c r="D134" s="76">
        <v>1049</v>
      </c>
      <c r="E134" s="37">
        <f t="shared" si="11"/>
        <v>4011.7778836987609</v>
      </c>
      <c r="F134" s="38">
        <f t="shared" si="12"/>
        <v>1.0282279210874248</v>
      </c>
      <c r="G134" s="39">
        <f t="shared" si="13"/>
        <v>-66.081156054327394</v>
      </c>
      <c r="H134" s="39">
        <f t="shared" si="14"/>
        <v>0</v>
      </c>
      <c r="I134" s="68">
        <f t="shared" si="17"/>
        <v>-66.081156054327394</v>
      </c>
      <c r="J134" s="40">
        <f t="shared" si="18"/>
        <v>-36.245065455200908</v>
      </c>
      <c r="K134" s="37">
        <f t="shared" si="19"/>
        <v>-102.3262215095283</v>
      </c>
      <c r="L134" s="37">
        <f t="shared" si="15"/>
        <v>-69319.13270098943</v>
      </c>
      <c r="M134" s="37">
        <f t="shared" si="16"/>
        <v>-107340.20636349518</v>
      </c>
      <c r="N134" s="63"/>
      <c r="O134" s="73"/>
      <c r="P134" s="78"/>
    </row>
    <row r="135" spans="1:16" s="34" customFormat="1" x14ac:dyDescent="0.2">
      <c r="A135" s="33">
        <v>3040</v>
      </c>
      <c r="B135" s="34" t="s">
        <v>403</v>
      </c>
      <c r="C135" s="36">
        <v>12153723</v>
      </c>
      <c r="D135" s="76">
        <v>3262</v>
      </c>
      <c r="E135" s="37">
        <f t="shared" si="11"/>
        <v>3725.8500919681178</v>
      </c>
      <c r="F135" s="38">
        <f t="shared" si="12"/>
        <v>0.95494396883599619</v>
      </c>
      <c r="G135" s="39">
        <f t="shared" si="13"/>
        <v>105.47551898405845</v>
      </c>
      <c r="H135" s="39">
        <f t="shared" si="14"/>
        <v>0</v>
      </c>
      <c r="I135" s="68">
        <f t="shared" si="17"/>
        <v>105.47551898405845</v>
      </c>
      <c r="J135" s="40">
        <f t="shared" si="18"/>
        <v>-36.245065455200908</v>
      </c>
      <c r="K135" s="37">
        <f t="shared" si="19"/>
        <v>69.230453528857538</v>
      </c>
      <c r="L135" s="37">
        <f t="shared" si="15"/>
        <v>344061.14292599866</v>
      </c>
      <c r="M135" s="37">
        <f t="shared" si="16"/>
        <v>225829.73941113328</v>
      </c>
      <c r="N135" s="63"/>
      <c r="O135" s="73"/>
      <c r="P135" s="78"/>
    </row>
    <row r="136" spans="1:16" s="34" customFormat="1" x14ac:dyDescent="0.2">
      <c r="A136" s="33">
        <v>3041</v>
      </c>
      <c r="B136" s="34" t="s">
        <v>143</v>
      </c>
      <c r="C136" s="36">
        <v>16464599</v>
      </c>
      <c r="D136" s="76">
        <v>4636</v>
      </c>
      <c r="E136" s="37">
        <f t="shared" ref="E136:E199" si="20">(C136)/D136</f>
        <v>3551.4665660051769</v>
      </c>
      <c r="F136" s="38">
        <f t="shared" ref="F136:F199" si="21">IF(ISNUMBER(C136),E136/E$365,"")</f>
        <v>0.91024906907563008</v>
      </c>
      <c r="G136" s="39">
        <f t="shared" ref="G136:G199" si="22">(E$365-E136)*0.6</f>
        <v>210.105634561823</v>
      </c>
      <c r="H136" s="39">
        <f t="shared" ref="H136:H199" si="23">IF(E136&gt;=E$365*0.9,0,IF(E136&lt;0.9*E$365,(E$365*0.9-E136)*0.35))</f>
        <v>0</v>
      </c>
      <c r="I136" s="68">
        <f t="shared" si="17"/>
        <v>210.105634561823</v>
      </c>
      <c r="J136" s="40">
        <f t="shared" si="18"/>
        <v>-36.245065455200908</v>
      </c>
      <c r="K136" s="37">
        <f t="shared" si="19"/>
        <v>173.86056910662208</v>
      </c>
      <c r="L136" s="37">
        <f t="shared" ref="L136:L199" si="24">(I136*D136)</f>
        <v>974049.72182861145</v>
      </c>
      <c r="M136" s="37">
        <f t="shared" ref="M136:M199" si="25">(K136*D136)</f>
        <v>806017.59837829997</v>
      </c>
      <c r="N136" s="63"/>
      <c r="O136" s="73"/>
      <c r="P136" s="78"/>
    </row>
    <row r="137" spans="1:16" s="34" customFormat="1" x14ac:dyDescent="0.2">
      <c r="A137" s="33">
        <v>3042</v>
      </c>
      <c r="B137" s="34" t="s">
        <v>144</v>
      </c>
      <c r="C137" s="36">
        <v>10238580</v>
      </c>
      <c r="D137" s="76">
        <v>2546</v>
      </c>
      <c r="E137" s="37">
        <f t="shared" si="20"/>
        <v>4021.4375490966222</v>
      </c>
      <c r="F137" s="38">
        <f t="shared" si="21"/>
        <v>1.0307037156000776</v>
      </c>
      <c r="G137" s="39">
        <f t="shared" si="22"/>
        <v>-71.87695529304419</v>
      </c>
      <c r="H137" s="39">
        <f t="shared" si="23"/>
        <v>0</v>
      </c>
      <c r="I137" s="68">
        <f t="shared" ref="I137:I200" si="26">G137+H137</f>
        <v>-71.87695529304419</v>
      </c>
      <c r="J137" s="40">
        <f t="shared" ref="J137:J200" si="27">I$367</f>
        <v>-36.245065455200908</v>
      </c>
      <c r="K137" s="37">
        <f t="shared" ref="K137:K200" si="28">I137+J137</f>
        <v>-108.12202074824509</v>
      </c>
      <c r="L137" s="37">
        <f t="shared" si="24"/>
        <v>-182998.72817609052</v>
      </c>
      <c r="M137" s="37">
        <f t="shared" si="25"/>
        <v>-275278.664825032</v>
      </c>
      <c r="N137" s="63"/>
      <c r="O137" s="73"/>
      <c r="P137" s="78"/>
    </row>
    <row r="138" spans="1:16" s="34" customFormat="1" x14ac:dyDescent="0.2">
      <c r="A138" s="33">
        <v>3043</v>
      </c>
      <c r="B138" s="34" t="s">
        <v>145</v>
      </c>
      <c r="C138" s="36">
        <v>16278259</v>
      </c>
      <c r="D138" s="76">
        <v>4648</v>
      </c>
      <c r="E138" s="37">
        <f t="shared" si="20"/>
        <v>3502.2071858864028</v>
      </c>
      <c r="F138" s="38">
        <f t="shared" si="21"/>
        <v>0.89762377637949398</v>
      </c>
      <c r="G138" s="39">
        <f t="shared" si="22"/>
        <v>239.6612626330874</v>
      </c>
      <c r="H138" s="39">
        <f t="shared" si="23"/>
        <v>3.2449113763468631</v>
      </c>
      <c r="I138" s="68">
        <f t="shared" si="26"/>
        <v>242.90617400943427</v>
      </c>
      <c r="J138" s="40">
        <f t="shared" si="27"/>
        <v>-36.245065455200908</v>
      </c>
      <c r="K138" s="37">
        <f t="shared" si="28"/>
        <v>206.66110855423335</v>
      </c>
      <c r="L138" s="37">
        <f t="shared" si="24"/>
        <v>1129027.8967958505</v>
      </c>
      <c r="M138" s="37">
        <f t="shared" si="25"/>
        <v>960560.83256007661</v>
      </c>
      <c r="N138" s="63"/>
      <c r="O138" s="73"/>
      <c r="P138" s="78"/>
    </row>
    <row r="139" spans="1:16" s="34" customFormat="1" x14ac:dyDescent="0.2">
      <c r="A139" s="33">
        <v>3044</v>
      </c>
      <c r="B139" s="34" t="s">
        <v>146</v>
      </c>
      <c r="C139" s="36">
        <v>20010665</v>
      </c>
      <c r="D139" s="76">
        <v>4434</v>
      </c>
      <c r="E139" s="37">
        <f t="shared" si="20"/>
        <v>4513.0051871898959</v>
      </c>
      <c r="F139" s="38">
        <f t="shared" si="21"/>
        <v>1.1566936345944203</v>
      </c>
      <c r="G139" s="39">
        <f t="shared" si="22"/>
        <v>-366.81753814900839</v>
      </c>
      <c r="H139" s="39">
        <f t="shared" si="23"/>
        <v>0</v>
      </c>
      <c r="I139" s="68">
        <f t="shared" si="26"/>
        <v>-366.81753814900839</v>
      </c>
      <c r="J139" s="40">
        <f t="shared" si="27"/>
        <v>-36.245065455200908</v>
      </c>
      <c r="K139" s="37">
        <f t="shared" si="28"/>
        <v>-403.0626036042093</v>
      </c>
      <c r="L139" s="37">
        <f t="shared" si="24"/>
        <v>-1626468.9641527033</v>
      </c>
      <c r="M139" s="37">
        <f t="shared" si="25"/>
        <v>-1787179.5843810639</v>
      </c>
      <c r="N139" s="63"/>
      <c r="O139" s="73"/>
      <c r="P139" s="78"/>
    </row>
    <row r="140" spans="1:16" s="34" customFormat="1" x14ac:dyDescent="0.2">
      <c r="A140" s="33">
        <v>3045</v>
      </c>
      <c r="B140" s="34" t="s">
        <v>147</v>
      </c>
      <c r="C140" s="36">
        <v>12948573</v>
      </c>
      <c r="D140" s="76">
        <v>3465</v>
      </c>
      <c r="E140" s="37">
        <f t="shared" si="20"/>
        <v>3736.9619047619049</v>
      </c>
      <c r="F140" s="38">
        <f t="shared" si="21"/>
        <v>0.95779195207427414</v>
      </c>
      <c r="G140" s="39">
        <f t="shared" si="22"/>
        <v>98.808431307786208</v>
      </c>
      <c r="H140" s="39">
        <f t="shared" si="23"/>
        <v>0</v>
      </c>
      <c r="I140" s="68">
        <f t="shared" si="26"/>
        <v>98.808431307786208</v>
      </c>
      <c r="J140" s="40">
        <f t="shared" si="27"/>
        <v>-36.245065455200908</v>
      </c>
      <c r="K140" s="37">
        <f t="shared" si="28"/>
        <v>62.563365852585299</v>
      </c>
      <c r="L140" s="37">
        <f t="shared" si="24"/>
        <v>342371.2144814792</v>
      </c>
      <c r="M140" s="37">
        <f t="shared" si="25"/>
        <v>216782.06267920806</v>
      </c>
      <c r="N140" s="63"/>
      <c r="O140" s="73"/>
      <c r="P140" s="78"/>
    </row>
    <row r="141" spans="1:16" s="34" customFormat="1" x14ac:dyDescent="0.2">
      <c r="A141" s="33">
        <v>3046</v>
      </c>
      <c r="B141" s="34" t="s">
        <v>148</v>
      </c>
      <c r="C141" s="36">
        <v>9142008</v>
      </c>
      <c r="D141" s="76">
        <v>2219</v>
      </c>
      <c r="E141" s="37">
        <f t="shared" si="20"/>
        <v>4119.8774222622806</v>
      </c>
      <c r="F141" s="38">
        <f t="shared" si="21"/>
        <v>1.0559340820539436</v>
      </c>
      <c r="G141" s="39">
        <f t="shared" si="22"/>
        <v>-130.94087919243921</v>
      </c>
      <c r="H141" s="39">
        <f t="shared" si="23"/>
        <v>0</v>
      </c>
      <c r="I141" s="68">
        <f t="shared" si="26"/>
        <v>-130.94087919243921</v>
      </c>
      <c r="J141" s="40">
        <f t="shared" si="27"/>
        <v>-36.245065455200908</v>
      </c>
      <c r="K141" s="37">
        <f t="shared" si="28"/>
        <v>-167.18594464764013</v>
      </c>
      <c r="L141" s="37">
        <f t="shared" si="24"/>
        <v>-290557.81092802261</v>
      </c>
      <c r="M141" s="37">
        <f t="shared" si="25"/>
        <v>-370985.61117311346</v>
      </c>
      <c r="N141" s="63"/>
      <c r="O141" s="73"/>
      <c r="P141" s="78"/>
    </row>
    <row r="142" spans="1:16" s="34" customFormat="1" x14ac:dyDescent="0.2">
      <c r="A142" s="33">
        <v>3047</v>
      </c>
      <c r="B142" s="34" t="s">
        <v>149</v>
      </c>
      <c r="C142" s="36">
        <v>46527029</v>
      </c>
      <c r="D142" s="76">
        <v>14166</v>
      </c>
      <c r="E142" s="37">
        <f t="shared" si="20"/>
        <v>3284.4154313144149</v>
      </c>
      <c r="F142" s="38">
        <f t="shared" si="21"/>
        <v>0.84180324754526281</v>
      </c>
      <c r="G142" s="39">
        <f t="shared" si="22"/>
        <v>370.33631537628014</v>
      </c>
      <c r="H142" s="39">
        <f t="shared" si="23"/>
        <v>79.472025476542626</v>
      </c>
      <c r="I142" s="68">
        <f t="shared" si="26"/>
        <v>449.80834085282277</v>
      </c>
      <c r="J142" s="40">
        <f t="shared" si="27"/>
        <v>-36.245065455200908</v>
      </c>
      <c r="K142" s="37">
        <f t="shared" si="28"/>
        <v>413.56327539762185</v>
      </c>
      <c r="L142" s="37">
        <f t="shared" si="24"/>
        <v>6371984.9565210873</v>
      </c>
      <c r="M142" s="37">
        <f t="shared" si="25"/>
        <v>5858537.3592827115</v>
      </c>
      <c r="N142" s="63"/>
      <c r="O142" s="73"/>
      <c r="P142" s="78"/>
    </row>
    <row r="143" spans="1:16" s="34" customFormat="1" x14ac:dyDescent="0.2">
      <c r="A143" s="33">
        <v>3048</v>
      </c>
      <c r="B143" s="34" t="s">
        <v>150</v>
      </c>
      <c r="C143" s="36">
        <v>71578804</v>
      </c>
      <c r="D143" s="76">
        <v>19709</v>
      </c>
      <c r="E143" s="37">
        <f t="shared" si="20"/>
        <v>3631.7826373737885</v>
      </c>
      <c r="F143" s="38">
        <f t="shared" si="21"/>
        <v>0.93083426334294506</v>
      </c>
      <c r="G143" s="39">
        <f t="shared" si="22"/>
        <v>161.91599174065604</v>
      </c>
      <c r="H143" s="39">
        <f t="shared" si="23"/>
        <v>0</v>
      </c>
      <c r="I143" s="68">
        <f t="shared" si="26"/>
        <v>161.91599174065604</v>
      </c>
      <c r="J143" s="40">
        <f t="shared" si="27"/>
        <v>-36.245065455200908</v>
      </c>
      <c r="K143" s="37">
        <f t="shared" si="28"/>
        <v>125.67092628545512</v>
      </c>
      <c r="L143" s="37">
        <f t="shared" si="24"/>
        <v>3191202.2812165897</v>
      </c>
      <c r="M143" s="37">
        <f t="shared" si="25"/>
        <v>2476848.2861600351</v>
      </c>
      <c r="N143" s="63"/>
      <c r="O143" s="73"/>
      <c r="P143" s="78"/>
    </row>
    <row r="144" spans="1:16" s="34" customFormat="1" x14ac:dyDescent="0.2">
      <c r="A144" s="33">
        <v>3049</v>
      </c>
      <c r="B144" s="34" t="s">
        <v>151</v>
      </c>
      <c r="C144" s="36">
        <v>114217805</v>
      </c>
      <c r="D144" s="76">
        <v>27118</v>
      </c>
      <c r="E144" s="37">
        <f t="shared" si="20"/>
        <v>4211.8815915627993</v>
      </c>
      <c r="F144" s="38">
        <f t="shared" si="21"/>
        <v>1.079514962769111</v>
      </c>
      <c r="G144" s="39">
        <f t="shared" si="22"/>
        <v>-186.14338077275042</v>
      </c>
      <c r="H144" s="39">
        <f t="shared" si="23"/>
        <v>0</v>
      </c>
      <c r="I144" s="68">
        <f t="shared" si="26"/>
        <v>-186.14338077275042</v>
      </c>
      <c r="J144" s="40">
        <f t="shared" si="27"/>
        <v>-36.245065455200908</v>
      </c>
      <c r="K144" s="37">
        <f t="shared" si="28"/>
        <v>-222.38844622795133</v>
      </c>
      <c r="L144" s="37">
        <f t="shared" si="24"/>
        <v>-5047836.1997954454</v>
      </c>
      <c r="M144" s="37">
        <f t="shared" si="25"/>
        <v>-6030729.8848095844</v>
      </c>
      <c r="N144" s="63"/>
      <c r="O144" s="73"/>
      <c r="P144" s="78"/>
    </row>
    <row r="145" spans="1:16" s="34" customFormat="1" x14ac:dyDescent="0.2">
      <c r="A145" s="33">
        <v>3050</v>
      </c>
      <c r="B145" s="34" t="s">
        <v>152</v>
      </c>
      <c r="C145" s="36">
        <v>10235543</v>
      </c>
      <c r="D145" s="76">
        <v>2713</v>
      </c>
      <c r="E145" s="37">
        <f t="shared" si="20"/>
        <v>3772.7766310357538</v>
      </c>
      <c r="F145" s="38">
        <f t="shared" si="21"/>
        <v>0.96697134899216197</v>
      </c>
      <c r="G145" s="39">
        <f t="shared" si="22"/>
        <v>77.319595543476865</v>
      </c>
      <c r="H145" s="39">
        <f t="shared" si="23"/>
        <v>0</v>
      </c>
      <c r="I145" s="68">
        <f t="shared" si="26"/>
        <v>77.319595543476865</v>
      </c>
      <c r="J145" s="40">
        <f t="shared" si="27"/>
        <v>-36.245065455200908</v>
      </c>
      <c r="K145" s="37">
        <f t="shared" si="28"/>
        <v>41.074530088275957</v>
      </c>
      <c r="L145" s="37">
        <f t="shared" si="24"/>
        <v>209768.06270945273</v>
      </c>
      <c r="M145" s="37">
        <f t="shared" si="25"/>
        <v>111435.20012949267</v>
      </c>
      <c r="N145" s="63"/>
      <c r="O145" s="73"/>
      <c r="P145" s="78"/>
    </row>
    <row r="146" spans="1:16" s="34" customFormat="1" x14ac:dyDescent="0.2">
      <c r="A146" s="33">
        <v>3051</v>
      </c>
      <c r="B146" s="34" t="s">
        <v>153</v>
      </c>
      <c r="C146" s="36">
        <v>4366561</v>
      </c>
      <c r="D146" s="76">
        <v>1386</v>
      </c>
      <c r="E146" s="37">
        <f t="shared" si="20"/>
        <v>3150.4769119769121</v>
      </c>
      <c r="F146" s="38">
        <f t="shared" si="21"/>
        <v>0.80747449623240231</v>
      </c>
      <c r="G146" s="39">
        <f t="shared" si="22"/>
        <v>450.69942697878184</v>
      </c>
      <c r="H146" s="39">
        <f t="shared" si="23"/>
        <v>126.35050724466861</v>
      </c>
      <c r="I146" s="68">
        <f t="shared" si="26"/>
        <v>577.04993422345046</v>
      </c>
      <c r="J146" s="40">
        <f t="shared" si="27"/>
        <v>-36.245065455200908</v>
      </c>
      <c r="K146" s="37">
        <f t="shared" si="28"/>
        <v>540.80486876824955</v>
      </c>
      <c r="L146" s="37">
        <f t="shared" si="24"/>
        <v>799791.20883370237</v>
      </c>
      <c r="M146" s="37">
        <f t="shared" si="25"/>
        <v>749555.54811279383</v>
      </c>
      <c r="N146" s="63"/>
      <c r="O146" s="73"/>
      <c r="P146" s="78"/>
    </row>
    <row r="147" spans="1:16" s="34" customFormat="1" x14ac:dyDescent="0.2">
      <c r="A147" s="33">
        <v>3052</v>
      </c>
      <c r="B147" s="34" t="s">
        <v>154</v>
      </c>
      <c r="C147" s="36">
        <v>8168086</v>
      </c>
      <c r="D147" s="76">
        <v>2412</v>
      </c>
      <c r="E147" s="37">
        <f t="shared" si="20"/>
        <v>3386.4369817578772</v>
      </c>
      <c r="F147" s="38">
        <f t="shared" si="21"/>
        <v>0.86795160614329181</v>
      </c>
      <c r="G147" s="39">
        <f t="shared" si="22"/>
        <v>309.12338511020278</v>
      </c>
      <c r="H147" s="39">
        <f t="shared" si="23"/>
        <v>43.76448282133083</v>
      </c>
      <c r="I147" s="68">
        <f t="shared" si="26"/>
        <v>352.88786793153361</v>
      </c>
      <c r="J147" s="40">
        <f t="shared" si="27"/>
        <v>-36.245065455200908</v>
      </c>
      <c r="K147" s="37">
        <f t="shared" si="28"/>
        <v>316.64280247633269</v>
      </c>
      <c r="L147" s="37">
        <f t="shared" si="24"/>
        <v>851165.53745085909</v>
      </c>
      <c r="M147" s="37">
        <f t="shared" si="25"/>
        <v>763742.4395729145</v>
      </c>
      <c r="N147" s="63"/>
      <c r="O147" s="73"/>
      <c r="P147" s="78"/>
    </row>
    <row r="148" spans="1:16" s="34" customFormat="1" x14ac:dyDescent="0.2">
      <c r="A148" s="33">
        <v>3053</v>
      </c>
      <c r="B148" s="34" t="s">
        <v>127</v>
      </c>
      <c r="C148" s="36">
        <v>22728749</v>
      </c>
      <c r="D148" s="76">
        <v>6867</v>
      </c>
      <c r="E148" s="37">
        <f t="shared" si="20"/>
        <v>3309.8513178971893</v>
      </c>
      <c r="F148" s="38">
        <f t="shared" si="21"/>
        <v>0.84832252392102969</v>
      </c>
      <c r="G148" s="39">
        <f t="shared" si="22"/>
        <v>355.07478342661551</v>
      </c>
      <c r="H148" s="39">
        <f t="shared" si="23"/>
        <v>70.569465172571583</v>
      </c>
      <c r="I148" s="68">
        <f t="shared" si="26"/>
        <v>425.64424859918711</v>
      </c>
      <c r="J148" s="40">
        <f t="shared" si="27"/>
        <v>-36.245065455200908</v>
      </c>
      <c r="K148" s="37">
        <f t="shared" si="28"/>
        <v>389.39918314398619</v>
      </c>
      <c r="L148" s="37">
        <f t="shared" si="24"/>
        <v>2922899.0551306177</v>
      </c>
      <c r="M148" s="37">
        <f t="shared" si="25"/>
        <v>2674004.190649753</v>
      </c>
      <c r="N148" s="63"/>
      <c r="O148" s="73"/>
      <c r="P148" s="78"/>
    </row>
    <row r="149" spans="1:16" s="34" customFormat="1" x14ac:dyDescent="0.2">
      <c r="A149" s="33">
        <v>3054</v>
      </c>
      <c r="B149" s="34" t="s">
        <v>128</v>
      </c>
      <c r="C149" s="36">
        <v>32220042</v>
      </c>
      <c r="D149" s="76">
        <v>9062</v>
      </c>
      <c r="E149" s="37">
        <f t="shared" si="20"/>
        <v>3555.5111454425073</v>
      </c>
      <c r="F149" s="38">
        <f t="shared" si="21"/>
        <v>0.91128570411054011</v>
      </c>
      <c r="G149" s="39">
        <f t="shared" si="22"/>
        <v>207.67888689942473</v>
      </c>
      <c r="H149" s="39">
        <f t="shared" si="23"/>
        <v>0</v>
      </c>
      <c r="I149" s="68">
        <f t="shared" si="26"/>
        <v>207.67888689942473</v>
      </c>
      <c r="J149" s="40">
        <f t="shared" si="27"/>
        <v>-36.245065455200908</v>
      </c>
      <c r="K149" s="37">
        <f t="shared" si="28"/>
        <v>171.43382144422381</v>
      </c>
      <c r="L149" s="37">
        <f t="shared" si="24"/>
        <v>1881986.0730825868</v>
      </c>
      <c r="M149" s="37">
        <f t="shared" si="25"/>
        <v>1553533.2899275562</v>
      </c>
      <c r="N149" s="63"/>
      <c r="O149" s="73"/>
      <c r="P149" s="78"/>
    </row>
    <row r="150" spans="1:16" s="34" customFormat="1" x14ac:dyDescent="0.2">
      <c r="A150" s="33">
        <v>3401</v>
      </c>
      <c r="B150" s="34" t="s">
        <v>91</v>
      </c>
      <c r="C150" s="36">
        <v>55347323</v>
      </c>
      <c r="D150" s="76">
        <v>17851</v>
      </c>
      <c r="E150" s="37">
        <f t="shared" si="20"/>
        <v>3100.5166657330124</v>
      </c>
      <c r="F150" s="38">
        <f t="shared" si="21"/>
        <v>0.79466956993249005</v>
      </c>
      <c r="G150" s="39">
        <f t="shared" si="22"/>
        <v>480.67557472512169</v>
      </c>
      <c r="H150" s="39">
        <f t="shared" si="23"/>
        <v>143.83659343003353</v>
      </c>
      <c r="I150" s="68">
        <f t="shared" si="26"/>
        <v>624.51216815515522</v>
      </c>
      <c r="J150" s="40">
        <f t="shared" si="27"/>
        <v>-36.245065455200908</v>
      </c>
      <c r="K150" s="37">
        <f t="shared" si="28"/>
        <v>588.26710269995431</v>
      </c>
      <c r="L150" s="37">
        <f t="shared" si="24"/>
        <v>11148166.713737676</v>
      </c>
      <c r="M150" s="37">
        <f t="shared" si="25"/>
        <v>10501156.050296884</v>
      </c>
      <c r="N150" s="63"/>
      <c r="O150" s="73"/>
      <c r="P150" s="78"/>
    </row>
    <row r="151" spans="1:16" s="34" customFormat="1" x14ac:dyDescent="0.2">
      <c r="A151" s="33">
        <v>3403</v>
      </c>
      <c r="B151" s="34" t="s">
        <v>92</v>
      </c>
      <c r="C151" s="36">
        <v>113002653</v>
      </c>
      <c r="D151" s="76">
        <v>31509</v>
      </c>
      <c r="E151" s="37">
        <f t="shared" si="20"/>
        <v>3586.3611349138341</v>
      </c>
      <c r="F151" s="38">
        <f t="shared" si="21"/>
        <v>0.91919262753931807</v>
      </c>
      <c r="G151" s="39">
        <f t="shared" si="22"/>
        <v>189.16889321662865</v>
      </c>
      <c r="H151" s="39">
        <f t="shared" si="23"/>
        <v>0</v>
      </c>
      <c r="I151" s="68">
        <f t="shared" si="26"/>
        <v>189.16889321662865</v>
      </c>
      <c r="J151" s="40">
        <f t="shared" si="27"/>
        <v>-36.245065455200908</v>
      </c>
      <c r="K151" s="37">
        <f t="shared" si="28"/>
        <v>152.92382776142773</v>
      </c>
      <c r="L151" s="37">
        <f t="shared" si="24"/>
        <v>5960522.6563627524</v>
      </c>
      <c r="M151" s="37">
        <f t="shared" si="25"/>
        <v>4818476.8889348265</v>
      </c>
      <c r="N151" s="63"/>
      <c r="O151" s="73"/>
      <c r="P151" s="78"/>
    </row>
    <row r="152" spans="1:16" s="34" customFormat="1" x14ac:dyDescent="0.2">
      <c r="A152" s="33">
        <v>3405</v>
      </c>
      <c r="B152" s="34" t="s">
        <v>112</v>
      </c>
      <c r="C152" s="36">
        <v>102755047</v>
      </c>
      <c r="D152" s="76">
        <v>28493</v>
      </c>
      <c r="E152" s="37">
        <f t="shared" si="20"/>
        <v>3606.3260098971678</v>
      </c>
      <c r="F152" s="38">
        <f t="shared" si="21"/>
        <v>0.92430967102826544</v>
      </c>
      <c r="G152" s="39">
        <f t="shared" si="22"/>
        <v>177.18996822662848</v>
      </c>
      <c r="H152" s="39">
        <f t="shared" si="23"/>
        <v>0</v>
      </c>
      <c r="I152" s="68">
        <f t="shared" si="26"/>
        <v>177.18996822662848</v>
      </c>
      <c r="J152" s="40">
        <f t="shared" si="27"/>
        <v>-36.245065455200908</v>
      </c>
      <c r="K152" s="37">
        <f t="shared" si="28"/>
        <v>140.94490277142756</v>
      </c>
      <c r="L152" s="37">
        <f t="shared" si="24"/>
        <v>5048673.7646813253</v>
      </c>
      <c r="M152" s="37">
        <f t="shared" si="25"/>
        <v>4015943.1146662855</v>
      </c>
      <c r="N152" s="63"/>
      <c r="O152" s="73"/>
      <c r="P152" s="78"/>
    </row>
    <row r="153" spans="1:16" s="34" customFormat="1" x14ac:dyDescent="0.2">
      <c r="A153" s="33">
        <v>3407</v>
      </c>
      <c r="B153" s="34" t="s">
        <v>113</v>
      </c>
      <c r="C153" s="36">
        <v>102868018</v>
      </c>
      <c r="D153" s="76">
        <v>30395</v>
      </c>
      <c r="E153" s="37">
        <f t="shared" si="20"/>
        <v>3384.3730218785986</v>
      </c>
      <c r="F153" s="38">
        <f t="shared" si="21"/>
        <v>0.86742260846759744</v>
      </c>
      <c r="G153" s="39">
        <f t="shared" si="22"/>
        <v>310.36176103776995</v>
      </c>
      <c r="H153" s="39">
        <f t="shared" si="23"/>
        <v>44.48686877907835</v>
      </c>
      <c r="I153" s="68">
        <f t="shared" si="26"/>
        <v>354.8486298168483</v>
      </c>
      <c r="J153" s="40">
        <f t="shared" si="27"/>
        <v>-36.245065455200908</v>
      </c>
      <c r="K153" s="37">
        <f t="shared" si="28"/>
        <v>318.60356436164739</v>
      </c>
      <c r="L153" s="37">
        <f t="shared" si="24"/>
        <v>10785624.103283104</v>
      </c>
      <c r="M153" s="37">
        <f t="shared" si="25"/>
        <v>9683955.3387722727</v>
      </c>
      <c r="N153" s="63"/>
      <c r="O153" s="73"/>
      <c r="P153" s="78"/>
    </row>
    <row r="154" spans="1:16" s="34" customFormat="1" x14ac:dyDescent="0.2">
      <c r="A154" s="33">
        <v>3411</v>
      </c>
      <c r="B154" s="34" t="s">
        <v>93</v>
      </c>
      <c r="C154" s="36">
        <v>110782730</v>
      </c>
      <c r="D154" s="76">
        <v>34897</v>
      </c>
      <c r="E154" s="37">
        <f t="shared" si="20"/>
        <v>3174.5631429635787</v>
      </c>
      <c r="F154" s="38">
        <f t="shared" si="21"/>
        <v>0.81364785276714091</v>
      </c>
      <c r="G154" s="39">
        <f t="shared" si="22"/>
        <v>436.24768838678193</v>
      </c>
      <c r="H154" s="39">
        <f t="shared" si="23"/>
        <v>117.92032639933531</v>
      </c>
      <c r="I154" s="68">
        <f t="shared" si="26"/>
        <v>554.16801478611728</v>
      </c>
      <c r="J154" s="40">
        <f t="shared" si="27"/>
        <v>-36.245065455200908</v>
      </c>
      <c r="K154" s="37">
        <f t="shared" si="28"/>
        <v>517.92294933091637</v>
      </c>
      <c r="L154" s="37">
        <f t="shared" si="24"/>
        <v>19338801.211991135</v>
      </c>
      <c r="M154" s="37">
        <f t="shared" si="25"/>
        <v>18073957.16280099</v>
      </c>
      <c r="N154" s="63"/>
      <c r="O154" s="73"/>
      <c r="P154" s="78"/>
    </row>
    <row r="155" spans="1:16" s="34" customFormat="1" x14ac:dyDescent="0.2">
      <c r="A155" s="33">
        <v>3412</v>
      </c>
      <c r="B155" s="34" t="s">
        <v>94</v>
      </c>
      <c r="C155" s="36">
        <v>22978698</v>
      </c>
      <c r="D155" s="76">
        <v>7625</v>
      </c>
      <c r="E155" s="37">
        <f t="shared" si="20"/>
        <v>3013.599737704918</v>
      </c>
      <c r="F155" s="38">
        <f t="shared" si="21"/>
        <v>0.77239256088451258</v>
      </c>
      <c r="G155" s="39">
        <f t="shared" si="22"/>
        <v>532.82573154197837</v>
      </c>
      <c r="H155" s="39">
        <f t="shared" si="23"/>
        <v>174.25751823986656</v>
      </c>
      <c r="I155" s="68">
        <f t="shared" si="26"/>
        <v>707.08324978184487</v>
      </c>
      <c r="J155" s="40">
        <f t="shared" si="27"/>
        <v>-36.245065455200908</v>
      </c>
      <c r="K155" s="37">
        <f t="shared" si="28"/>
        <v>670.83818432664395</v>
      </c>
      <c r="L155" s="37">
        <f t="shared" si="24"/>
        <v>5391509.7795865675</v>
      </c>
      <c r="M155" s="37">
        <f t="shared" si="25"/>
        <v>5115141.1554906601</v>
      </c>
      <c r="N155" s="63"/>
      <c r="O155" s="73"/>
      <c r="P155" s="78"/>
    </row>
    <row r="156" spans="1:16" s="34" customFormat="1" x14ac:dyDescent="0.2">
      <c r="A156" s="33">
        <v>3413</v>
      </c>
      <c r="B156" s="34" t="s">
        <v>95</v>
      </c>
      <c r="C156" s="36">
        <v>66095496</v>
      </c>
      <c r="D156" s="76">
        <v>21072</v>
      </c>
      <c r="E156" s="37">
        <f t="shared" si="20"/>
        <v>3136.650341685649</v>
      </c>
      <c r="F156" s="38">
        <f t="shared" si="21"/>
        <v>0.80393071438841668</v>
      </c>
      <c r="G156" s="39">
        <f t="shared" si="22"/>
        <v>458.99536915353974</v>
      </c>
      <c r="H156" s="39">
        <f t="shared" si="23"/>
        <v>131.18980684661071</v>
      </c>
      <c r="I156" s="68">
        <f t="shared" si="26"/>
        <v>590.18517600015048</v>
      </c>
      <c r="J156" s="40">
        <f t="shared" si="27"/>
        <v>-36.245065455200908</v>
      </c>
      <c r="K156" s="37">
        <f t="shared" si="28"/>
        <v>553.94011054494956</v>
      </c>
      <c r="L156" s="37">
        <f t="shared" si="24"/>
        <v>12436382.028675171</v>
      </c>
      <c r="M156" s="37">
        <f t="shared" si="25"/>
        <v>11672626.009403177</v>
      </c>
      <c r="N156" s="63"/>
      <c r="O156" s="73"/>
      <c r="P156" s="78"/>
    </row>
    <row r="157" spans="1:16" s="34" customFormat="1" x14ac:dyDescent="0.2">
      <c r="A157" s="33">
        <v>3414</v>
      </c>
      <c r="B157" s="34" t="s">
        <v>96</v>
      </c>
      <c r="C157" s="36">
        <v>14077490</v>
      </c>
      <c r="D157" s="76">
        <v>5038</v>
      </c>
      <c r="E157" s="37">
        <f t="shared" si="20"/>
        <v>2794.2616117506946</v>
      </c>
      <c r="F157" s="38">
        <f t="shared" si="21"/>
        <v>0.71617569349972354</v>
      </c>
      <c r="G157" s="39">
        <f t="shared" si="22"/>
        <v>664.42860711451237</v>
      </c>
      <c r="H157" s="39">
        <f t="shared" si="23"/>
        <v>251.02586232384473</v>
      </c>
      <c r="I157" s="68">
        <f t="shared" si="26"/>
        <v>915.45446943835714</v>
      </c>
      <c r="J157" s="40">
        <f t="shared" si="27"/>
        <v>-36.245065455200908</v>
      </c>
      <c r="K157" s="37">
        <f t="shared" si="28"/>
        <v>879.20940398315622</v>
      </c>
      <c r="L157" s="37">
        <f t="shared" si="24"/>
        <v>4612059.6170304436</v>
      </c>
      <c r="M157" s="37">
        <f t="shared" si="25"/>
        <v>4429456.9772671415</v>
      </c>
      <c r="N157" s="63"/>
      <c r="O157" s="73"/>
      <c r="P157" s="78"/>
    </row>
    <row r="158" spans="1:16" s="34" customFormat="1" x14ac:dyDescent="0.2">
      <c r="A158" s="33">
        <v>3415</v>
      </c>
      <c r="B158" s="34" t="s">
        <v>97</v>
      </c>
      <c r="C158" s="36">
        <v>24528389</v>
      </c>
      <c r="D158" s="76">
        <v>7914</v>
      </c>
      <c r="E158" s="37">
        <f t="shared" si="20"/>
        <v>3099.3668182966894</v>
      </c>
      <c r="F158" s="38">
        <f t="shared" si="21"/>
        <v>0.79437486138348934</v>
      </c>
      <c r="G158" s="39">
        <f t="shared" si="22"/>
        <v>481.36548318691547</v>
      </c>
      <c r="H158" s="39">
        <f t="shared" si="23"/>
        <v>144.23904003274654</v>
      </c>
      <c r="I158" s="68">
        <f t="shared" si="26"/>
        <v>625.60452321966204</v>
      </c>
      <c r="J158" s="40">
        <f t="shared" si="27"/>
        <v>-36.245065455200908</v>
      </c>
      <c r="K158" s="37">
        <f t="shared" si="28"/>
        <v>589.35945776446113</v>
      </c>
      <c r="L158" s="37">
        <f t="shared" si="24"/>
        <v>4951034.1967604058</v>
      </c>
      <c r="M158" s="37">
        <f t="shared" si="25"/>
        <v>4664190.7487479458</v>
      </c>
      <c r="N158" s="63"/>
      <c r="O158" s="73"/>
      <c r="P158" s="78"/>
    </row>
    <row r="159" spans="1:16" s="34" customFormat="1" x14ac:dyDescent="0.2">
      <c r="A159" s="33">
        <v>3416</v>
      </c>
      <c r="B159" s="34" t="s">
        <v>98</v>
      </c>
      <c r="C159" s="36">
        <v>16302300</v>
      </c>
      <c r="D159" s="76">
        <v>6099</v>
      </c>
      <c r="E159" s="37">
        <f t="shared" si="20"/>
        <v>2672.9463846532217</v>
      </c>
      <c r="F159" s="38">
        <f t="shared" si="21"/>
        <v>0.68508232109205769</v>
      </c>
      <c r="G159" s="39">
        <f t="shared" si="22"/>
        <v>737.2177433729961</v>
      </c>
      <c r="H159" s="39">
        <f t="shared" si="23"/>
        <v>293.48619180796027</v>
      </c>
      <c r="I159" s="68">
        <f t="shared" si="26"/>
        <v>1030.7039351809563</v>
      </c>
      <c r="J159" s="40">
        <f t="shared" si="27"/>
        <v>-36.245065455200908</v>
      </c>
      <c r="K159" s="37">
        <f t="shared" si="28"/>
        <v>994.45886972575533</v>
      </c>
      <c r="L159" s="37">
        <f t="shared" si="24"/>
        <v>6286263.3006686522</v>
      </c>
      <c r="M159" s="37">
        <f t="shared" si="25"/>
        <v>6065204.6464573815</v>
      </c>
      <c r="N159" s="63"/>
      <c r="O159" s="73"/>
      <c r="P159" s="78"/>
    </row>
    <row r="160" spans="1:16" s="34" customFormat="1" x14ac:dyDescent="0.2">
      <c r="A160" s="33">
        <v>3417</v>
      </c>
      <c r="B160" s="34" t="s">
        <v>99</v>
      </c>
      <c r="C160" s="36">
        <v>12594377</v>
      </c>
      <c r="D160" s="76">
        <v>4545</v>
      </c>
      <c r="E160" s="37">
        <f t="shared" si="20"/>
        <v>2771.0400440044004</v>
      </c>
      <c r="F160" s="38">
        <f t="shared" si="21"/>
        <v>0.71022395214704714</v>
      </c>
      <c r="G160" s="39">
        <f t="shared" si="22"/>
        <v>678.36154776228886</v>
      </c>
      <c r="H160" s="39">
        <f t="shared" si="23"/>
        <v>259.15341103504767</v>
      </c>
      <c r="I160" s="68">
        <f t="shared" si="26"/>
        <v>937.51495879733648</v>
      </c>
      <c r="J160" s="40">
        <f t="shared" si="27"/>
        <v>-36.245065455200908</v>
      </c>
      <c r="K160" s="37">
        <f t="shared" si="28"/>
        <v>901.26989334213556</v>
      </c>
      <c r="L160" s="37">
        <f t="shared" si="24"/>
        <v>4261005.487733894</v>
      </c>
      <c r="M160" s="37">
        <f t="shared" si="25"/>
        <v>4096271.6652400061</v>
      </c>
      <c r="N160" s="63"/>
      <c r="O160" s="73"/>
      <c r="P160" s="78"/>
    </row>
    <row r="161" spans="1:16" s="34" customFormat="1" x14ac:dyDescent="0.2">
      <c r="A161" s="33">
        <v>3418</v>
      </c>
      <c r="B161" s="34" t="s">
        <v>100</v>
      </c>
      <c r="C161" s="36">
        <v>19429892</v>
      </c>
      <c r="D161" s="76">
        <v>7227</v>
      </c>
      <c r="E161" s="37">
        <f t="shared" si="20"/>
        <v>2688.514182925142</v>
      </c>
      <c r="F161" s="38">
        <f t="shared" si="21"/>
        <v>0.68907238368203505</v>
      </c>
      <c r="G161" s="39">
        <f t="shared" si="22"/>
        <v>727.87706440984391</v>
      </c>
      <c r="H161" s="39">
        <f t="shared" si="23"/>
        <v>288.03746241278816</v>
      </c>
      <c r="I161" s="68">
        <f t="shared" si="26"/>
        <v>1015.9145268226321</v>
      </c>
      <c r="J161" s="40">
        <f t="shared" si="27"/>
        <v>-36.245065455200908</v>
      </c>
      <c r="K161" s="37">
        <f t="shared" si="28"/>
        <v>979.66946136743115</v>
      </c>
      <c r="L161" s="37">
        <f t="shared" si="24"/>
        <v>7342014.2853471618</v>
      </c>
      <c r="M161" s="37">
        <f t="shared" si="25"/>
        <v>7080071.1973024253</v>
      </c>
      <c r="N161" s="63"/>
      <c r="O161" s="73"/>
      <c r="P161" s="78"/>
    </row>
    <row r="162" spans="1:16" s="34" customFormat="1" x14ac:dyDescent="0.2">
      <c r="A162" s="33">
        <v>3419</v>
      </c>
      <c r="B162" s="34" t="s">
        <v>404</v>
      </c>
      <c r="C162" s="36">
        <v>9861282</v>
      </c>
      <c r="D162" s="76">
        <v>3587</v>
      </c>
      <c r="E162" s="37">
        <f t="shared" si="20"/>
        <v>2749.1725676052411</v>
      </c>
      <c r="F162" s="38">
        <f t="shared" si="21"/>
        <v>0.70461926752861415</v>
      </c>
      <c r="G162" s="39">
        <f t="shared" si="22"/>
        <v>691.48203360178445</v>
      </c>
      <c r="H162" s="39">
        <f t="shared" si="23"/>
        <v>266.80702777475346</v>
      </c>
      <c r="I162" s="68">
        <f t="shared" si="26"/>
        <v>958.28906137653792</v>
      </c>
      <c r="J162" s="40">
        <f t="shared" si="27"/>
        <v>-36.245065455200908</v>
      </c>
      <c r="K162" s="37">
        <f t="shared" si="28"/>
        <v>922.043995921337</v>
      </c>
      <c r="L162" s="37">
        <f t="shared" si="24"/>
        <v>3437382.8631576416</v>
      </c>
      <c r="M162" s="37">
        <f t="shared" si="25"/>
        <v>3307371.8133698357</v>
      </c>
      <c r="N162" s="63"/>
      <c r="O162" s="73"/>
      <c r="P162" s="78"/>
    </row>
    <row r="163" spans="1:16" s="34" customFormat="1" x14ac:dyDescent="0.2">
      <c r="A163" s="33">
        <v>3420</v>
      </c>
      <c r="B163" s="34" t="s">
        <v>101</v>
      </c>
      <c r="C163" s="36">
        <v>67030163</v>
      </c>
      <c r="D163" s="76">
        <v>21292</v>
      </c>
      <c r="E163" s="37">
        <f t="shared" si="20"/>
        <v>3148.1384087920346</v>
      </c>
      <c r="F163" s="38">
        <f t="shared" si="21"/>
        <v>0.80687513247450005</v>
      </c>
      <c r="G163" s="39">
        <f t="shared" si="22"/>
        <v>452.10252888970837</v>
      </c>
      <c r="H163" s="39">
        <f t="shared" si="23"/>
        <v>127.16898335937573</v>
      </c>
      <c r="I163" s="68">
        <f t="shared" si="26"/>
        <v>579.27151224908414</v>
      </c>
      <c r="J163" s="40">
        <f t="shared" si="27"/>
        <v>-36.245065455200908</v>
      </c>
      <c r="K163" s="37">
        <f t="shared" si="28"/>
        <v>543.02644679388322</v>
      </c>
      <c r="L163" s="37">
        <f t="shared" si="24"/>
        <v>12333849.0388075</v>
      </c>
      <c r="M163" s="37">
        <f t="shared" si="25"/>
        <v>11562119.105135361</v>
      </c>
      <c r="N163" s="63"/>
      <c r="O163" s="73"/>
      <c r="P163" s="78"/>
    </row>
    <row r="164" spans="1:16" s="34" customFormat="1" x14ac:dyDescent="0.2">
      <c r="A164" s="33">
        <v>3421</v>
      </c>
      <c r="B164" s="34" t="s">
        <v>102</v>
      </c>
      <c r="C164" s="36">
        <v>20137473</v>
      </c>
      <c r="D164" s="76">
        <v>6580</v>
      </c>
      <c r="E164" s="37">
        <f t="shared" si="20"/>
        <v>3060.4062310030395</v>
      </c>
      <c r="F164" s="38">
        <f t="shared" si="21"/>
        <v>0.78438917303317612</v>
      </c>
      <c r="G164" s="39">
        <f t="shared" si="22"/>
        <v>504.74183556310544</v>
      </c>
      <c r="H164" s="39">
        <f t="shared" si="23"/>
        <v>157.87524558552403</v>
      </c>
      <c r="I164" s="68">
        <f t="shared" si="26"/>
        <v>662.6170811486295</v>
      </c>
      <c r="J164" s="40">
        <f t="shared" si="27"/>
        <v>-36.245065455200908</v>
      </c>
      <c r="K164" s="37">
        <f t="shared" si="28"/>
        <v>626.37201569342858</v>
      </c>
      <c r="L164" s="37">
        <f t="shared" si="24"/>
        <v>4360020.3939579818</v>
      </c>
      <c r="M164" s="37">
        <f t="shared" si="25"/>
        <v>4121527.86326276</v>
      </c>
      <c r="N164" s="63"/>
      <c r="O164" s="73"/>
      <c r="P164" s="78"/>
    </row>
    <row r="165" spans="1:16" s="34" customFormat="1" x14ac:dyDescent="0.2">
      <c r="A165" s="33">
        <v>3422</v>
      </c>
      <c r="B165" s="34" t="s">
        <v>103</v>
      </c>
      <c r="C165" s="36">
        <v>13777088</v>
      </c>
      <c r="D165" s="76">
        <v>4338</v>
      </c>
      <c r="E165" s="37">
        <f t="shared" si="20"/>
        <v>3175.9077916090364</v>
      </c>
      <c r="F165" s="38">
        <f t="shared" si="21"/>
        <v>0.81399248931517365</v>
      </c>
      <c r="G165" s="39">
        <f t="shared" si="22"/>
        <v>435.44089919950727</v>
      </c>
      <c r="H165" s="39">
        <f t="shared" si="23"/>
        <v>117.4496993734251</v>
      </c>
      <c r="I165" s="68">
        <f t="shared" si="26"/>
        <v>552.89059857293239</v>
      </c>
      <c r="J165" s="40">
        <f t="shared" si="27"/>
        <v>-36.245065455200908</v>
      </c>
      <c r="K165" s="37">
        <f t="shared" si="28"/>
        <v>516.64553311773147</v>
      </c>
      <c r="L165" s="37">
        <f t="shared" si="24"/>
        <v>2398439.4166093809</v>
      </c>
      <c r="M165" s="37">
        <f t="shared" si="25"/>
        <v>2241208.3226647191</v>
      </c>
      <c r="N165" s="63"/>
      <c r="O165" s="73"/>
      <c r="P165" s="78"/>
    </row>
    <row r="166" spans="1:16" s="34" customFormat="1" x14ac:dyDescent="0.2">
      <c r="A166" s="33">
        <v>3423</v>
      </c>
      <c r="B166" s="34" t="s">
        <v>104</v>
      </c>
      <c r="C166" s="36">
        <v>6560049</v>
      </c>
      <c r="D166" s="76">
        <v>2378</v>
      </c>
      <c r="E166" s="37">
        <f t="shared" si="20"/>
        <v>2758.6412952060555</v>
      </c>
      <c r="F166" s="38">
        <f t="shared" si="21"/>
        <v>0.70704612424366042</v>
      </c>
      <c r="G166" s="39">
        <f t="shared" si="22"/>
        <v>685.80079704129582</v>
      </c>
      <c r="H166" s="39">
        <f t="shared" si="23"/>
        <v>263.49297311446844</v>
      </c>
      <c r="I166" s="68">
        <f t="shared" si="26"/>
        <v>949.29377015576426</v>
      </c>
      <c r="J166" s="40">
        <f t="shared" si="27"/>
        <v>-36.245065455200908</v>
      </c>
      <c r="K166" s="37">
        <f t="shared" si="28"/>
        <v>913.04870470056335</v>
      </c>
      <c r="L166" s="37">
        <f t="shared" si="24"/>
        <v>2257420.5854304074</v>
      </c>
      <c r="M166" s="37">
        <f t="shared" si="25"/>
        <v>2171229.8197779395</v>
      </c>
      <c r="N166" s="63"/>
      <c r="O166" s="73"/>
      <c r="P166" s="78"/>
    </row>
    <row r="167" spans="1:16" s="34" customFormat="1" x14ac:dyDescent="0.2">
      <c r="A167" s="33">
        <v>3424</v>
      </c>
      <c r="B167" s="34" t="s">
        <v>105</v>
      </c>
      <c r="C167" s="36">
        <v>4535700</v>
      </c>
      <c r="D167" s="76">
        <v>1741</v>
      </c>
      <c r="E167" s="37">
        <f t="shared" si="20"/>
        <v>2605.2268811028143</v>
      </c>
      <c r="F167" s="38">
        <f t="shared" si="21"/>
        <v>0.66772565619900792</v>
      </c>
      <c r="G167" s="39">
        <f t="shared" si="22"/>
        <v>777.84944550324053</v>
      </c>
      <c r="H167" s="39">
        <f t="shared" si="23"/>
        <v>317.18801805060281</v>
      </c>
      <c r="I167" s="68">
        <f t="shared" si="26"/>
        <v>1095.0374635538433</v>
      </c>
      <c r="J167" s="40">
        <f t="shared" si="27"/>
        <v>-36.245065455200908</v>
      </c>
      <c r="K167" s="37">
        <f t="shared" si="28"/>
        <v>1058.7923980986425</v>
      </c>
      <c r="L167" s="37">
        <f t="shared" si="24"/>
        <v>1906460.2240472413</v>
      </c>
      <c r="M167" s="37">
        <f t="shared" si="25"/>
        <v>1843357.5650897366</v>
      </c>
      <c r="N167" s="63"/>
      <c r="O167" s="73"/>
      <c r="P167" s="78"/>
    </row>
    <row r="168" spans="1:16" s="34" customFormat="1" x14ac:dyDescent="0.2">
      <c r="A168" s="33">
        <v>3425</v>
      </c>
      <c r="B168" s="34" t="s">
        <v>106</v>
      </c>
      <c r="C168" s="36">
        <v>3787293</v>
      </c>
      <c r="D168" s="76">
        <v>1250</v>
      </c>
      <c r="E168" s="37">
        <f t="shared" si="20"/>
        <v>3029.8344000000002</v>
      </c>
      <c r="F168" s="38">
        <f t="shared" si="21"/>
        <v>0.77655354226113815</v>
      </c>
      <c r="G168" s="39">
        <f t="shared" si="22"/>
        <v>523.084934164929</v>
      </c>
      <c r="H168" s="39">
        <f t="shared" si="23"/>
        <v>168.57538643658779</v>
      </c>
      <c r="I168" s="68">
        <f t="shared" si="26"/>
        <v>691.66032060151679</v>
      </c>
      <c r="J168" s="40">
        <f t="shared" si="27"/>
        <v>-36.245065455200908</v>
      </c>
      <c r="K168" s="37">
        <f t="shared" si="28"/>
        <v>655.41525514631587</v>
      </c>
      <c r="L168" s="37">
        <f t="shared" si="24"/>
        <v>864575.40075189597</v>
      </c>
      <c r="M168" s="37">
        <f t="shared" si="25"/>
        <v>819269.06893289485</v>
      </c>
      <c r="N168" s="63"/>
      <c r="O168" s="73"/>
      <c r="P168" s="78"/>
    </row>
    <row r="169" spans="1:16" s="34" customFormat="1" x14ac:dyDescent="0.2">
      <c r="A169" s="33">
        <v>3426</v>
      </c>
      <c r="B169" s="34" t="s">
        <v>107</v>
      </c>
      <c r="C169" s="36">
        <v>3733666</v>
      </c>
      <c r="D169" s="76">
        <v>1563</v>
      </c>
      <c r="E169" s="37">
        <f t="shared" si="20"/>
        <v>2388.7818298144593</v>
      </c>
      <c r="F169" s="38">
        <f t="shared" si="21"/>
        <v>0.61225029052131086</v>
      </c>
      <c r="G169" s="39">
        <f t="shared" si="22"/>
        <v>907.7164762762535</v>
      </c>
      <c r="H169" s="39">
        <f t="shared" si="23"/>
        <v>392.94378600152709</v>
      </c>
      <c r="I169" s="68">
        <f t="shared" si="26"/>
        <v>1300.6602622777805</v>
      </c>
      <c r="J169" s="40">
        <f t="shared" si="27"/>
        <v>-36.245065455200908</v>
      </c>
      <c r="K169" s="37">
        <f t="shared" si="28"/>
        <v>1264.4151968225797</v>
      </c>
      <c r="L169" s="37">
        <f t="shared" si="24"/>
        <v>2032931.9899401709</v>
      </c>
      <c r="M169" s="37">
        <f t="shared" si="25"/>
        <v>1976280.952633692</v>
      </c>
      <c r="N169" s="63"/>
      <c r="O169" s="73"/>
      <c r="P169" s="78"/>
    </row>
    <row r="170" spans="1:16" s="34" customFormat="1" x14ac:dyDescent="0.2">
      <c r="A170" s="33">
        <v>3427</v>
      </c>
      <c r="B170" s="34" t="s">
        <v>108</v>
      </c>
      <c r="C170" s="36">
        <v>17388363</v>
      </c>
      <c r="D170" s="76">
        <v>5537</v>
      </c>
      <c r="E170" s="37">
        <f t="shared" si="20"/>
        <v>3140.3942568177713</v>
      </c>
      <c r="F170" s="38">
        <f t="shared" si="21"/>
        <v>0.8048902884686947</v>
      </c>
      <c r="G170" s="39">
        <f t="shared" si="22"/>
        <v>456.74902007426635</v>
      </c>
      <c r="H170" s="39">
        <f t="shared" si="23"/>
        <v>129.8794365503679</v>
      </c>
      <c r="I170" s="68">
        <f t="shared" si="26"/>
        <v>586.62845662463428</v>
      </c>
      <c r="J170" s="40">
        <f t="shared" si="27"/>
        <v>-36.245065455200908</v>
      </c>
      <c r="K170" s="37">
        <f t="shared" si="28"/>
        <v>550.38339116943337</v>
      </c>
      <c r="L170" s="37">
        <f t="shared" si="24"/>
        <v>3248161.7643305999</v>
      </c>
      <c r="M170" s="37">
        <f t="shared" si="25"/>
        <v>3047472.8369051525</v>
      </c>
      <c r="N170" s="63"/>
      <c r="O170" s="73"/>
      <c r="P170" s="78"/>
    </row>
    <row r="171" spans="1:16" s="34" customFormat="1" x14ac:dyDescent="0.2">
      <c r="A171" s="33">
        <v>3428</v>
      </c>
      <c r="B171" s="34" t="s">
        <v>109</v>
      </c>
      <c r="C171" s="36">
        <v>7137461</v>
      </c>
      <c r="D171" s="76">
        <v>2405</v>
      </c>
      <c r="E171" s="37">
        <f t="shared" si="20"/>
        <v>2967.7592515592514</v>
      </c>
      <c r="F171" s="38">
        <f t="shared" si="21"/>
        <v>0.76064353859623512</v>
      </c>
      <c r="G171" s="39">
        <f t="shared" si="22"/>
        <v>560.3300232293783</v>
      </c>
      <c r="H171" s="39">
        <f t="shared" si="23"/>
        <v>190.30168839084985</v>
      </c>
      <c r="I171" s="68">
        <f t="shared" si="26"/>
        <v>750.63171162022809</v>
      </c>
      <c r="J171" s="40">
        <f t="shared" si="27"/>
        <v>-36.245065455200908</v>
      </c>
      <c r="K171" s="37">
        <f t="shared" si="28"/>
        <v>714.38664616502717</v>
      </c>
      <c r="L171" s="37">
        <f t="shared" si="24"/>
        <v>1805269.2664466486</v>
      </c>
      <c r="M171" s="37">
        <f t="shared" si="25"/>
        <v>1718099.8840268904</v>
      </c>
      <c r="N171" s="63"/>
      <c r="O171" s="73"/>
      <c r="P171" s="78"/>
    </row>
    <row r="172" spans="1:16" s="34" customFormat="1" x14ac:dyDescent="0.2">
      <c r="A172" s="33">
        <v>3429</v>
      </c>
      <c r="B172" s="34" t="s">
        <v>110</v>
      </c>
      <c r="C172" s="36">
        <v>4088854</v>
      </c>
      <c r="D172" s="76">
        <v>1518</v>
      </c>
      <c r="E172" s="37">
        <f t="shared" si="20"/>
        <v>2693.5797101449275</v>
      </c>
      <c r="F172" s="38">
        <f t="shared" si="21"/>
        <v>0.69037068998747031</v>
      </c>
      <c r="G172" s="39">
        <f t="shared" si="22"/>
        <v>724.83774807797261</v>
      </c>
      <c r="H172" s="39">
        <f t="shared" si="23"/>
        <v>286.26452788586323</v>
      </c>
      <c r="I172" s="68">
        <f t="shared" si="26"/>
        <v>1011.1022759638358</v>
      </c>
      <c r="J172" s="40">
        <f t="shared" si="27"/>
        <v>-36.245065455200908</v>
      </c>
      <c r="K172" s="37">
        <f t="shared" si="28"/>
        <v>974.85721050863492</v>
      </c>
      <c r="L172" s="37">
        <f t="shared" si="24"/>
        <v>1534853.2549131028</v>
      </c>
      <c r="M172" s="37">
        <f t="shared" si="25"/>
        <v>1479833.2455521079</v>
      </c>
      <c r="N172" s="63"/>
      <c r="O172" s="73"/>
      <c r="P172" s="78"/>
    </row>
    <row r="173" spans="1:16" s="34" customFormat="1" x14ac:dyDescent="0.2">
      <c r="A173" s="33">
        <v>3430</v>
      </c>
      <c r="B173" s="34" t="s">
        <v>111</v>
      </c>
      <c r="C173" s="36">
        <v>5819784</v>
      </c>
      <c r="D173" s="76">
        <v>1870</v>
      </c>
      <c r="E173" s="37">
        <f t="shared" si="20"/>
        <v>3112.1839572192512</v>
      </c>
      <c r="F173" s="38">
        <f t="shared" si="21"/>
        <v>0.79765992364034677</v>
      </c>
      <c r="G173" s="39">
        <f t="shared" si="22"/>
        <v>473.67519983337843</v>
      </c>
      <c r="H173" s="39">
        <f t="shared" si="23"/>
        <v>139.75304140984994</v>
      </c>
      <c r="I173" s="68">
        <f t="shared" si="26"/>
        <v>613.4282412432284</v>
      </c>
      <c r="J173" s="40">
        <f t="shared" si="27"/>
        <v>-36.245065455200908</v>
      </c>
      <c r="K173" s="37">
        <f t="shared" si="28"/>
        <v>577.18317578802748</v>
      </c>
      <c r="L173" s="37">
        <f t="shared" si="24"/>
        <v>1147110.811124837</v>
      </c>
      <c r="M173" s="37">
        <f t="shared" si="25"/>
        <v>1079332.5387236115</v>
      </c>
      <c r="N173" s="63"/>
      <c r="O173" s="73"/>
      <c r="P173" s="78"/>
    </row>
    <row r="174" spans="1:16" s="34" customFormat="1" x14ac:dyDescent="0.2">
      <c r="A174" s="33">
        <v>3431</v>
      </c>
      <c r="B174" s="34" t="s">
        <v>114</v>
      </c>
      <c r="C174" s="36">
        <v>7335344</v>
      </c>
      <c r="D174" s="76">
        <v>2512</v>
      </c>
      <c r="E174" s="37">
        <f t="shared" si="20"/>
        <v>2920.1210191082801</v>
      </c>
      <c r="F174" s="38">
        <f t="shared" si="21"/>
        <v>0.74843374978505084</v>
      </c>
      <c r="G174" s="39">
        <f t="shared" si="22"/>
        <v>588.9129626999611</v>
      </c>
      <c r="H174" s="39">
        <f t="shared" si="23"/>
        <v>206.97506974868983</v>
      </c>
      <c r="I174" s="68">
        <f t="shared" si="26"/>
        <v>795.88803244865096</v>
      </c>
      <c r="J174" s="40">
        <f t="shared" si="27"/>
        <v>-36.245065455200908</v>
      </c>
      <c r="K174" s="37">
        <f t="shared" si="28"/>
        <v>759.64296699345005</v>
      </c>
      <c r="L174" s="37">
        <f t="shared" si="24"/>
        <v>1999270.7375110113</v>
      </c>
      <c r="M174" s="37">
        <f t="shared" si="25"/>
        <v>1908223.1330875466</v>
      </c>
      <c r="N174" s="63"/>
      <c r="O174" s="73"/>
      <c r="P174" s="78"/>
    </row>
    <row r="175" spans="1:16" s="34" customFormat="1" x14ac:dyDescent="0.2">
      <c r="A175" s="33">
        <v>3432</v>
      </c>
      <c r="B175" s="34" t="s">
        <v>115</v>
      </c>
      <c r="C175" s="36">
        <v>5446916</v>
      </c>
      <c r="D175" s="76">
        <v>1980</v>
      </c>
      <c r="E175" s="37">
        <f t="shared" si="20"/>
        <v>2750.9676767676769</v>
      </c>
      <c r="F175" s="38">
        <f t="shared" si="21"/>
        <v>0.70507935814572342</v>
      </c>
      <c r="G175" s="39">
        <f t="shared" si="22"/>
        <v>690.40496810432296</v>
      </c>
      <c r="H175" s="39">
        <f t="shared" si="23"/>
        <v>266.17873956790089</v>
      </c>
      <c r="I175" s="68">
        <f t="shared" si="26"/>
        <v>956.58370767222391</v>
      </c>
      <c r="J175" s="40">
        <f t="shared" si="27"/>
        <v>-36.245065455200908</v>
      </c>
      <c r="K175" s="37">
        <f t="shared" si="28"/>
        <v>920.33864221702299</v>
      </c>
      <c r="L175" s="37">
        <f t="shared" si="24"/>
        <v>1894035.7411910032</v>
      </c>
      <c r="M175" s="37">
        <f t="shared" si="25"/>
        <v>1822270.5115897055</v>
      </c>
      <c r="N175" s="63"/>
      <c r="O175" s="73"/>
      <c r="P175" s="78"/>
    </row>
    <row r="176" spans="1:16" s="34" customFormat="1" x14ac:dyDescent="0.2">
      <c r="A176" s="33">
        <v>3433</v>
      </c>
      <c r="B176" s="34" t="s">
        <v>116</v>
      </c>
      <c r="C176" s="36">
        <v>6240265</v>
      </c>
      <c r="D176" s="76">
        <v>2183</v>
      </c>
      <c r="E176" s="37">
        <f t="shared" si="20"/>
        <v>2858.5730645900139</v>
      </c>
      <c r="F176" s="38">
        <f t="shared" si="21"/>
        <v>0.73265886713797046</v>
      </c>
      <c r="G176" s="39">
        <f t="shared" si="22"/>
        <v>625.84173541092071</v>
      </c>
      <c r="H176" s="39">
        <f t="shared" si="23"/>
        <v>228.51685383008297</v>
      </c>
      <c r="I176" s="68">
        <f t="shared" si="26"/>
        <v>854.35858924100364</v>
      </c>
      <c r="J176" s="40">
        <f t="shared" si="27"/>
        <v>-36.245065455200908</v>
      </c>
      <c r="K176" s="37">
        <f t="shared" si="28"/>
        <v>818.11352378580273</v>
      </c>
      <c r="L176" s="37">
        <f t="shared" si="24"/>
        <v>1865064.8003131109</v>
      </c>
      <c r="M176" s="37">
        <f t="shared" si="25"/>
        <v>1785941.8224244073</v>
      </c>
      <c r="N176" s="63"/>
      <c r="O176" s="73"/>
      <c r="P176" s="78"/>
    </row>
    <row r="177" spans="1:16" s="34" customFormat="1" x14ac:dyDescent="0.2">
      <c r="A177" s="33">
        <v>3434</v>
      </c>
      <c r="B177" s="34" t="s">
        <v>117</v>
      </c>
      <c r="C177" s="36">
        <v>6726799</v>
      </c>
      <c r="D177" s="76">
        <v>2204</v>
      </c>
      <c r="E177" s="37">
        <f t="shared" si="20"/>
        <v>3052.0866606170598</v>
      </c>
      <c r="F177" s="38">
        <f t="shared" si="21"/>
        <v>0.78225684796177175</v>
      </c>
      <c r="G177" s="39">
        <f t="shared" si="22"/>
        <v>509.73357779469325</v>
      </c>
      <c r="H177" s="39">
        <f t="shared" si="23"/>
        <v>160.78709522061692</v>
      </c>
      <c r="I177" s="68">
        <f t="shared" si="26"/>
        <v>670.52067301531019</v>
      </c>
      <c r="J177" s="40">
        <f t="shared" si="27"/>
        <v>-36.245065455200908</v>
      </c>
      <c r="K177" s="37">
        <f t="shared" si="28"/>
        <v>634.27560756010928</v>
      </c>
      <c r="L177" s="37">
        <f t="shared" si="24"/>
        <v>1477827.5633257437</v>
      </c>
      <c r="M177" s="37">
        <f t="shared" si="25"/>
        <v>1397943.4390624808</v>
      </c>
      <c r="N177" s="63"/>
      <c r="O177" s="73"/>
      <c r="P177" s="78"/>
    </row>
    <row r="178" spans="1:16" s="34" customFormat="1" x14ac:dyDescent="0.2">
      <c r="A178" s="33">
        <v>3435</v>
      </c>
      <c r="B178" s="34" t="s">
        <v>118</v>
      </c>
      <c r="C178" s="36">
        <v>10483803</v>
      </c>
      <c r="D178" s="76">
        <v>3564</v>
      </c>
      <c r="E178" s="37">
        <f t="shared" si="20"/>
        <v>2941.5833333333335</v>
      </c>
      <c r="F178" s="38">
        <f t="shared" si="21"/>
        <v>0.75393459040412447</v>
      </c>
      <c r="G178" s="39">
        <f t="shared" si="22"/>
        <v>576.03557416492902</v>
      </c>
      <c r="H178" s="39">
        <f t="shared" si="23"/>
        <v>199.46325976992114</v>
      </c>
      <c r="I178" s="68">
        <f t="shared" si="26"/>
        <v>775.49883393485015</v>
      </c>
      <c r="J178" s="40">
        <f t="shared" si="27"/>
        <v>-36.245065455200908</v>
      </c>
      <c r="K178" s="37">
        <f t="shared" si="28"/>
        <v>739.25376847964924</v>
      </c>
      <c r="L178" s="37">
        <f t="shared" si="24"/>
        <v>2763877.844143806</v>
      </c>
      <c r="M178" s="37">
        <f t="shared" si="25"/>
        <v>2634700.4308614698</v>
      </c>
      <c r="N178" s="63"/>
      <c r="O178" s="73"/>
      <c r="P178" s="78"/>
    </row>
    <row r="179" spans="1:16" s="34" customFormat="1" x14ac:dyDescent="0.2">
      <c r="A179" s="33">
        <v>3436</v>
      </c>
      <c r="B179" s="34" t="s">
        <v>119</v>
      </c>
      <c r="C179" s="36">
        <v>17870237</v>
      </c>
      <c r="D179" s="76">
        <v>5705</v>
      </c>
      <c r="E179" s="37">
        <f t="shared" si="20"/>
        <v>3132.3815950920243</v>
      </c>
      <c r="F179" s="38">
        <f t="shared" si="21"/>
        <v>0.80283662479451201</v>
      </c>
      <c r="G179" s="39">
        <f t="shared" si="22"/>
        <v>461.55661710971452</v>
      </c>
      <c r="H179" s="39">
        <f t="shared" si="23"/>
        <v>132.68386815437933</v>
      </c>
      <c r="I179" s="68">
        <f t="shared" si="26"/>
        <v>594.24048526409388</v>
      </c>
      <c r="J179" s="40">
        <f t="shared" si="27"/>
        <v>-36.245065455200908</v>
      </c>
      <c r="K179" s="37">
        <f t="shared" si="28"/>
        <v>557.99541980889296</v>
      </c>
      <c r="L179" s="37">
        <f t="shared" si="24"/>
        <v>3390141.9684316558</v>
      </c>
      <c r="M179" s="37">
        <f t="shared" si="25"/>
        <v>3183363.8700097343</v>
      </c>
      <c r="N179" s="63"/>
      <c r="O179" s="73"/>
      <c r="P179" s="78"/>
    </row>
    <row r="180" spans="1:16" s="34" customFormat="1" x14ac:dyDescent="0.2">
      <c r="A180" s="33">
        <v>3437</v>
      </c>
      <c r="B180" s="34" t="s">
        <v>120</v>
      </c>
      <c r="C180" s="36">
        <v>15945014</v>
      </c>
      <c r="D180" s="76">
        <v>5592</v>
      </c>
      <c r="E180" s="37">
        <f t="shared" si="20"/>
        <v>2851.3973533619455</v>
      </c>
      <c r="F180" s="38">
        <f t="shared" si="21"/>
        <v>0.73081971580600347</v>
      </c>
      <c r="G180" s="39">
        <f t="shared" si="22"/>
        <v>630.14716214776183</v>
      </c>
      <c r="H180" s="39">
        <f t="shared" si="23"/>
        <v>231.02835275990691</v>
      </c>
      <c r="I180" s="68">
        <f t="shared" si="26"/>
        <v>861.17551490766868</v>
      </c>
      <c r="J180" s="40">
        <f t="shared" si="27"/>
        <v>-36.245065455200908</v>
      </c>
      <c r="K180" s="37">
        <f t="shared" si="28"/>
        <v>824.93044945246777</v>
      </c>
      <c r="L180" s="37">
        <f t="shared" si="24"/>
        <v>4815693.4793636836</v>
      </c>
      <c r="M180" s="37">
        <f t="shared" si="25"/>
        <v>4613011.0733381994</v>
      </c>
      <c r="N180" s="63"/>
      <c r="O180" s="73"/>
      <c r="P180" s="78"/>
    </row>
    <row r="181" spans="1:16" s="34" customFormat="1" x14ac:dyDescent="0.2">
      <c r="A181" s="33">
        <v>3438</v>
      </c>
      <c r="B181" s="34" t="s">
        <v>121</v>
      </c>
      <c r="C181" s="36">
        <v>9497492</v>
      </c>
      <c r="D181" s="76">
        <v>3064</v>
      </c>
      <c r="E181" s="37">
        <f t="shared" si="20"/>
        <v>3099.7036553524804</v>
      </c>
      <c r="F181" s="38">
        <f t="shared" si="21"/>
        <v>0.794461193497495</v>
      </c>
      <c r="G181" s="39">
        <f t="shared" si="22"/>
        <v>481.16338095344088</v>
      </c>
      <c r="H181" s="39">
        <f t="shared" si="23"/>
        <v>144.12114706321972</v>
      </c>
      <c r="I181" s="68">
        <f t="shared" si="26"/>
        <v>625.2845280166606</v>
      </c>
      <c r="J181" s="40">
        <f t="shared" si="27"/>
        <v>-36.245065455200908</v>
      </c>
      <c r="K181" s="37">
        <f t="shared" si="28"/>
        <v>589.03946256145969</v>
      </c>
      <c r="L181" s="37">
        <f t="shared" si="24"/>
        <v>1915871.7938430482</v>
      </c>
      <c r="M181" s="37">
        <f t="shared" si="25"/>
        <v>1804816.9132883125</v>
      </c>
      <c r="N181" s="63"/>
      <c r="O181" s="73"/>
      <c r="P181" s="78"/>
    </row>
    <row r="182" spans="1:16" s="34" customFormat="1" x14ac:dyDescent="0.2">
      <c r="A182" s="33">
        <v>3439</v>
      </c>
      <c r="B182" s="34" t="s">
        <v>122</v>
      </c>
      <c r="C182" s="36">
        <v>13770018</v>
      </c>
      <c r="D182" s="76">
        <v>4408</v>
      </c>
      <c r="E182" s="37">
        <f t="shared" si="20"/>
        <v>3123.8697822141562</v>
      </c>
      <c r="F182" s="38">
        <f t="shared" si="21"/>
        <v>0.80065502752920525</v>
      </c>
      <c r="G182" s="39">
        <f t="shared" si="22"/>
        <v>466.66370483643539</v>
      </c>
      <c r="H182" s="39">
        <f t="shared" si="23"/>
        <v>135.66300266163319</v>
      </c>
      <c r="I182" s="68">
        <f t="shared" si="26"/>
        <v>602.32670749806857</v>
      </c>
      <c r="J182" s="40">
        <f t="shared" si="27"/>
        <v>-36.245065455200908</v>
      </c>
      <c r="K182" s="37">
        <f t="shared" si="28"/>
        <v>566.08164204286766</v>
      </c>
      <c r="L182" s="37">
        <f t="shared" si="24"/>
        <v>2655056.1266514864</v>
      </c>
      <c r="M182" s="37">
        <f t="shared" si="25"/>
        <v>2495287.8781249607</v>
      </c>
      <c r="N182" s="63"/>
      <c r="O182" s="73"/>
      <c r="P182" s="78"/>
    </row>
    <row r="183" spans="1:16" s="34" customFormat="1" x14ac:dyDescent="0.2">
      <c r="A183" s="33">
        <v>3440</v>
      </c>
      <c r="B183" s="34" t="s">
        <v>123</v>
      </c>
      <c r="C183" s="36">
        <v>17924198</v>
      </c>
      <c r="D183" s="76">
        <v>5093</v>
      </c>
      <c r="E183" s="37">
        <f t="shared" si="20"/>
        <v>3519.3791478499902</v>
      </c>
      <c r="F183" s="38">
        <f t="shared" si="21"/>
        <v>0.9020249898221816</v>
      </c>
      <c r="G183" s="39">
        <f t="shared" si="22"/>
        <v>229.35808545493501</v>
      </c>
      <c r="H183" s="39">
        <f t="shared" si="23"/>
        <v>0</v>
      </c>
      <c r="I183" s="68">
        <f t="shared" si="26"/>
        <v>229.35808545493501</v>
      </c>
      <c r="J183" s="40">
        <f t="shared" si="27"/>
        <v>-36.245065455200908</v>
      </c>
      <c r="K183" s="37">
        <f t="shared" si="28"/>
        <v>193.11301999973409</v>
      </c>
      <c r="L183" s="37">
        <f t="shared" si="24"/>
        <v>1168120.729221984</v>
      </c>
      <c r="M183" s="37">
        <f t="shared" si="25"/>
        <v>983524.61085864576</v>
      </c>
      <c r="N183" s="63"/>
      <c r="O183" s="73"/>
      <c r="P183" s="78"/>
    </row>
    <row r="184" spans="1:16" s="34" customFormat="1" x14ac:dyDescent="0.2">
      <c r="A184" s="33">
        <v>3441</v>
      </c>
      <c r="B184" s="34" t="s">
        <v>124</v>
      </c>
      <c r="C184" s="36">
        <v>19439606</v>
      </c>
      <c r="D184" s="76">
        <v>6023</v>
      </c>
      <c r="E184" s="37">
        <f t="shared" si="20"/>
        <v>3227.562012286236</v>
      </c>
      <c r="F184" s="38">
        <f t="shared" si="21"/>
        <v>0.82723158516794304</v>
      </c>
      <c r="G184" s="39">
        <f t="shared" si="22"/>
        <v>404.44836679318752</v>
      </c>
      <c r="H184" s="39">
        <f t="shared" si="23"/>
        <v>99.370722136405234</v>
      </c>
      <c r="I184" s="68">
        <f t="shared" si="26"/>
        <v>503.81908892959274</v>
      </c>
      <c r="J184" s="40">
        <f t="shared" si="27"/>
        <v>-36.245065455200908</v>
      </c>
      <c r="K184" s="37">
        <f t="shared" si="28"/>
        <v>467.57402347439182</v>
      </c>
      <c r="L184" s="37">
        <f t="shared" si="24"/>
        <v>3034502.372622937</v>
      </c>
      <c r="M184" s="37">
        <f t="shared" si="25"/>
        <v>2816198.3433862617</v>
      </c>
      <c r="N184" s="63"/>
      <c r="O184" s="73"/>
      <c r="P184" s="78"/>
    </row>
    <row r="185" spans="1:16" s="34" customFormat="1" x14ac:dyDescent="0.2">
      <c r="A185" s="33">
        <v>3442</v>
      </c>
      <c r="B185" s="34" t="s">
        <v>125</v>
      </c>
      <c r="C185" s="36">
        <v>46676838</v>
      </c>
      <c r="D185" s="76">
        <v>14871</v>
      </c>
      <c r="E185" s="37">
        <f t="shared" si="20"/>
        <v>3138.7827314908209</v>
      </c>
      <c r="F185" s="38">
        <f t="shared" si="21"/>
        <v>0.80447725081188848</v>
      </c>
      <c r="G185" s="39">
        <f t="shared" si="22"/>
        <v>457.7159352704366</v>
      </c>
      <c r="H185" s="39">
        <f t="shared" si="23"/>
        <v>130.44347041480054</v>
      </c>
      <c r="I185" s="68">
        <f t="shared" si="26"/>
        <v>588.15940568523718</v>
      </c>
      <c r="J185" s="40">
        <f t="shared" si="27"/>
        <v>-36.245065455200908</v>
      </c>
      <c r="K185" s="37">
        <f t="shared" si="28"/>
        <v>551.91434023003626</v>
      </c>
      <c r="L185" s="37">
        <f t="shared" si="24"/>
        <v>8746518.5219451617</v>
      </c>
      <c r="M185" s="37">
        <f t="shared" si="25"/>
        <v>8207518.1535608694</v>
      </c>
      <c r="N185" s="63"/>
      <c r="O185" s="73"/>
      <c r="P185" s="78"/>
    </row>
    <row r="186" spans="1:16" s="34" customFormat="1" x14ac:dyDescent="0.2">
      <c r="A186" s="33">
        <v>3443</v>
      </c>
      <c r="B186" s="34" t="s">
        <v>126</v>
      </c>
      <c r="C186" s="36">
        <v>42513479</v>
      </c>
      <c r="D186" s="76">
        <v>13459</v>
      </c>
      <c r="E186" s="37">
        <f t="shared" si="20"/>
        <v>3158.7398023627311</v>
      </c>
      <c r="F186" s="38">
        <f t="shared" si="21"/>
        <v>0.80959229408908495</v>
      </c>
      <c r="G186" s="39">
        <f t="shared" si="22"/>
        <v>445.74169274729047</v>
      </c>
      <c r="H186" s="39">
        <f t="shared" si="23"/>
        <v>123.45849560963197</v>
      </c>
      <c r="I186" s="68">
        <f t="shared" si="26"/>
        <v>569.20018835692247</v>
      </c>
      <c r="J186" s="40">
        <f t="shared" si="27"/>
        <v>-36.245065455200908</v>
      </c>
      <c r="K186" s="37">
        <f t="shared" si="28"/>
        <v>532.95512290172155</v>
      </c>
      <c r="L186" s="37">
        <f t="shared" si="24"/>
        <v>7660865.3350958191</v>
      </c>
      <c r="M186" s="37">
        <f t="shared" si="25"/>
        <v>7173042.9991342705</v>
      </c>
      <c r="N186" s="63"/>
      <c r="O186" s="73"/>
      <c r="P186" s="78"/>
    </row>
    <row r="187" spans="1:16" s="34" customFormat="1" x14ac:dyDescent="0.2">
      <c r="A187" s="33">
        <v>3446</v>
      </c>
      <c r="B187" s="34" t="s">
        <v>129</v>
      </c>
      <c r="C187" s="36">
        <v>44346441</v>
      </c>
      <c r="D187" s="76">
        <v>13611</v>
      </c>
      <c r="E187" s="37">
        <f t="shared" si="20"/>
        <v>3258.1324663874807</v>
      </c>
      <c r="F187" s="38">
        <f t="shared" si="21"/>
        <v>0.83506686303687638</v>
      </c>
      <c r="G187" s="39">
        <f t="shared" si="22"/>
        <v>386.1060943324407</v>
      </c>
      <c r="H187" s="39">
        <f t="shared" si="23"/>
        <v>88.671063200969613</v>
      </c>
      <c r="I187" s="68">
        <f t="shared" si="26"/>
        <v>474.77715753341033</v>
      </c>
      <c r="J187" s="40">
        <f t="shared" si="27"/>
        <v>-36.245065455200908</v>
      </c>
      <c r="K187" s="37">
        <f t="shared" si="28"/>
        <v>438.53209207820942</v>
      </c>
      <c r="L187" s="37">
        <f t="shared" si="24"/>
        <v>6462191.8911872478</v>
      </c>
      <c r="M187" s="37">
        <f t="shared" si="25"/>
        <v>5968860.3052765084</v>
      </c>
      <c r="N187" s="63"/>
      <c r="O187" s="73"/>
      <c r="P187" s="78"/>
    </row>
    <row r="188" spans="1:16" s="34" customFormat="1" x14ac:dyDescent="0.2">
      <c r="A188" s="33">
        <v>3447</v>
      </c>
      <c r="B188" s="34" t="s">
        <v>130</v>
      </c>
      <c r="C188" s="36">
        <v>15470012</v>
      </c>
      <c r="D188" s="76">
        <v>5579</v>
      </c>
      <c r="E188" s="37">
        <f t="shared" si="20"/>
        <v>2772.9005198064169</v>
      </c>
      <c r="F188" s="38">
        <f t="shared" si="21"/>
        <v>0.71070079638458927</v>
      </c>
      <c r="G188" s="39">
        <f t="shared" si="22"/>
        <v>677.24526228107891</v>
      </c>
      <c r="H188" s="39">
        <f t="shared" si="23"/>
        <v>258.50224450434195</v>
      </c>
      <c r="I188" s="68">
        <f t="shared" si="26"/>
        <v>935.74750678542091</v>
      </c>
      <c r="J188" s="40">
        <f t="shared" si="27"/>
        <v>-36.245065455200908</v>
      </c>
      <c r="K188" s="37">
        <f t="shared" si="28"/>
        <v>899.50244133021999</v>
      </c>
      <c r="L188" s="37">
        <f t="shared" si="24"/>
        <v>5220535.3403558629</v>
      </c>
      <c r="M188" s="37">
        <f t="shared" si="25"/>
        <v>5018324.120181297</v>
      </c>
      <c r="N188" s="63"/>
      <c r="O188" s="73"/>
      <c r="P188" s="78"/>
    </row>
    <row r="189" spans="1:16" s="34" customFormat="1" x14ac:dyDescent="0.2">
      <c r="A189" s="33">
        <v>3448</v>
      </c>
      <c r="B189" s="34" t="s">
        <v>131</v>
      </c>
      <c r="C189" s="36">
        <v>18739656</v>
      </c>
      <c r="D189" s="76">
        <v>6581</v>
      </c>
      <c r="E189" s="37">
        <f t="shared" si="20"/>
        <v>2847.5392797447198</v>
      </c>
      <c r="F189" s="38">
        <f t="shared" si="21"/>
        <v>0.72983088264279139</v>
      </c>
      <c r="G189" s="39">
        <f t="shared" si="22"/>
        <v>632.46200631809722</v>
      </c>
      <c r="H189" s="39">
        <f t="shared" si="23"/>
        <v>232.3786785259359</v>
      </c>
      <c r="I189" s="68">
        <f t="shared" si="26"/>
        <v>864.84068484403315</v>
      </c>
      <c r="J189" s="40">
        <f t="shared" si="27"/>
        <v>-36.245065455200908</v>
      </c>
      <c r="K189" s="37">
        <f t="shared" si="28"/>
        <v>828.59561938883223</v>
      </c>
      <c r="L189" s="37">
        <f t="shared" si="24"/>
        <v>5691516.5469585825</v>
      </c>
      <c r="M189" s="37">
        <f t="shared" si="25"/>
        <v>5452987.7711979048</v>
      </c>
      <c r="N189" s="63"/>
      <c r="O189" s="73"/>
      <c r="P189" s="78"/>
    </row>
    <row r="190" spans="1:16" s="34" customFormat="1" x14ac:dyDescent="0.2">
      <c r="A190" s="33">
        <v>3449</v>
      </c>
      <c r="B190" s="34" t="s">
        <v>132</v>
      </c>
      <c r="C190" s="36">
        <v>8424498</v>
      </c>
      <c r="D190" s="76">
        <v>2904</v>
      </c>
      <c r="E190" s="37">
        <f t="shared" si="20"/>
        <v>2900.9979338842977</v>
      </c>
      <c r="F190" s="38">
        <f t="shared" si="21"/>
        <v>0.74353245895224318</v>
      </c>
      <c r="G190" s="39">
        <f t="shared" si="22"/>
        <v>600.38681383435051</v>
      </c>
      <c r="H190" s="39">
        <f t="shared" si="23"/>
        <v>213.66814957708365</v>
      </c>
      <c r="I190" s="68">
        <f t="shared" si="26"/>
        <v>814.05496341143419</v>
      </c>
      <c r="J190" s="40">
        <f t="shared" si="27"/>
        <v>-36.245065455200908</v>
      </c>
      <c r="K190" s="37">
        <f t="shared" si="28"/>
        <v>777.80989795623327</v>
      </c>
      <c r="L190" s="37">
        <f t="shared" si="24"/>
        <v>2364015.6137468047</v>
      </c>
      <c r="M190" s="37">
        <f t="shared" si="25"/>
        <v>2258759.9436649014</v>
      </c>
      <c r="N190" s="63"/>
      <c r="O190" s="73"/>
      <c r="P190" s="78"/>
    </row>
    <row r="191" spans="1:16" s="34" customFormat="1" x14ac:dyDescent="0.2">
      <c r="A191" s="33">
        <v>3450</v>
      </c>
      <c r="B191" s="34" t="s">
        <v>133</v>
      </c>
      <c r="C191" s="36">
        <v>3350492</v>
      </c>
      <c r="D191" s="76">
        <v>1257</v>
      </c>
      <c r="E191" s="37">
        <f t="shared" si="20"/>
        <v>2665.4669848846461</v>
      </c>
      <c r="F191" s="38">
        <f t="shared" si="21"/>
        <v>0.68316533368697885</v>
      </c>
      <c r="G191" s="39">
        <f t="shared" si="22"/>
        <v>741.70538323414144</v>
      </c>
      <c r="H191" s="39">
        <f t="shared" si="23"/>
        <v>296.10398172696171</v>
      </c>
      <c r="I191" s="68">
        <f t="shared" si="26"/>
        <v>1037.8093649611033</v>
      </c>
      <c r="J191" s="40">
        <f t="shared" si="27"/>
        <v>-36.245065455200908</v>
      </c>
      <c r="K191" s="37">
        <f t="shared" si="28"/>
        <v>1001.5642995059023</v>
      </c>
      <c r="L191" s="37">
        <f t="shared" si="24"/>
        <v>1304526.3717561068</v>
      </c>
      <c r="M191" s="37">
        <f t="shared" si="25"/>
        <v>1258966.3244789192</v>
      </c>
      <c r="N191" s="63"/>
      <c r="O191" s="73"/>
      <c r="P191" s="78"/>
    </row>
    <row r="192" spans="1:16" s="34" customFormat="1" x14ac:dyDescent="0.2">
      <c r="A192" s="33">
        <v>3451</v>
      </c>
      <c r="B192" s="34" t="s">
        <v>134</v>
      </c>
      <c r="C192" s="36">
        <v>21132707</v>
      </c>
      <c r="D192" s="76">
        <v>6360</v>
      </c>
      <c r="E192" s="37">
        <f t="shared" si="20"/>
        <v>3322.752672955975</v>
      </c>
      <c r="F192" s="38">
        <f t="shared" si="21"/>
        <v>0.85162917096776891</v>
      </c>
      <c r="G192" s="39">
        <f t="shared" si="22"/>
        <v>347.33397039134417</v>
      </c>
      <c r="H192" s="39">
        <f t="shared" si="23"/>
        <v>66.053990901996613</v>
      </c>
      <c r="I192" s="68">
        <f t="shared" si="26"/>
        <v>413.38796129334077</v>
      </c>
      <c r="J192" s="40">
        <f t="shared" si="27"/>
        <v>-36.245065455200908</v>
      </c>
      <c r="K192" s="37">
        <f t="shared" si="28"/>
        <v>377.14289583813985</v>
      </c>
      <c r="L192" s="37">
        <f t="shared" si="24"/>
        <v>2629147.4338256475</v>
      </c>
      <c r="M192" s="37">
        <f t="shared" si="25"/>
        <v>2398628.8175305696</v>
      </c>
      <c r="N192" s="63"/>
      <c r="O192" s="73"/>
      <c r="P192" s="78"/>
    </row>
    <row r="193" spans="1:16" s="34" customFormat="1" x14ac:dyDescent="0.2">
      <c r="A193" s="33">
        <v>3452</v>
      </c>
      <c r="B193" s="34" t="s">
        <v>135</v>
      </c>
      <c r="C193" s="36">
        <v>7343364</v>
      </c>
      <c r="D193" s="76">
        <v>2120</v>
      </c>
      <c r="E193" s="37">
        <f t="shared" si="20"/>
        <v>3463.8509433962263</v>
      </c>
      <c r="F193" s="38">
        <f t="shared" si="21"/>
        <v>0.88779298299567944</v>
      </c>
      <c r="G193" s="39">
        <f t="shared" si="22"/>
        <v>262.67500812719334</v>
      </c>
      <c r="H193" s="39">
        <f t="shared" si="23"/>
        <v>16.669596247908657</v>
      </c>
      <c r="I193" s="68">
        <f t="shared" si="26"/>
        <v>279.34460437510199</v>
      </c>
      <c r="J193" s="40">
        <f t="shared" si="27"/>
        <v>-36.245065455200908</v>
      </c>
      <c r="K193" s="37">
        <f t="shared" si="28"/>
        <v>243.09953891990108</v>
      </c>
      <c r="L193" s="37">
        <f t="shared" si="24"/>
        <v>592210.56127521629</v>
      </c>
      <c r="M193" s="37">
        <f t="shared" si="25"/>
        <v>515371.02251019026</v>
      </c>
      <c r="N193" s="63"/>
      <c r="O193" s="73"/>
      <c r="P193" s="78"/>
    </row>
    <row r="194" spans="1:16" s="34" customFormat="1" x14ac:dyDescent="0.2">
      <c r="A194" s="33">
        <v>3453</v>
      </c>
      <c r="B194" s="34" t="s">
        <v>136</v>
      </c>
      <c r="C194" s="36">
        <v>11943106</v>
      </c>
      <c r="D194" s="76">
        <v>3236</v>
      </c>
      <c r="E194" s="37">
        <f t="shared" si="20"/>
        <v>3690.7002472187887</v>
      </c>
      <c r="F194" s="38">
        <f t="shared" si="21"/>
        <v>0.94593498258578379</v>
      </c>
      <c r="G194" s="39">
        <f t="shared" si="22"/>
        <v>126.56542583365589</v>
      </c>
      <c r="H194" s="39">
        <f t="shared" si="23"/>
        <v>0</v>
      </c>
      <c r="I194" s="68">
        <f t="shared" si="26"/>
        <v>126.56542583365589</v>
      </c>
      <c r="J194" s="40">
        <f t="shared" si="27"/>
        <v>-36.245065455200908</v>
      </c>
      <c r="K194" s="37">
        <f t="shared" si="28"/>
        <v>90.320360378454978</v>
      </c>
      <c r="L194" s="37">
        <f t="shared" si="24"/>
        <v>409565.71799771045</v>
      </c>
      <c r="M194" s="37">
        <f t="shared" si="25"/>
        <v>292276.68618468032</v>
      </c>
      <c r="N194" s="63"/>
      <c r="O194" s="73"/>
      <c r="P194" s="78"/>
    </row>
    <row r="195" spans="1:16" s="34" customFormat="1" x14ac:dyDescent="0.2">
      <c r="A195" s="33">
        <v>3454</v>
      </c>
      <c r="B195" s="34" t="s">
        <v>137</v>
      </c>
      <c r="C195" s="36">
        <v>4916539</v>
      </c>
      <c r="D195" s="76">
        <v>1573</v>
      </c>
      <c r="E195" s="37">
        <f t="shared" si="20"/>
        <v>3125.5810553083279</v>
      </c>
      <c r="F195" s="38">
        <f t="shared" si="21"/>
        <v>0.80109363076872731</v>
      </c>
      <c r="G195" s="39">
        <f t="shared" si="22"/>
        <v>465.63694097993238</v>
      </c>
      <c r="H195" s="39">
        <f t="shared" si="23"/>
        <v>135.06405707867307</v>
      </c>
      <c r="I195" s="68">
        <f t="shared" si="26"/>
        <v>600.70099805860548</v>
      </c>
      <c r="J195" s="40">
        <f t="shared" si="27"/>
        <v>-36.245065455200908</v>
      </c>
      <c r="K195" s="37">
        <f t="shared" si="28"/>
        <v>564.45593260340456</v>
      </c>
      <c r="L195" s="37">
        <f t="shared" si="24"/>
        <v>944902.66994618636</v>
      </c>
      <c r="M195" s="37">
        <f t="shared" si="25"/>
        <v>887889.18198515533</v>
      </c>
      <c r="N195" s="63"/>
      <c r="O195" s="73"/>
      <c r="P195" s="78"/>
    </row>
    <row r="196" spans="1:16" s="34" customFormat="1" x14ac:dyDescent="0.2">
      <c r="A196" s="33">
        <v>3801</v>
      </c>
      <c r="B196" s="34" t="s">
        <v>155</v>
      </c>
      <c r="C196" s="36">
        <v>88586671</v>
      </c>
      <c r="D196" s="76">
        <v>27510</v>
      </c>
      <c r="E196" s="37">
        <f t="shared" si="20"/>
        <v>3220.1625227190111</v>
      </c>
      <c r="F196" s="38">
        <f t="shared" si="21"/>
        <v>0.82533507893171021</v>
      </c>
      <c r="G196" s="39">
        <f t="shared" si="22"/>
        <v>408.88806053352243</v>
      </c>
      <c r="H196" s="39">
        <f t="shared" si="23"/>
        <v>101.96054348493396</v>
      </c>
      <c r="I196" s="68">
        <f t="shared" si="26"/>
        <v>510.8486040184564</v>
      </c>
      <c r="J196" s="40">
        <f t="shared" si="27"/>
        <v>-36.245065455200908</v>
      </c>
      <c r="K196" s="37">
        <f t="shared" si="28"/>
        <v>474.60353856325548</v>
      </c>
      <c r="L196" s="37">
        <f t="shared" si="24"/>
        <v>14053445.096547736</v>
      </c>
      <c r="M196" s="37">
        <f t="shared" si="25"/>
        <v>13056343.345875159</v>
      </c>
      <c r="N196" s="63"/>
      <c r="O196" s="73"/>
      <c r="P196" s="78"/>
    </row>
    <row r="197" spans="1:16" s="34" customFormat="1" x14ac:dyDescent="0.2">
      <c r="A197" s="33">
        <v>3802</v>
      </c>
      <c r="B197" s="34" t="s">
        <v>160</v>
      </c>
      <c r="C197" s="36">
        <v>88310560</v>
      </c>
      <c r="D197" s="76">
        <v>25011</v>
      </c>
      <c r="E197" s="37">
        <f t="shared" si="20"/>
        <v>3530.868817720203</v>
      </c>
      <c r="F197" s="38">
        <f t="shared" si="21"/>
        <v>0.90496981870032911</v>
      </c>
      <c r="G197" s="39">
        <f t="shared" si="22"/>
        <v>222.46428353280734</v>
      </c>
      <c r="H197" s="39">
        <f t="shared" si="23"/>
        <v>0</v>
      </c>
      <c r="I197" s="68">
        <f t="shared" si="26"/>
        <v>222.46428353280734</v>
      </c>
      <c r="J197" s="40">
        <f t="shared" si="27"/>
        <v>-36.245065455200908</v>
      </c>
      <c r="K197" s="37">
        <f t="shared" si="28"/>
        <v>186.21921807760643</v>
      </c>
      <c r="L197" s="37">
        <f t="shared" si="24"/>
        <v>5564054.1954390444</v>
      </c>
      <c r="M197" s="37">
        <f t="shared" si="25"/>
        <v>4657528.8633390144</v>
      </c>
      <c r="N197" s="63"/>
      <c r="O197" s="73"/>
      <c r="P197" s="78"/>
    </row>
    <row r="198" spans="1:16" s="34" customFormat="1" x14ac:dyDescent="0.2">
      <c r="A198" s="33">
        <v>3803</v>
      </c>
      <c r="B198" s="34" t="s">
        <v>156</v>
      </c>
      <c r="C198" s="36">
        <v>210498324</v>
      </c>
      <c r="D198" s="76">
        <v>57026</v>
      </c>
      <c r="E198" s="37">
        <f t="shared" si="20"/>
        <v>3691.2693157507101</v>
      </c>
      <c r="F198" s="38">
        <f t="shared" si="21"/>
        <v>0.94608083616255112</v>
      </c>
      <c r="G198" s="39">
        <f t="shared" si="22"/>
        <v>126.22398471450305</v>
      </c>
      <c r="H198" s="39">
        <f t="shared" si="23"/>
        <v>0</v>
      </c>
      <c r="I198" s="68">
        <f t="shared" si="26"/>
        <v>126.22398471450305</v>
      </c>
      <c r="J198" s="40">
        <f t="shared" si="27"/>
        <v>-36.245065455200908</v>
      </c>
      <c r="K198" s="37">
        <f t="shared" si="28"/>
        <v>89.978919259302131</v>
      </c>
      <c r="L198" s="37">
        <f t="shared" si="24"/>
        <v>7198048.952329251</v>
      </c>
      <c r="M198" s="37">
        <f t="shared" si="25"/>
        <v>5131137.849680963</v>
      </c>
      <c r="N198" s="63"/>
      <c r="O198" s="73"/>
      <c r="P198" s="78"/>
    </row>
    <row r="199" spans="1:16" s="34" customFormat="1" x14ac:dyDescent="0.2">
      <c r="A199" s="33">
        <v>3804</v>
      </c>
      <c r="B199" s="34" t="s">
        <v>157</v>
      </c>
      <c r="C199" s="36">
        <v>215787026</v>
      </c>
      <c r="D199" s="76">
        <v>64345</v>
      </c>
      <c r="E199" s="37">
        <f t="shared" si="20"/>
        <v>3353.5943119123476</v>
      </c>
      <c r="F199" s="38">
        <f t="shared" si="21"/>
        <v>0.85953395414031131</v>
      </c>
      <c r="G199" s="39">
        <f t="shared" si="22"/>
        <v>328.82898701752055</v>
      </c>
      <c r="H199" s="39">
        <f t="shared" si="23"/>
        <v>55.259417267266187</v>
      </c>
      <c r="I199" s="68">
        <f t="shared" si="26"/>
        <v>384.08840428478675</v>
      </c>
      <c r="J199" s="40">
        <f t="shared" si="27"/>
        <v>-36.245065455200908</v>
      </c>
      <c r="K199" s="37">
        <f t="shared" si="28"/>
        <v>347.84333882958583</v>
      </c>
      <c r="L199" s="37">
        <f t="shared" si="24"/>
        <v>24714168.373704605</v>
      </c>
      <c r="M199" s="37">
        <f t="shared" si="25"/>
        <v>22381979.636989702</v>
      </c>
      <c r="N199" s="63"/>
      <c r="O199" s="73"/>
      <c r="P199" s="78"/>
    </row>
    <row r="200" spans="1:16" s="34" customFormat="1" x14ac:dyDescent="0.2">
      <c r="A200" s="33">
        <v>3805</v>
      </c>
      <c r="B200" s="34" t="s">
        <v>158</v>
      </c>
      <c r="C200" s="36">
        <v>158069782</v>
      </c>
      <c r="D200" s="76">
        <v>47499</v>
      </c>
      <c r="E200" s="37">
        <f t="shared" ref="E200:E263" si="29">(C200)/D200</f>
        <v>3327.8549443146171</v>
      </c>
      <c r="F200" s="38">
        <f t="shared" ref="F200:F263" si="30">IF(ISNUMBER(C200),E200/E$365,"")</f>
        <v>0.85293689488070978</v>
      </c>
      <c r="G200" s="39">
        <f t="shared" ref="G200:G263" si="31">(E$365-E200)*0.6</f>
        <v>344.27260757615886</v>
      </c>
      <c r="H200" s="39">
        <f t="shared" ref="H200:H263" si="32">IF(E200&gt;=E$365*0.9,0,IF(E200&lt;0.9*E$365,(E$365*0.9-E200)*0.35))</f>
        <v>64.268195926471861</v>
      </c>
      <c r="I200" s="68">
        <f t="shared" si="26"/>
        <v>408.54080350263075</v>
      </c>
      <c r="J200" s="40">
        <f t="shared" si="27"/>
        <v>-36.245065455200908</v>
      </c>
      <c r="K200" s="37">
        <f t="shared" si="28"/>
        <v>372.29573804742984</v>
      </c>
      <c r="L200" s="37">
        <f t="shared" ref="L200:L263" si="33">(I200*D200)</f>
        <v>19405279.62557146</v>
      </c>
      <c r="M200" s="37">
        <f t="shared" ref="M200:M263" si="34">(K200*D200)</f>
        <v>17683675.261514869</v>
      </c>
      <c r="N200" s="63"/>
      <c r="O200" s="73"/>
      <c r="P200" s="78"/>
    </row>
    <row r="201" spans="1:16" s="34" customFormat="1" x14ac:dyDescent="0.2">
      <c r="A201" s="33">
        <v>3806</v>
      </c>
      <c r="B201" s="34" t="s">
        <v>162</v>
      </c>
      <c r="C201" s="36">
        <v>131306976</v>
      </c>
      <c r="D201" s="76">
        <v>36526</v>
      </c>
      <c r="E201" s="37">
        <f t="shared" si="29"/>
        <v>3594.8906532333131</v>
      </c>
      <c r="F201" s="38">
        <f t="shared" si="30"/>
        <v>0.9213787627501312</v>
      </c>
      <c r="G201" s="39">
        <f t="shared" si="31"/>
        <v>184.0511822249413</v>
      </c>
      <c r="H201" s="39">
        <f t="shared" si="32"/>
        <v>0</v>
      </c>
      <c r="I201" s="68">
        <f t="shared" ref="I201:I264" si="35">G201+H201</f>
        <v>184.0511822249413</v>
      </c>
      <c r="J201" s="40">
        <f t="shared" ref="J201:J264" si="36">I$367</f>
        <v>-36.245065455200908</v>
      </c>
      <c r="K201" s="37">
        <f t="shared" ref="K201:K264" si="37">I201+J201</f>
        <v>147.80611676974038</v>
      </c>
      <c r="L201" s="37">
        <f t="shared" si="33"/>
        <v>6722653.4819482062</v>
      </c>
      <c r="M201" s="37">
        <f t="shared" si="34"/>
        <v>5398766.2211315371</v>
      </c>
      <c r="N201" s="63"/>
      <c r="O201" s="73"/>
      <c r="P201" s="78"/>
    </row>
    <row r="202" spans="1:16" s="34" customFormat="1" x14ac:dyDescent="0.2">
      <c r="A202" s="33">
        <v>3807</v>
      </c>
      <c r="B202" s="34" t="s">
        <v>163</v>
      </c>
      <c r="C202" s="36">
        <v>182121478</v>
      </c>
      <c r="D202" s="76">
        <v>55144</v>
      </c>
      <c r="E202" s="37">
        <f t="shared" si="29"/>
        <v>3302.6526548672568</v>
      </c>
      <c r="F202" s="38">
        <f t="shared" si="30"/>
        <v>0.84647748998932759</v>
      </c>
      <c r="G202" s="39">
        <f t="shared" si="31"/>
        <v>359.393981244575</v>
      </c>
      <c r="H202" s="39">
        <f t="shared" si="32"/>
        <v>73.088997233047962</v>
      </c>
      <c r="I202" s="68">
        <f t="shared" si="35"/>
        <v>432.48297847762296</v>
      </c>
      <c r="J202" s="40">
        <f t="shared" si="36"/>
        <v>-36.245065455200908</v>
      </c>
      <c r="K202" s="37">
        <f t="shared" si="37"/>
        <v>396.23791302242205</v>
      </c>
      <c r="L202" s="37">
        <f t="shared" si="33"/>
        <v>23848841.365170039</v>
      </c>
      <c r="M202" s="37">
        <f t="shared" si="34"/>
        <v>21850143.47570844</v>
      </c>
      <c r="N202" s="63"/>
      <c r="O202" s="73"/>
      <c r="P202" s="78"/>
    </row>
    <row r="203" spans="1:16" s="34" customFormat="1" x14ac:dyDescent="0.2">
      <c r="A203" s="33">
        <v>3808</v>
      </c>
      <c r="B203" s="34" t="s">
        <v>164</v>
      </c>
      <c r="C203" s="36">
        <v>41962941</v>
      </c>
      <c r="D203" s="76">
        <v>12994</v>
      </c>
      <c r="E203" s="37">
        <f t="shared" si="29"/>
        <v>3229.4090349392027</v>
      </c>
      <c r="F203" s="38">
        <f t="shared" si="30"/>
        <v>0.82770498133236636</v>
      </c>
      <c r="G203" s="39">
        <f t="shared" si="31"/>
        <v>403.34015320140753</v>
      </c>
      <c r="H203" s="39">
        <f t="shared" si="32"/>
        <v>98.724264207866909</v>
      </c>
      <c r="I203" s="68">
        <f t="shared" si="35"/>
        <v>502.06441740927443</v>
      </c>
      <c r="J203" s="40">
        <f t="shared" si="36"/>
        <v>-36.245065455200908</v>
      </c>
      <c r="K203" s="37">
        <f t="shared" si="37"/>
        <v>465.81935195407351</v>
      </c>
      <c r="L203" s="37">
        <f t="shared" si="33"/>
        <v>6523825.0398161123</v>
      </c>
      <c r="M203" s="37">
        <f t="shared" si="34"/>
        <v>6052856.6592912311</v>
      </c>
      <c r="N203" s="63"/>
      <c r="O203" s="73"/>
      <c r="P203" s="78"/>
    </row>
    <row r="204" spans="1:16" s="34" customFormat="1" x14ac:dyDescent="0.2">
      <c r="A204" s="33">
        <v>3811</v>
      </c>
      <c r="B204" s="34" t="s">
        <v>161</v>
      </c>
      <c r="C204" s="36">
        <v>98663647</v>
      </c>
      <c r="D204" s="76">
        <v>26957</v>
      </c>
      <c r="E204" s="37">
        <f t="shared" si="29"/>
        <v>3660.0380977111695</v>
      </c>
      <c r="F204" s="38">
        <f t="shared" si="30"/>
        <v>0.93807620297278504</v>
      </c>
      <c r="G204" s="39">
        <f t="shared" si="31"/>
        <v>144.96271553822743</v>
      </c>
      <c r="H204" s="39">
        <f t="shared" si="32"/>
        <v>0</v>
      </c>
      <c r="I204" s="68">
        <f t="shared" si="35"/>
        <v>144.96271553822743</v>
      </c>
      <c r="J204" s="40">
        <f t="shared" si="36"/>
        <v>-36.245065455200908</v>
      </c>
      <c r="K204" s="37">
        <f t="shared" si="37"/>
        <v>108.71765008302651</v>
      </c>
      <c r="L204" s="37">
        <f t="shared" si="33"/>
        <v>3907759.9227639968</v>
      </c>
      <c r="M204" s="37">
        <f t="shared" si="34"/>
        <v>2930701.6932881456</v>
      </c>
      <c r="N204" s="63"/>
      <c r="O204" s="73"/>
      <c r="P204" s="78"/>
    </row>
    <row r="205" spans="1:16" s="34" customFormat="1" x14ac:dyDescent="0.2">
      <c r="A205" s="33">
        <v>3812</v>
      </c>
      <c r="B205" s="34" t="s">
        <v>165</v>
      </c>
      <c r="C205" s="36">
        <v>7664690</v>
      </c>
      <c r="D205" s="76">
        <v>2347</v>
      </c>
      <c r="E205" s="37">
        <f t="shared" si="29"/>
        <v>3265.7392415850022</v>
      </c>
      <c r="F205" s="38">
        <f t="shared" si="30"/>
        <v>0.83701649705806902</v>
      </c>
      <c r="G205" s="39">
        <f t="shared" si="31"/>
        <v>381.54202921392778</v>
      </c>
      <c r="H205" s="39">
        <f t="shared" si="32"/>
        <v>86.00869188183708</v>
      </c>
      <c r="I205" s="68">
        <f t="shared" si="35"/>
        <v>467.55072109576486</v>
      </c>
      <c r="J205" s="40">
        <f t="shared" si="36"/>
        <v>-36.245065455200908</v>
      </c>
      <c r="K205" s="37">
        <f t="shared" si="37"/>
        <v>431.30565564056394</v>
      </c>
      <c r="L205" s="37">
        <f t="shared" si="33"/>
        <v>1097341.5424117602</v>
      </c>
      <c r="M205" s="37">
        <f t="shared" si="34"/>
        <v>1012274.3737884036</v>
      </c>
      <c r="N205" s="63"/>
      <c r="O205" s="73"/>
      <c r="P205" s="78"/>
    </row>
    <row r="206" spans="1:16" s="34" customFormat="1" x14ac:dyDescent="0.2">
      <c r="A206" s="33">
        <v>3813</v>
      </c>
      <c r="B206" s="34" t="s">
        <v>166</v>
      </c>
      <c r="C206" s="36">
        <v>49291798</v>
      </c>
      <c r="D206" s="76">
        <v>14014</v>
      </c>
      <c r="E206" s="37">
        <f t="shared" si="29"/>
        <v>3517.3253888968175</v>
      </c>
      <c r="F206" s="38">
        <f t="shared" si="30"/>
        <v>0.90149860666736736</v>
      </c>
      <c r="G206" s="39">
        <f t="shared" si="31"/>
        <v>230.59034082683866</v>
      </c>
      <c r="H206" s="39">
        <f t="shared" si="32"/>
        <v>0</v>
      </c>
      <c r="I206" s="68">
        <f t="shared" si="35"/>
        <v>230.59034082683866</v>
      </c>
      <c r="J206" s="40">
        <f t="shared" si="36"/>
        <v>-36.245065455200908</v>
      </c>
      <c r="K206" s="37">
        <f t="shared" si="37"/>
        <v>194.34527537163774</v>
      </c>
      <c r="L206" s="37">
        <f t="shared" si="33"/>
        <v>3231493.036347317</v>
      </c>
      <c r="M206" s="37">
        <f t="shared" si="34"/>
        <v>2723554.6890581311</v>
      </c>
      <c r="N206" s="63"/>
      <c r="O206" s="73"/>
      <c r="P206" s="78"/>
    </row>
    <row r="207" spans="1:16" s="34" customFormat="1" x14ac:dyDescent="0.2">
      <c r="A207" s="33">
        <v>3814</v>
      </c>
      <c r="B207" s="34" t="s">
        <v>167</v>
      </c>
      <c r="C207" s="36">
        <v>33075230</v>
      </c>
      <c r="D207" s="76">
        <v>10416</v>
      </c>
      <c r="E207" s="37">
        <f t="shared" si="29"/>
        <v>3175.425307219662</v>
      </c>
      <c r="F207" s="38">
        <f t="shared" si="30"/>
        <v>0.81386882745376821</v>
      </c>
      <c r="G207" s="39">
        <f t="shared" si="31"/>
        <v>435.73038983313188</v>
      </c>
      <c r="H207" s="39">
        <f t="shared" si="32"/>
        <v>117.61856890970613</v>
      </c>
      <c r="I207" s="68">
        <f t="shared" si="35"/>
        <v>553.34895874283802</v>
      </c>
      <c r="J207" s="40">
        <f t="shared" si="36"/>
        <v>-36.245065455200908</v>
      </c>
      <c r="K207" s="37">
        <f t="shared" si="37"/>
        <v>517.10389328763711</v>
      </c>
      <c r="L207" s="37">
        <f t="shared" si="33"/>
        <v>5763682.7542654006</v>
      </c>
      <c r="M207" s="37">
        <f t="shared" si="34"/>
        <v>5386154.1524840277</v>
      </c>
      <c r="N207" s="63"/>
      <c r="O207" s="73"/>
      <c r="P207" s="78"/>
    </row>
    <row r="208" spans="1:16" s="34" customFormat="1" x14ac:dyDescent="0.2">
      <c r="A208" s="33">
        <v>3815</v>
      </c>
      <c r="B208" s="34" t="s">
        <v>168</v>
      </c>
      <c r="C208" s="36">
        <v>11815540</v>
      </c>
      <c r="D208" s="76">
        <v>4071</v>
      </c>
      <c r="E208" s="37">
        <f t="shared" si="29"/>
        <v>2902.3679685580937</v>
      </c>
      <c r="F208" s="38">
        <f t="shared" si="30"/>
        <v>0.74388360199786863</v>
      </c>
      <c r="G208" s="39">
        <f t="shared" si="31"/>
        <v>599.56479303007291</v>
      </c>
      <c r="H208" s="39">
        <f t="shared" si="32"/>
        <v>213.18863744125505</v>
      </c>
      <c r="I208" s="68">
        <f t="shared" si="35"/>
        <v>812.75343047132799</v>
      </c>
      <c r="J208" s="40">
        <f t="shared" si="36"/>
        <v>-36.245065455200908</v>
      </c>
      <c r="K208" s="37">
        <f t="shared" si="37"/>
        <v>776.50836501612707</v>
      </c>
      <c r="L208" s="37">
        <f t="shared" si="33"/>
        <v>3308719.2154487763</v>
      </c>
      <c r="M208" s="37">
        <f t="shared" si="34"/>
        <v>3161165.5539806532</v>
      </c>
      <c r="N208" s="63"/>
      <c r="O208" s="73"/>
      <c r="P208" s="78"/>
    </row>
    <row r="209" spans="1:16" s="34" customFormat="1" x14ac:dyDescent="0.2">
      <c r="A209" s="33">
        <v>3816</v>
      </c>
      <c r="B209" s="34" t="s">
        <v>169</v>
      </c>
      <c r="C209" s="36">
        <v>19926341</v>
      </c>
      <c r="D209" s="76">
        <v>6488</v>
      </c>
      <c r="E209" s="37">
        <f t="shared" si="29"/>
        <v>3071.2609432799013</v>
      </c>
      <c r="F209" s="38">
        <f t="shared" si="30"/>
        <v>0.78717126081619904</v>
      </c>
      <c r="G209" s="39">
        <f t="shared" si="31"/>
        <v>498.22900819698833</v>
      </c>
      <c r="H209" s="39">
        <f t="shared" si="32"/>
        <v>154.07609628862238</v>
      </c>
      <c r="I209" s="68">
        <f t="shared" si="35"/>
        <v>652.30510448561074</v>
      </c>
      <c r="J209" s="40">
        <f t="shared" si="36"/>
        <v>-36.245065455200908</v>
      </c>
      <c r="K209" s="37">
        <f t="shared" si="37"/>
        <v>616.06003903040983</v>
      </c>
      <c r="L209" s="37">
        <f t="shared" si="33"/>
        <v>4232155.5179026425</v>
      </c>
      <c r="M209" s="37">
        <f t="shared" si="34"/>
        <v>3996997.5332292989</v>
      </c>
      <c r="N209" s="63"/>
      <c r="O209" s="73"/>
      <c r="P209" s="78"/>
    </row>
    <row r="210" spans="1:16" s="34" customFormat="1" x14ac:dyDescent="0.2">
      <c r="A210" s="33">
        <v>3817</v>
      </c>
      <c r="B210" s="34" t="s">
        <v>405</v>
      </c>
      <c r="C210" s="36">
        <v>32036276</v>
      </c>
      <c r="D210" s="76">
        <v>10461</v>
      </c>
      <c r="E210" s="37">
        <f t="shared" si="29"/>
        <v>3062.4487142720582</v>
      </c>
      <c r="F210" s="38">
        <f t="shared" si="30"/>
        <v>0.78491266620414468</v>
      </c>
      <c r="G210" s="39">
        <f t="shared" si="31"/>
        <v>503.51634560169418</v>
      </c>
      <c r="H210" s="39">
        <f t="shared" si="32"/>
        <v>157.16037644136748</v>
      </c>
      <c r="I210" s="68">
        <f t="shared" si="35"/>
        <v>660.67672204306166</v>
      </c>
      <c r="J210" s="40">
        <f t="shared" si="36"/>
        <v>-36.245065455200908</v>
      </c>
      <c r="K210" s="37">
        <f t="shared" si="37"/>
        <v>624.43165658786074</v>
      </c>
      <c r="L210" s="37">
        <f t="shared" si="33"/>
        <v>6911339.1892924681</v>
      </c>
      <c r="M210" s="37">
        <f t="shared" si="34"/>
        <v>6532179.5595656112</v>
      </c>
      <c r="N210" s="63"/>
      <c r="O210" s="73"/>
      <c r="P210" s="78"/>
    </row>
    <row r="211" spans="1:16" s="34" customFormat="1" x14ac:dyDescent="0.2">
      <c r="A211" s="33">
        <v>3818</v>
      </c>
      <c r="B211" s="34" t="s">
        <v>171</v>
      </c>
      <c r="C211" s="36">
        <v>20066787</v>
      </c>
      <c r="D211" s="76">
        <v>5604</v>
      </c>
      <c r="E211" s="37">
        <f t="shared" si="29"/>
        <v>3580.7971092077087</v>
      </c>
      <c r="F211" s="38">
        <f t="shared" si="30"/>
        <v>0.91776655492250325</v>
      </c>
      <c r="G211" s="39">
        <f t="shared" si="31"/>
        <v>192.50730864030393</v>
      </c>
      <c r="H211" s="39">
        <f t="shared" si="32"/>
        <v>0</v>
      </c>
      <c r="I211" s="68">
        <f t="shared" si="35"/>
        <v>192.50730864030393</v>
      </c>
      <c r="J211" s="40">
        <f t="shared" si="36"/>
        <v>-36.245065455200908</v>
      </c>
      <c r="K211" s="37">
        <f t="shared" si="37"/>
        <v>156.26224318510302</v>
      </c>
      <c r="L211" s="37">
        <f t="shared" si="33"/>
        <v>1078810.9576202633</v>
      </c>
      <c r="M211" s="37">
        <f t="shared" si="34"/>
        <v>875693.61080931732</v>
      </c>
      <c r="N211" s="63"/>
      <c r="O211" s="73"/>
      <c r="P211" s="78"/>
    </row>
    <row r="212" spans="1:16" s="34" customFormat="1" x14ac:dyDescent="0.2">
      <c r="A212" s="33">
        <v>3819</v>
      </c>
      <c r="B212" s="34" t="s">
        <v>172</v>
      </c>
      <c r="C212" s="36">
        <v>5083982</v>
      </c>
      <c r="D212" s="76">
        <v>1561</v>
      </c>
      <c r="E212" s="37">
        <f t="shared" si="29"/>
        <v>3256.8750800768739</v>
      </c>
      <c r="F212" s="38">
        <f t="shared" si="30"/>
        <v>0.83474459202645679</v>
      </c>
      <c r="G212" s="39">
        <f t="shared" si="31"/>
        <v>386.86052611880478</v>
      </c>
      <c r="H212" s="39">
        <f t="shared" si="32"/>
        <v>89.111148409681974</v>
      </c>
      <c r="I212" s="68">
        <f t="shared" si="35"/>
        <v>475.97167452848674</v>
      </c>
      <c r="J212" s="40">
        <f t="shared" si="36"/>
        <v>-36.245065455200908</v>
      </c>
      <c r="K212" s="37">
        <f t="shared" si="37"/>
        <v>439.72660907328583</v>
      </c>
      <c r="L212" s="37">
        <f t="shared" si="33"/>
        <v>742991.78393896786</v>
      </c>
      <c r="M212" s="37">
        <f t="shared" si="34"/>
        <v>686413.23676339921</v>
      </c>
      <c r="N212" s="63"/>
      <c r="O212" s="73"/>
      <c r="P212" s="78"/>
    </row>
    <row r="213" spans="1:16" s="34" customFormat="1" x14ac:dyDescent="0.2">
      <c r="A213" s="33">
        <v>3820</v>
      </c>
      <c r="B213" s="34" t="s">
        <v>173</v>
      </c>
      <c r="C213" s="36">
        <v>9555567</v>
      </c>
      <c r="D213" s="76">
        <v>2900</v>
      </c>
      <c r="E213" s="37">
        <f t="shared" si="29"/>
        <v>3295.0231034482758</v>
      </c>
      <c r="F213" s="38">
        <f t="shared" si="30"/>
        <v>0.84452201837006247</v>
      </c>
      <c r="G213" s="39">
        <f t="shared" si="31"/>
        <v>363.9717120959636</v>
      </c>
      <c r="H213" s="39">
        <f t="shared" si="32"/>
        <v>75.759340229691304</v>
      </c>
      <c r="I213" s="68">
        <f t="shared" si="35"/>
        <v>439.7310523256549</v>
      </c>
      <c r="J213" s="40">
        <f t="shared" si="36"/>
        <v>-36.245065455200908</v>
      </c>
      <c r="K213" s="37">
        <f t="shared" si="37"/>
        <v>403.48598687045398</v>
      </c>
      <c r="L213" s="37">
        <f t="shared" si="33"/>
        <v>1275220.0517443991</v>
      </c>
      <c r="M213" s="37">
        <f t="shared" si="34"/>
        <v>1170109.3619243165</v>
      </c>
      <c r="N213" s="63"/>
      <c r="O213" s="73"/>
      <c r="P213" s="78"/>
    </row>
    <row r="214" spans="1:16" s="34" customFormat="1" x14ac:dyDescent="0.2">
      <c r="A214" s="33">
        <v>3821</v>
      </c>
      <c r="B214" s="34" t="s">
        <v>174</v>
      </c>
      <c r="C214" s="36">
        <v>8440130</v>
      </c>
      <c r="D214" s="76">
        <v>2430</v>
      </c>
      <c r="E214" s="37">
        <f t="shared" si="29"/>
        <v>3473.3045267489711</v>
      </c>
      <c r="F214" s="38">
        <f t="shared" si="30"/>
        <v>0.89021595820502908</v>
      </c>
      <c r="G214" s="39">
        <f t="shared" si="31"/>
        <v>257.00285811554647</v>
      </c>
      <c r="H214" s="39">
        <f t="shared" si="32"/>
        <v>13.360842074447987</v>
      </c>
      <c r="I214" s="68">
        <f t="shared" si="35"/>
        <v>270.36370018999446</v>
      </c>
      <c r="J214" s="40">
        <f t="shared" si="36"/>
        <v>-36.245065455200908</v>
      </c>
      <c r="K214" s="37">
        <f t="shared" si="37"/>
        <v>234.11863473479355</v>
      </c>
      <c r="L214" s="37">
        <f t="shared" si="33"/>
        <v>656983.79146168649</v>
      </c>
      <c r="M214" s="37">
        <f t="shared" si="34"/>
        <v>568908.28240554826</v>
      </c>
      <c r="N214" s="63"/>
      <c r="O214" s="73"/>
      <c r="P214" s="78"/>
    </row>
    <row r="215" spans="1:16" s="34" customFormat="1" x14ac:dyDescent="0.2">
      <c r="A215" s="33">
        <v>3822</v>
      </c>
      <c r="B215" s="34" t="s">
        <v>175</v>
      </c>
      <c r="C215" s="36">
        <v>4448050</v>
      </c>
      <c r="D215" s="76">
        <v>1430</v>
      </c>
      <c r="E215" s="37">
        <f t="shared" si="29"/>
        <v>3110.5244755244757</v>
      </c>
      <c r="F215" s="38">
        <f t="shared" si="30"/>
        <v>0.79723459465589952</v>
      </c>
      <c r="G215" s="39">
        <f t="shared" si="31"/>
        <v>474.67088885024367</v>
      </c>
      <c r="H215" s="39">
        <f t="shared" si="32"/>
        <v>140.33386000302133</v>
      </c>
      <c r="I215" s="68">
        <f t="shared" si="35"/>
        <v>615.00474885326503</v>
      </c>
      <c r="J215" s="40">
        <f t="shared" si="36"/>
        <v>-36.245065455200908</v>
      </c>
      <c r="K215" s="37">
        <f t="shared" si="37"/>
        <v>578.75968339806411</v>
      </c>
      <c r="L215" s="37">
        <f t="shared" si="33"/>
        <v>879456.79086016899</v>
      </c>
      <c r="M215" s="37">
        <f t="shared" si="34"/>
        <v>827626.34725923173</v>
      </c>
      <c r="N215" s="63"/>
      <c r="O215" s="73"/>
      <c r="P215" s="78"/>
    </row>
    <row r="216" spans="1:16" s="34" customFormat="1" x14ac:dyDescent="0.2">
      <c r="A216" s="33">
        <v>3823</v>
      </c>
      <c r="B216" s="34" t="s">
        <v>176</v>
      </c>
      <c r="C216" s="36">
        <v>3857798</v>
      </c>
      <c r="D216" s="76">
        <v>1228</v>
      </c>
      <c r="E216" s="37">
        <f t="shared" si="29"/>
        <v>3141.5293159609118</v>
      </c>
      <c r="F216" s="38">
        <f t="shared" si="30"/>
        <v>0.80518120674405713</v>
      </c>
      <c r="G216" s="39">
        <f t="shared" si="31"/>
        <v>456.06798458838199</v>
      </c>
      <c r="H216" s="39">
        <f t="shared" si="32"/>
        <v>129.4821658502687</v>
      </c>
      <c r="I216" s="68">
        <f t="shared" si="35"/>
        <v>585.55015043865069</v>
      </c>
      <c r="J216" s="40">
        <f t="shared" si="36"/>
        <v>-36.245065455200908</v>
      </c>
      <c r="K216" s="37">
        <f t="shared" si="37"/>
        <v>549.30508498344977</v>
      </c>
      <c r="L216" s="37">
        <f t="shared" si="33"/>
        <v>719055.58473866305</v>
      </c>
      <c r="M216" s="37">
        <f t="shared" si="34"/>
        <v>674546.64435967628</v>
      </c>
      <c r="N216" s="63"/>
      <c r="O216" s="73"/>
      <c r="P216" s="78"/>
    </row>
    <row r="217" spans="1:16" s="34" customFormat="1" x14ac:dyDescent="0.2">
      <c r="A217" s="33">
        <v>3824</v>
      </c>
      <c r="B217" s="34" t="s">
        <v>177</v>
      </c>
      <c r="C217" s="36">
        <v>7812445</v>
      </c>
      <c r="D217" s="76">
        <v>2164</v>
      </c>
      <c r="E217" s="37">
        <f t="shared" si="29"/>
        <v>3610.1871534195934</v>
      </c>
      <c r="F217" s="38">
        <f t="shared" si="30"/>
        <v>0.92529929101525821</v>
      </c>
      <c r="G217" s="39">
        <f t="shared" si="31"/>
        <v>174.87328211317308</v>
      </c>
      <c r="H217" s="39">
        <f t="shared" si="32"/>
        <v>0</v>
      </c>
      <c r="I217" s="68">
        <f t="shared" si="35"/>
        <v>174.87328211317308</v>
      </c>
      <c r="J217" s="40">
        <f t="shared" si="36"/>
        <v>-36.245065455200908</v>
      </c>
      <c r="K217" s="37">
        <f t="shared" si="37"/>
        <v>138.62821665797216</v>
      </c>
      <c r="L217" s="37">
        <f t="shared" si="33"/>
        <v>378425.78249290655</v>
      </c>
      <c r="M217" s="37">
        <f t="shared" si="34"/>
        <v>299991.46084785176</v>
      </c>
      <c r="N217" s="63"/>
      <c r="O217" s="73"/>
      <c r="P217" s="78"/>
    </row>
    <row r="218" spans="1:16" s="34" customFormat="1" x14ac:dyDescent="0.2">
      <c r="A218" s="33">
        <v>3825</v>
      </c>
      <c r="B218" s="34" t="s">
        <v>178</v>
      </c>
      <c r="C218" s="36">
        <v>14256047</v>
      </c>
      <c r="D218" s="76">
        <v>3756</v>
      </c>
      <c r="E218" s="37">
        <f t="shared" si="29"/>
        <v>3795.539669861555</v>
      </c>
      <c r="F218" s="38">
        <f t="shared" si="30"/>
        <v>0.9728055683253386</v>
      </c>
      <c r="G218" s="39">
        <f t="shared" si="31"/>
        <v>63.661772247996119</v>
      </c>
      <c r="H218" s="39">
        <f t="shared" si="32"/>
        <v>0</v>
      </c>
      <c r="I218" s="68">
        <f t="shared" si="35"/>
        <v>63.661772247996119</v>
      </c>
      <c r="J218" s="40">
        <f t="shared" si="36"/>
        <v>-36.245065455200908</v>
      </c>
      <c r="K218" s="37">
        <f t="shared" si="37"/>
        <v>27.41670679279521</v>
      </c>
      <c r="L218" s="37">
        <f t="shared" si="33"/>
        <v>239113.61656347342</v>
      </c>
      <c r="M218" s="37">
        <f t="shared" si="34"/>
        <v>102977.15071373881</v>
      </c>
      <c r="N218" s="63"/>
      <c r="O218" s="73"/>
      <c r="P218" s="78"/>
    </row>
    <row r="219" spans="1:16" s="34" customFormat="1" x14ac:dyDescent="0.2">
      <c r="A219" s="33">
        <v>4201</v>
      </c>
      <c r="B219" s="34" t="s">
        <v>179</v>
      </c>
      <c r="C219" s="36">
        <v>21030942</v>
      </c>
      <c r="D219" s="76">
        <v>6762</v>
      </c>
      <c r="E219" s="37">
        <f t="shared" si="29"/>
        <v>3110.1659272404613</v>
      </c>
      <c r="F219" s="38">
        <f t="shared" si="30"/>
        <v>0.79714269790404302</v>
      </c>
      <c r="G219" s="39">
        <f t="shared" si="31"/>
        <v>474.88601782065234</v>
      </c>
      <c r="H219" s="39">
        <f t="shared" si="32"/>
        <v>140.45935190242639</v>
      </c>
      <c r="I219" s="68">
        <f t="shared" si="35"/>
        <v>615.34536972307876</v>
      </c>
      <c r="J219" s="40">
        <f t="shared" si="36"/>
        <v>-36.245065455200908</v>
      </c>
      <c r="K219" s="37">
        <f t="shared" si="37"/>
        <v>579.10030426787785</v>
      </c>
      <c r="L219" s="37">
        <f t="shared" si="33"/>
        <v>4160965.3900674586</v>
      </c>
      <c r="M219" s="37">
        <f t="shared" si="34"/>
        <v>3915876.25745939</v>
      </c>
      <c r="N219" s="63"/>
      <c r="O219" s="73"/>
      <c r="P219" s="78"/>
    </row>
    <row r="220" spans="1:16" s="34" customFormat="1" x14ac:dyDescent="0.2">
      <c r="A220" s="33">
        <v>4202</v>
      </c>
      <c r="B220" s="34" t="s">
        <v>180</v>
      </c>
      <c r="C220" s="36">
        <v>80215254</v>
      </c>
      <c r="D220" s="76">
        <v>23891</v>
      </c>
      <c r="E220" s="37">
        <f t="shared" si="29"/>
        <v>3357.5511280398478</v>
      </c>
      <c r="F220" s="38">
        <f t="shared" si="30"/>
        <v>0.86054809523656606</v>
      </c>
      <c r="G220" s="39">
        <f t="shared" si="31"/>
        <v>326.45489734102046</v>
      </c>
      <c r="H220" s="39">
        <f t="shared" si="32"/>
        <v>53.874531622641143</v>
      </c>
      <c r="I220" s="68">
        <f t="shared" si="35"/>
        <v>380.3294289636616</v>
      </c>
      <c r="J220" s="40">
        <f t="shared" si="36"/>
        <v>-36.245065455200908</v>
      </c>
      <c r="K220" s="37">
        <f t="shared" si="37"/>
        <v>344.08436350846068</v>
      </c>
      <c r="L220" s="37">
        <f t="shared" si="33"/>
        <v>9086450.3873708397</v>
      </c>
      <c r="M220" s="37">
        <f t="shared" si="34"/>
        <v>8220519.5285806339</v>
      </c>
      <c r="N220" s="63"/>
      <c r="O220" s="73"/>
      <c r="P220" s="78"/>
    </row>
    <row r="221" spans="1:16" s="34" customFormat="1" x14ac:dyDescent="0.2">
      <c r="A221" s="33">
        <v>4203</v>
      </c>
      <c r="B221" s="34" t="s">
        <v>181</v>
      </c>
      <c r="C221" s="36">
        <v>147215364</v>
      </c>
      <c r="D221" s="76">
        <v>45065</v>
      </c>
      <c r="E221" s="37">
        <f t="shared" si="29"/>
        <v>3266.7339176744704</v>
      </c>
      <c r="F221" s="38">
        <f t="shared" si="30"/>
        <v>0.83727143483311006</v>
      </c>
      <c r="G221" s="39">
        <f t="shared" si="31"/>
        <v>380.94522356024692</v>
      </c>
      <c r="H221" s="39">
        <f t="shared" si="32"/>
        <v>85.660555250523217</v>
      </c>
      <c r="I221" s="68">
        <f t="shared" si="35"/>
        <v>466.60577881077012</v>
      </c>
      <c r="J221" s="40">
        <f t="shared" si="36"/>
        <v>-36.245065455200908</v>
      </c>
      <c r="K221" s="37">
        <f t="shared" si="37"/>
        <v>430.3607133555692</v>
      </c>
      <c r="L221" s="37">
        <f t="shared" si="33"/>
        <v>21027589.422107354</v>
      </c>
      <c r="M221" s="37">
        <f t="shared" si="34"/>
        <v>19394205.547368728</v>
      </c>
      <c r="N221" s="63"/>
      <c r="O221" s="73"/>
      <c r="P221" s="78"/>
    </row>
    <row r="222" spans="1:16" s="34" customFormat="1" x14ac:dyDescent="0.2">
      <c r="A222" s="33">
        <v>4204</v>
      </c>
      <c r="B222" s="34" t="s">
        <v>194</v>
      </c>
      <c r="C222" s="36">
        <v>387157756</v>
      </c>
      <c r="D222" s="76">
        <v>112588</v>
      </c>
      <c r="E222" s="37">
        <f t="shared" si="29"/>
        <v>3438.7124382705083</v>
      </c>
      <c r="F222" s="38">
        <f t="shared" si="30"/>
        <v>0.88134992617299435</v>
      </c>
      <c r="G222" s="39">
        <f t="shared" si="31"/>
        <v>277.75811120262415</v>
      </c>
      <c r="H222" s="39">
        <f t="shared" si="32"/>
        <v>25.46807304190995</v>
      </c>
      <c r="I222" s="68">
        <f t="shared" si="35"/>
        <v>303.22618424453412</v>
      </c>
      <c r="J222" s="40">
        <f t="shared" si="36"/>
        <v>-36.245065455200908</v>
      </c>
      <c r="K222" s="37">
        <f t="shared" si="37"/>
        <v>266.98111878933321</v>
      </c>
      <c r="L222" s="37">
        <f t="shared" si="33"/>
        <v>34139629.631723605</v>
      </c>
      <c r="M222" s="37">
        <f t="shared" si="34"/>
        <v>30058870.202253446</v>
      </c>
      <c r="N222" s="63"/>
      <c r="O222" s="73"/>
      <c r="P222" s="78"/>
    </row>
    <row r="223" spans="1:16" s="34" customFormat="1" x14ac:dyDescent="0.2">
      <c r="A223" s="33">
        <v>4205</v>
      </c>
      <c r="B223" s="34" t="s">
        <v>199</v>
      </c>
      <c r="C223" s="36">
        <v>72809413</v>
      </c>
      <c r="D223" s="76">
        <v>23055</v>
      </c>
      <c r="E223" s="37">
        <f t="shared" si="29"/>
        <v>3158.0747343309476</v>
      </c>
      <c r="F223" s="38">
        <f t="shared" si="30"/>
        <v>0.80942183561916792</v>
      </c>
      <c r="G223" s="39">
        <f t="shared" si="31"/>
        <v>446.14073356636055</v>
      </c>
      <c r="H223" s="39">
        <f t="shared" si="32"/>
        <v>123.69126942075617</v>
      </c>
      <c r="I223" s="68">
        <f t="shared" si="35"/>
        <v>569.83200298711677</v>
      </c>
      <c r="J223" s="40">
        <f t="shared" si="36"/>
        <v>-36.245065455200908</v>
      </c>
      <c r="K223" s="37">
        <f t="shared" si="37"/>
        <v>533.58693753191585</v>
      </c>
      <c r="L223" s="37">
        <f t="shared" si="33"/>
        <v>13137476.828867977</v>
      </c>
      <c r="M223" s="37">
        <f t="shared" si="34"/>
        <v>12301846.844798319</v>
      </c>
      <c r="N223" s="63"/>
      <c r="O223" s="73"/>
      <c r="P223" s="78"/>
    </row>
    <row r="224" spans="1:16" s="34" customFormat="1" x14ac:dyDescent="0.2">
      <c r="A224" s="33">
        <v>4206</v>
      </c>
      <c r="B224" s="34" t="s">
        <v>195</v>
      </c>
      <c r="C224" s="36">
        <v>31604415</v>
      </c>
      <c r="D224" s="76">
        <v>9645</v>
      </c>
      <c r="E224" s="37">
        <f t="shared" si="29"/>
        <v>3276.7667185069986</v>
      </c>
      <c r="F224" s="38">
        <f t="shared" si="30"/>
        <v>0.83984286481796344</v>
      </c>
      <c r="G224" s="39">
        <f t="shared" si="31"/>
        <v>374.92554306072998</v>
      </c>
      <c r="H224" s="39">
        <f t="shared" si="32"/>
        <v>82.149074959138346</v>
      </c>
      <c r="I224" s="68">
        <f t="shared" si="35"/>
        <v>457.07461801986835</v>
      </c>
      <c r="J224" s="40">
        <f t="shared" si="36"/>
        <v>-36.245065455200908</v>
      </c>
      <c r="K224" s="37">
        <f t="shared" si="37"/>
        <v>420.82955256466744</v>
      </c>
      <c r="L224" s="37">
        <f t="shared" si="33"/>
        <v>4408484.6908016307</v>
      </c>
      <c r="M224" s="37">
        <f t="shared" si="34"/>
        <v>4058901.0344862174</v>
      </c>
      <c r="N224" s="63"/>
      <c r="O224" s="73"/>
      <c r="P224" s="78"/>
    </row>
    <row r="225" spans="1:16" s="34" customFormat="1" x14ac:dyDescent="0.2">
      <c r="A225" s="33">
        <v>4207</v>
      </c>
      <c r="B225" s="34" t="s">
        <v>196</v>
      </c>
      <c r="C225" s="36">
        <v>32173617</v>
      </c>
      <c r="D225" s="76">
        <v>9027</v>
      </c>
      <c r="E225" s="37">
        <f t="shared" si="29"/>
        <v>3564.1538717181788</v>
      </c>
      <c r="F225" s="38">
        <f t="shared" si="30"/>
        <v>0.91350085478153586</v>
      </c>
      <c r="G225" s="39">
        <f t="shared" si="31"/>
        <v>202.49325113402182</v>
      </c>
      <c r="H225" s="39">
        <f t="shared" si="32"/>
        <v>0</v>
      </c>
      <c r="I225" s="68">
        <f t="shared" si="35"/>
        <v>202.49325113402182</v>
      </c>
      <c r="J225" s="40">
        <f t="shared" si="36"/>
        <v>-36.245065455200908</v>
      </c>
      <c r="K225" s="37">
        <f t="shared" si="37"/>
        <v>166.2481856788209</v>
      </c>
      <c r="L225" s="37">
        <f t="shared" si="33"/>
        <v>1827906.577986815</v>
      </c>
      <c r="M225" s="37">
        <f t="shared" si="34"/>
        <v>1500722.3721227164</v>
      </c>
      <c r="N225" s="63"/>
      <c r="O225" s="73"/>
      <c r="P225" s="78"/>
    </row>
    <row r="226" spans="1:16" s="34" customFormat="1" x14ac:dyDescent="0.2">
      <c r="A226" s="33">
        <v>4211</v>
      </c>
      <c r="B226" s="34" t="s">
        <v>182</v>
      </c>
      <c r="C226" s="36">
        <v>7003819</v>
      </c>
      <c r="D226" s="76">
        <v>2430</v>
      </c>
      <c r="E226" s="37">
        <f t="shared" si="29"/>
        <v>2882.2300411522633</v>
      </c>
      <c r="F226" s="38">
        <f t="shared" si="30"/>
        <v>0.73872220477404837</v>
      </c>
      <c r="G226" s="39">
        <f t="shared" si="31"/>
        <v>611.64754947357108</v>
      </c>
      <c r="H226" s="39">
        <f t="shared" si="32"/>
        <v>220.23691203329568</v>
      </c>
      <c r="I226" s="68">
        <f t="shared" si="35"/>
        <v>831.88446150686673</v>
      </c>
      <c r="J226" s="40">
        <f t="shared" si="36"/>
        <v>-36.245065455200908</v>
      </c>
      <c r="K226" s="37">
        <f t="shared" si="37"/>
        <v>795.63939605166581</v>
      </c>
      <c r="L226" s="37">
        <f t="shared" si="33"/>
        <v>2021479.2414616861</v>
      </c>
      <c r="M226" s="37">
        <f t="shared" si="34"/>
        <v>1933403.732405548</v>
      </c>
      <c r="N226" s="63"/>
      <c r="O226" s="73"/>
      <c r="P226" s="78"/>
    </row>
    <row r="227" spans="1:16" s="34" customFormat="1" x14ac:dyDescent="0.2">
      <c r="A227" s="33">
        <v>4212</v>
      </c>
      <c r="B227" s="34" t="s">
        <v>183</v>
      </c>
      <c r="C227" s="36">
        <v>6274490</v>
      </c>
      <c r="D227" s="76">
        <v>2128</v>
      </c>
      <c r="E227" s="37">
        <f t="shared" si="29"/>
        <v>2948.5385338345864</v>
      </c>
      <c r="F227" s="38">
        <f t="shared" si="30"/>
        <v>0.75571722432840249</v>
      </c>
      <c r="G227" s="39">
        <f t="shared" si="31"/>
        <v>571.86245386417727</v>
      </c>
      <c r="H227" s="39">
        <f t="shared" si="32"/>
        <v>197.02893959448261</v>
      </c>
      <c r="I227" s="68">
        <f t="shared" si="35"/>
        <v>768.89139345865988</v>
      </c>
      <c r="J227" s="40">
        <f t="shared" si="36"/>
        <v>-36.245065455200908</v>
      </c>
      <c r="K227" s="37">
        <f t="shared" si="37"/>
        <v>732.64632800345896</v>
      </c>
      <c r="L227" s="37">
        <f t="shared" si="33"/>
        <v>1636200.8852800282</v>
      </c>
      <c r="M227" s="37">
        <f t="shared" si="34"/>
        <v>1559071.3859913608</v>
      </c>
      <c r="N227" s="63"/>
      <c r="O227" s="73"/>
      <c r="P227" s="78"/>
    </row>
    <row r="228" spans="1:16" s="34" customFormat="1" x14ac:dyDescent="0.2">
      <c r="A228" s="33">
        <v>4213</v>
      </c>
      <c r="B228" s="34" t="s">
        <v>184</v>
      </c>
      <c r="C228" s="36">
        <v>19018612</v>
      </c>
      <c r="D228" s="76">
        <v>6067</v>
      </c>
      <c r="E228" s="37">
        <f t="shared" si="29"/>
        <v>3134.763804186583</v>
      </c>
      <c r="F228" s="38">
        <f t="shared" si="30"/>
        <v>0.80344719047783331</v>
      </c>
      <c r="G228" s="39">
        <f t="shared" si="31"/>
        <v>460.1272916529793</v>
      </c>
      <c r="H228" s="39">
        <f t="shared" si="32"/>
        <v>131.8500949712838</v>
      </c>
      <c r="I228" s="68">
        <f t="shared" si="35"/>
        <v>591.97738662426309</v>
      </c>
      <c r="J228" s="40">
        <f t="shared" si="36"/>
        <v>-36.245065455200908</v>
      </c>
      <c r="K228" s="37">
        <f t="shared" si="37"/>
        <v>555.73232116906217</v>
      </c>
      <c r="L228" s="37">
        <f t="shared" si="33"/>
        <v>3591526.8046494043</v>
      </c>
      <c r="M228" s="37">
        <f t="shared" si="34"/>
        <v>3371627.9925327003</v>
      </c>
      <c r="N228" s="63"/>
      <c r="O228" s="73"/>
      <c r="P228" s="78"/>
    </row>
    <row r="229" spans="1:16" s="34" customFormat="1" x14ac:dyDescent="0.2">
      <c r="A229" s="33">
        <v>4214</v>
      </c>
      <c r="B229" s="34" t="s">
        <v>185</v>
      </c>
      <c r="C229" s="36">
        <v>18178648</v>
      </c>
      <c r="D229" s="76">
        <v>6004</v>
      </c>
      <c r="E229" s="37">
        <f t="shared" si="29"/>
        <v>3027.7561625582944</v>
      </c>
      <c r="F229" s="38">
        <f t="shared" si="30"/>
        <v>0.77602088521327561</v>
      </c>
      <c r="G229" s="39">
        <f t="shared" si="31"/>
        <v>524.33187662995249</v>
      </c>
      <c r="H229" s="39">
        <f t="shared" si="32"/>
        <v>169.30276954118483</v>
      </c>
      <c r="I229" s="68">
        <f t="shared" si="35"/>
        <v>693.63464617113732</v>
      </c>
      <c r="J229" s="40">
        <f t="shared" si="36"/>
        <v>-36.245065455200908</v>
      </c>
      <c r="K229" s="37">
        <f t="shared" si="37"/>
        <v>657.3895807159364</v>
      </c>
      <c r="L229" s="37">
        <f t="shared" si="33"/>
        <v>4164582.4156115083</v>
      </c>
      <c r="M229" s="37">
        <f t="shared" si="34"/>
        <v>3946967.0426184824</v>
      </c>
      <c r="N229" s="63"/>
      <c r="O229" s="73"/>
      <c r="P229" s="78"/>
    </row>
    <row r="230" spans="1:16" s="34" customFormat="1" x14ac:dyDescent="0.2">
      <c r="A230" s="33">
        <v>4215</v>
      </c>
      <c r="B230" s="34" t="s">
        <v>186</v>
      </c>
      <c r="C230" s="36">
        <v>37851343</v>
      </c>
      <c r="D230" s="76">
        <v>11180</v>
      </c>
      <c r="E230" s="37">
        <f t="shared" si="29"/>
        <v>3385.6299642218246</v>
      </c>
      <c r="F230" s="38">
        <f t="shared" si="30"/>
        <v>0.86774476568815384</v>
      </c>
      <c r="G230" s="39">
        <f t="shared" si="31"/>
        <v>309.60759563183439</v>
      </c>
      <c r="H230" s="39">
        <f t="shared" si="32"/>
        <v>44.046938958949248</v>
      </c>
      <c r="I230" s="68">
        <f t="shared" si="35"/>
        <v>353.65453459078361</v>
      </c>
      <c r="J230" s="40">
        <f t="shared" si="36"/>
        <v>-36.245065455200908</v>
      </c>
      <c r="K230" s="37">
        <f t="shared" si="37"/>
        <v>317.4094691355827</v>
      </c>
      <c r="L230" s="37">
        <f t="shared" si="33"/>
        <v>3953857.6967249606</v>
      </c>
      <c r="M230" s="37">
        <f t="shared" si="34"/>
        <v>3548637.8649358144</v>
      </c>
      <c r="N230" s="63"/>
      <c r="O230" s="73"/>
      <c r="P230" s="78"/>
    </row>
    <row r="231" spans="1:16" s="34" customFormat="1" x14ac:dyDescent="0.2">
      <c r="A231" s="33">
        <v>4216</v>
      </c>
      <c r="B231" s="34" t="s">
        <v>187</v>
      </c>
      <c r="C231" s="36">
        <v>14936757</v>
      </c>
      <c r="D231" s="76">
        <v>5274</v>
      </c>
      <c r="E231" s="37">
        <f t="shared" si="29"/>
        <v>2832.1496018202502</v>
      </c>
      <c r="F231" s="38">
        <f t="shared" si="30"/>
        <v>0.72588647270853723</v>
      </c>
      <c r="G231" s="39">
        <f t="shared" si="31"/>
        <v>641.69581307277906</v>
      </c>
      <c r="H231" s="39">
        <f t="shared" si="32"/>
        <v>237.76506579950029</v>
      </c>
      <c r="I231" s="68">
        <f t="shared" si="35"/>
        <v>879.46087887227941</v>
      </c>
      <c r="J231" s="40">
        <f t="shared" si="36"/>
        <v>-36.245065455200908</v>
      </c>
      <c r="K231" s="37">
        <f t="shared" si="37"/>
        <v>843.21581341707849</v>
      </c>
      <c r="L231" s="37">
        <f t="shared" si="33"/>
        <v>4638276.6751724016</v>
      </c>
      <c r="M231" s="37">
        <f t="shared" si="34"/>
        <v>4447120.1999616716</v>
      </c>
      <c r="N231" s="63"/>
      <c r="O231" s="73"/>
      <c r="P231" s="78"/>
    </row>
    <row r="232" spans="1:16" s="34" customFormat="1" x14ac:dyDescent="0.2">
      <c r="A232" s="33">
        <v>4217</v>
      </c>
      <c r="B232" s="34" t="s">
        <v>188</v>
      </c>
      <c r="C232" s="36">
        <v>5211743</v>
      </c>
      <c r="D232" s="76">
        <v>1822</v>
      </c>
      <c r="E232" s="37">
        <f t="shared" si="29"/>
        <v>2860.4517014270032</v>
      </c>
      <c r="F232" s="38">
        <f t="shared" si="30"/>
        <v>0.73314036609064803</v>
      </c>
      <c r="G232" s="39">
        <f t="shared" si="31"/>
        <v>624.7145533087272</v>
      </c>
      <c r="H232" s="39">
        <f t="shared" si="32"/>
        <v>227.85933093713672</v>
      </c>
      <c r="I232" s="68">
        <f t="shared" si="35"/>
        <v>852.57388424586395</v>
      </c>
      <c r="J232" s="40">
        <f t="shared" si="36"/>
        <v>-36.245065455200908</v>
      </c>
      <c r="K232" s="37">
        <f t="shared" si="37"/>
        <v>816.32881879066304</v>
      </c>
      <c r="L232" s="37">
        <f t="shared" si="33"/>
        <v>1553389.617095964</v>
      </c>
      <c r="M232" s="37">
        <f t="shared" si="34"/>
        <v>1487351.1078365881</v>
      </c>
      <c r="N232" s="63"/>
      <c r="O232" s="73"/>
      <c r="P232" s="78"/>
    </row>
    <row r="233" spans="1:16" s="34" customFormat="1" x14ac:dyDescent="0.2">
      <c r="A233" s="33">
        <v>4218</v>
      </c>
      <c r="B233" s="34" t="s">
        <v>189</v>
      </c>
      <c r="C233" s="36">
        <v>3543576</v>
      </c>
      <c r="D233" s="76">
        <v>1335</v>
      </c>
      <c r="E233" s="37">
        <f t="shared" si="29"/>
        <v>2654.3640449438203</v>
      </c>
      <c r="F233" s="38">
        <f t="shared" si="30"/>
        <v>0.68031962458137196</v>
      </c>
      <c r="G233" s="39">
        <f t="shared" si="31"/>
        <v>748.36714719863687</v>
      </c>
      <c r="H233" s="39">
        <f t="shared" si="32"/>
        <v>299.9900107062507</v>
      </c>
      <c r="I233" s="68">
        <f t="shared" si="35"/>
        <v>1048.3571579048876</v>
      </c>
      <c r="J233" s="40">
        <f t="shared" si="36"/>
        <v>-36.245065455200908</v>
      </c>
      <c r="K233" s="37">
        <f t="shared" si="37"/>
        <v>1012.1120924496867</v>
      </c>
      <c r="L233" s="37">
        <f t="shared" si="33"/>
        <v>1399556.8058030249</v>
      </c>
      <c r="M233" s="37">
        <f t="shared" si="34"/>
        <v>1351169.6434203316</v>
      </c>
      <c r="N233" s="63"/>
      <c r="O233" s="73"/>
      <c r="P233" s="78"/>
    </row>
    <row r="234" spans="1:16" s="34" customFormat="1" x14ac:dyDescent="0.2">
      <c r="A234" s="33">
        <v>4219</v>
      </c>
      <c r="B234" s="34" t="s">
        <v>190</v>
      </c>
      <c r="C234" s="36">
        <v>11631374</v>
      </c>
      <c r="D234" s="76">
        <v>3619</v>
      </c>
      <c r="E234" s="37">
        <f t="shared" si="29"/>
        <v>3213.9745786128765</v>
      </c>
      <c r="F234" s="38">
        <f t="shared" si="30"/>
        <v>0.82374909459047596</v>
      </c>
      <c r="G234" s="39">
        <f t="shared" si="31"/>
        <v>412.60082699720323</v>
      </c>
      <c r="H234" s="39">
        <f t="shared" si="32"/>
        <v>104.12632392208108</v>
      </c>
      <c r="I234" s="68">
        <f t="shared" si="35"/>
        <v>516.72715091928433</v>
      </c>
      <c r="J234" s="40">
        <f t="shared" si="36"/>
        <v>-36.245065455200908</v>
      </c>
      <c r="K234" s="37">
        <f t="shared" si="37"/>
        <v>480.48208546408341</v>
      </c>
      <c r="L234" s="37">
        <f t="shared" si="33"/>
        <v>1870035.5591768899</v>
      </c>
      <c r="M234" s="37">
        <f t="shared" si="34"/>
        <v>1738864.6672945179</v>
      </c>
      <c r="N234" s="63"/>
      <c r="O234" s="73"/>
      <c r="P234" s="78"/>
    </row>
    <row r="235" spans="1:16" s="34" customFormat="1" x14ac:dyDescent="0.2">
      <c r="A235" s="33">
        <v>4220</v>
      </c>
      <c r="B235" s="34" t="s">
        <v>191</v>
      </c>
      <c r="C235" s="36">
        <v>3431031</v>
      </c>
      <c r="D235" s="76">
        <v>1142</v>
      </c>
      <c r="E235" s="37">
        <f t="shared" si="29"/>
        <v>3004.4054290718041</v>
      </c>
      <c r="F235" s="38">
        <f t="shared" si="30"/>
        <v>0.77003603838358425</v>
      </c>
      <c r="G235" s="39">
        <f t="shared" si="31"/>
        <v>538.34231672184671</v>
      </c>
      <c r="H235" s="39">
        <f t="shared" si="32"/>
        <v>177.47552626145642</v>
      </c>
      <c r="I235" s="68">
        <f t="shared" si="35"/>
        <v>715.81784298330308</v>
      </c>
      <c r="J235" s="40">
        <f t="shared" si="36"/>
        <v>-36.245065455200908</v>
      </c>
      <c r="K235" s="37">
        <f t="shared" si="37"/>
        <v>679.57277752810216</v>
      </c>
      <c r="L235" s="37">
        <f t="shared" si="33"/>
        <v>817463.97668693215</v>
      </c>
      <c r="M235" s="37">
        <f t="shared" si="34"/>
        <v>776072.11193709262</v>
      </c>
      <c r="N235" s="63"/>
      <c r="O235" s="73"/>
      <c r="P235" s="78"/>
    </row>
    <row r="236" spans="1:16" s="34" customFormat="1" x14ac:dyDescent="0.2">
      <c r="A236" s="33">
        <v>4221</v>
      </c>
      <c r="B236" s="34" t="s">
        <v>192</v>
      </c>
      <c r="C236" s="36">
        <v>4394550</v>
      </c>
      <c r="D236" s="76">
        <v>1169</v>
      </c>
      <c r="E236" s="37">
        <f t="shared" si="29"/>
        <v>3759.2386655260907</v>
      </c>
      <c r="F236" s="38">
        <f t="shared" si="30"/>
        <v>0.96350153721910337</v>
      </c>
      <c r="G236" s="39">
        <f t="shared" si="31"/>
        <v>85.442374849274714</v>
      </c>
      <c r="H236" s="39">
        <f t="shared" si="32"/>
        <v>0</v>
      </c>
      <c r="I236" s="68">
        <f t="shared" si="35"/>
        <v>85.442374849274714</v>
      </c>
      <c r="J236" s="40">
        <f t="shared" si="36"/>
        <v>-36.245065455200908</v>
      </c>
      <c r="K236" s="37">
        <f t="shared" si="37"/>
        <v>49.197309394073805</v>
      </c>
      <c r="L236" s="37">
        <f t="shared" si="33"/>
        <v>99882.136198802138</v>
      </c>
      <c r="M236" s="37">
        <f t="shared" si="34"/>
        <v>57511.654681672277</v>
      </c>
      <c r="N236" s="63"/>
      <c r="O236" s="73"/>
      <c r="P236" s="78"/>
    </row>
    <row r="237" spans="1:16" s="34" customFormat="1" x14ac:dyDescent="0.2">
      <c r="A237" s="33">
        <v>4222</v>
      </c>
      <c r="B237" s="34" t="s">
        <v>193</v>
      </c>
      <c r="C237" s="36">
        <v>5272873</v>
      </c>
      <c r="D237" s="76">
        <v>930</v>
      </c>
      <c r="E237" s="37">
        <f t="shared" si="29"/>
        <v>5669.7559139784944</v>
      </c>
      <c r="F237" s="38">
        <f t="shared" si="30"/>
        <v>1.4531715128576124</v>
      </c>
      <c r="G237" s="39">
        <f t="shared" si="31"/>
        <v>-1060.8679742221675</v>
      </c>
      <c r="H237" s="39">
        <f t="shared" si="32"/>
        <v>0</v>
      </c>
      <c r="I237" s="68">
        <f t="shared" si="35"/>
        <v>-1060.8679742221675</v>
      </c>
      <c r="J237" s="40">
        <f t="shared" si="36"/>
        <v>-36.245065455200908</v>
      </c>
      <c r="K237" s="37">
        <f t="shared" si="37"/>
        <v>-1097.1130396773683</v>
      </c>
      <c r="L237" s="37">
        <f t="shared" si="33"/>
        <v>-986607.21602661582</v>
      </c>
      <c r="M237" s="37">
        <f t="shared" si="34"/>
        <v>-1020315.1268999525</v>
      </c>
      <c r="N237" s="63"/>
      <c r="O237" s="73"/>
      <c r="P237" s="78"/>
    </row>
    <row r="238" spans="1:16" s="34" customFormat="1" x14ac:dyDescent="0.2">
      <c r="A238" s="33">
        <v>4223</v>
      </c>
      <c r="B238" s="34" t="s">
        <v>197</v>
      </c>
      <c r="C238" s="36">
        <v>44345464</v>
      </c>
      <c r="D238" s="76">
        <v>14935</v>
      </c>
      <c r="E238" s="37">
        <f t="shared" si="29"/>
        <v>2969.2309340475394</v>
      </c>
      <c r="F238" s="38">
        <f t="shared" si="30"/>
        <v>0.76102073421107264</v>
      </c>
      <c r="G238" s="39">
        <f t="shared" si="31"/>
        <v>559.44701373640544</v>
      </c>
      <c r="H238" s="39">
        <f t="shared" si="32"/>
        <v>189.78659951994905</v>
      </c>
      <c r="I238" s="68">
        <f t="shared" si="35"/>
        <v>749.23361325635449</v>
      </c>
      <c r="J238" s="40">
        <f t="shared" si="36"/>
        <v>-36.245065455200908</v>
      </c>
      <c r="K238" s="37">
        <f t="shared" si="37"/>
        <v>712.98854780115357</v>
      </c>
      <c r="L238" s="37">
        <f t="shared" si="33"/>
        <v>11189804.013983654</v>
      </c>
      <c r="M238" s="37">
        <f t="shared" si="34"/>
        <v>10648483.961410228</v>
      </c>
      <c r="N238" s="63"/>
      <c r="O238" s="73"/>
      <c r="P238" s="78"/>
    </row>
    <row r="239" spans="1:16" s="34" customFormat="1" x14ac:dyDescent="0.2">
      <c r="A239" s="33">
        <v>4224</v>
      </c>
      <c r="B239" s="34" t="s">
        <v>198</v>
      </c>
      <c r="C239" s="36">
        <v>3225228</v>
      </c>
      <c r="D239" s="76">
        <v>927</v>
      </c>
      <c r="E239" s="37">
        <f t="shared" si="29"/>
        <v>3479.2103559870552</v>
      </c>
      <c r="F239" s="38">
        <f t="shared" si="30"/>
        <v>0.8917296358551422</v>
      </c>
      <c r="G239" s="39">
        <f t="shared" si="31"/>
        <v>253.459360572696</v>
      </c>
      <c r="H239" s="39">
        <f t="shared" si="32"/>
        <v>11.293801841118533</v>
      </c>
      <c r="I239" s="68">
        <f t="shared" si="35"/>
        <v>264.75316241381455</v>
      </c>
      <c r="J239" s="40">
        <f t="shared" si="36"/>
        <v>-36.245065455200908</v>
      </c>
      <c r="K239" s="37">
        <f t="shared" si="37"/>
        <v>228.50809695861363</v>
      </c>
      <c r="L239" s="37">
        <f t="shared" si="33"/>
        <v>245426.18155760609</v>
      </c>
      <c r="M239" s="37">
        <f t="shared" si="34"/>
        <v>211827.00588063485</v>
      </c>
      <c r="N239" s="63"/>
      <c r="O239" s="73"/>
      <c r="P239" s="78"/>
    </row>
    <row r="240" spans="1:16" s="34" customFormat="1" x14ac:dyDescent="0.2">
      <c r="A240" s="33">
        <v>4225</v>
      </c>
      <c r="B240" s="34" t="s">
        <v>200</v>
      </c>
      <c r="C240" s="36">
        <v>31570075</v>
      </c>
      <c r="D240" s="76">
        <v>10464</v>
      </c>
      <c r="E240" s="37">
        <f t="shared" si="29"/>
        <v>3017.0178707951072</v>
      </c>
      <c r="F240" s="38">
        <f t="shared" si="30"/>
        <v>0.77326863627632492</v>
      </c>
      <c r="G240" s="39">
        <f t="shared" si="31"/>
        <v>530.77485168786473</v>
      </c>
      <c r="H240" s="39">
        <f t="shared" si="32"/>
        <v>173.06117165830031</v>
      </c>
      <c r="I240" s="68">
        <f t="shared" si="35"/>
        <v>703.83602334616501</v>
      </c>
      <c r="J240" s="40">
        <f t="shared" si="36"/>
        <v>-36.245065455200908</v>
      </c>
      <c r="K240" s="37">
        <f t="shared" si="37"/>
        <v>667.59095789096409</v>
      </c>
      <c r="L240" s="37">
        <f t="shared" si="33"/>
        <v>7364940.148294271</v>
      </c>
      <c r="M240" s="37">
        <f t="shared" si="34"/>
        <v>6985671.783371048</v>
      </c>
      <c r="N240" s="63"/>
      <c r="O240" s="73"/>
      <c r="P240" s="78"/>
    </row>
    <row r="241" spans="1:16" s="34" customFormat="1" x14ac:dyDescent="0.2">
      <c r="A241" s="33">
        <v>4226</v>
      </c>
      <c r="B241" s="34" t="s">
        <v>201</v>
      </c>
      <c r="C241" s="36">
        <v>5396906</v>
      </c>
      <c r="D241" s="76">
        <v>1690</v>
      </c>
      <c r="E241" s="37">
        <f t="shared" si="29"/>
        <v>3193.4355029585799</v>
      </c>
      <c r="F241" s="38">
        <f t="shared" si="30"/>
        <v>0.81848488214569237</v>
      </c>
      <c r="G241" s="39">
        <f t="shared" si="31"/>
        <v>424.92427238978115</v>
      </c>
      <c r="H241" s="39">
        <f t="shared" si="32"/>
        <v>111.31500040108487</v>
      </c>
      <c r="I241" s="68">
        <f t="shared" si="35"/>
        <v>536.23927279086604</v>
      </c>
      <c r="J241" s="40">
        <f t="shared" si="36"/>
        <v>-36.245065455200908</v>
      </c>
      <c r="K241" s="37">
        <f t="shared" si="37"/>
        <v>499.99420733566512</v>
      </c>
      <c r="L241" s="37">
        <f t="shared" si="33"/>
        <v>906244.37101656361</v>
      </c>
      <c r="M241" s="37">
        <f t="shared" si="34"/>
        <v>844990.210397274</v>
      </c>
      <c r="N241" s="63"/>
      <c r="O241" s="73"/>
      <c r="P241" s="78"/>
    </row>
    <row r="242" spans="1:16" s="34" customFormat="1" x14ac:dyDescent="0.2">
      <c r="A242" s="33">
        <v>4227</v>
      </c>
      <c r="B242" s="34" t="s">
        <v>202</v>
      </c>
      <c r="C242" s="36">
        <v>19391692</v>
      </c>
      <c r="D242" s="76">
        <v>5922</v>
      </c>
      <c r="E242" s="37">
        <f t="shared" si="29"/>
        <v>3274.5173927727119</v>
      </c>
      <c r="F242" s="38">
        <f t="shared" si="30"/>
        <v>0.83926635744625377</v>
      </c>
      <c r="G242" s="39">
        <f t="shared" si="31"/>
        <v>376.27513850130197</v>
      </c>
      <c r="H242" s="39">
        <f t="shared" si="32"/>
        <v>82.936338966138692</v>
      </c>
      <c r="I242" s="68">
        <f t="shared" si="35"/>
        <v>459.21147746744066</v>
      </c>
      <c r="J242" s="40">
        <f t="shared" si="36"/>
        <v>-36.245065455200908</v>
      </c>
      <c r="K242" s="37">
        <f t="shared" si="37"/>
        <v>422.96641201223974</v>
      </c>
      <c r="L242" s="37">
        <f t="shared" si="33"/>
        <v>2719450.3695621835</v>
      </c>
      <c r="M242" s="37">
        <f t="shared" si="34"/>
        <v>2504807.091936484</v>
      </c>
      <c r="N242" s="63"/>
      <c r="O242" s="73"/>
      <c r="P242" s="78"/>
    </row>
    <row r="243" spans="1:16" s="34" customFormat="1" x14ac:dyDescent="0.2">
      <c r="A243" s="33">
        <v>4228</v>
      </c>
      <c r="B243" s="34" t="s">
        <v>203</v>
      </c>
      <c r="C243" s="36">
        <v>8033638</v>
      </c>
      <c r="D243" s="76">
        <v>1772</v>
      </c>
      <c r="E243" s="37">
        <f t="shared" si="29"/>
        <v>4533.655756207675</v>
      </c>
      <c r="F243" s="38">
        <f t="shared" si="30"/>
        <v>1.1619864230453218</v>
      </c>
      <c r="G243" s="39">
        <f t="shared" si="31"/>
        <v>-379.20787955967586</v>
      </c>
      <c r="H243" s="39">
        <f t="shared" si="32"/>
        <v>0</v>
      </c>
      <c r="I243" s="68">
        <f t="shared" si="35"/>
        <v>-379.20787955967586</v>
      </c>
      <c r="J243" s="40">
        <f t="shared" si="36"/>
        <v>-36.245065455200908</v>
      </c>
      <c r="K243" s="37">
        <f t="shared" si="37"/>
        <v>-415.45294501487678</v>
      </c>
      <c r="L243" s="37">
        <f t="shared" si="33"/>
        <v>-671956.36257974559</v>
      </c>
      <c r="M243" s="37">
        <f t="shared" si="34"/>
        <v>-736182.61856636161</v>
      </c>
      <c r="N243" s="63"/>
      <c r="O243" s="73"/>
      <c r="P243" s="78"/>
    </row>
    <row r="244" spans="1:16" s="34" customFormat="1" x14ac:dyDescent="0.2">
      <c r="A244" s="33">
        <v>4601</v>
      </c>
      <c r="B244" s="34" t="s">
        <v>227</v>
      </c>
      <c r="C244" s="36">
        <v>1181869226</v>
      </c>
      <c r="D244" s="76">
        <v>285601</v>
      </c>
      <c r="E244" s="37">
        <f t="shared" si="29"/>
        <v>4138.1830805914542</v>
      </c>
      <c r="F244" s="38">
        <f t="shared" si="30"/>
        <v>1.0606258644889643</v>
      </c>
      <c r="G244" s="39">
        <f t="shared" si="31"/>
        <v>-141.92427418994339</v>
      </c>
      <c r="H244" s="39">
        <f t="shared" si="32"/>
        <v>0</v>
      </c>
      <c r="I244" s="68">
        <f t="shared" si="35"/>
        <v>-141.92427418994339</v>
      </c>
      <c r="J244" s="40">
        <f t="shared" si="36"/>
        <v>-36.245065455200908</v>
      </c>
      <c r="K244" s="37">
        <f t="shared" si="37"/>
        <v>-178.1693396451443</v>
      </c>
      <c r="L244" s="37">
        <f t="shared" si="33"/>
        <v>-40533714.632922024</v>
      </c>
      <c r="M244" s="37">
        <f t="shared" si="34"/>
        <v>-50885341.571992859</v>
      </c>
      <c r="N244" s="63"/>
      <c r="O244" s="73"/>
      <c r="P244" s="78"/>
    </row>
    <row r="245" spans="1:16" s="34" customFormat="1" x14ac:dyDescent="0.2">
      <c r="A245" s="33">
        <v>4602</v>
      </c>
      <c r="B245" s="34" t="s">
        <v>406</v>
      </c>
      <c r="C245" s="36">
        <v>72998163</v>
      </c>
      <c r="D245" s="76">
        <v>17160</v>
      </c>
      <c r="E245" s="37">
        <f t="shared" si="29"/>
        <v>4253.972202797203</v>
      </c>
      <c r="F245" s="38">
        <f t="shared" si="30"/>
        <v>1.0903028834719761</v>
      </c>
      <c r="G245" s="39">
        <f t="shared" si="31"/>
        <v>-211.39774751339263</v>
      </c>
      <c r="H245" s="39">
        <f t="shared" si="32"/>
        <v>0</v>
      </c>
      <c r="I245" s="68">
        <f t="shared" si="35"/>
        <v>-211.39774751339263</v>
      </c>
      <c r="J245" s="40">
        <f t="shared" si="36"/>
        <v>-36.245065455200908</v>
      </c>
      <c r="K245" s="37">
        <f t="shared" si="37"/>
        <v>-247.64281296859355</v>
      </c>
      <c r="L245" s="37">
        <f t="shared" si="33"/>
        <v>-3627585.3473298177</v>
      </c>
      <c r="M245" s="37">
        <f t="shared" si="34"/>
        <v>-4249550.6705410648</v>
      </c>
      <c r="N245" s="63"/>
      <c r="O245" s="73"/>
      <c r="P245" s="78"/>
    </row>
    <row r="246" spans="1:16" s="34" customFormat="1" x14ac:dyDescent="0.2">
      <c r="A246" s="33">
        <v>4611</v>
      </c>
      <c r="B246" s="34" t="s">
        <v>228</v>
      </c>
      <c r="C246" s="36">
        <v>12925776</v>
      </c>
      <c r="D246" s="76">
        <v>4053</v>
      </c>
      <c r="E246" s="37">
        <f t="shared" si="29"/>
        <v>3189.1872686898591</v>
      </c>
      <c r="F246" s="38">
        <f t="shared" si="30"/>
        <v>0.81739604990795345</v>
      </c>
      <c r="G246" s="39">
        <f t="shared" si="31"/>
        <v>427.47321295101364</v>
      </c>
      <c r="H246" s="39">
        <f t="shared" si="32"/>
        <v>112.80188239513716</v>
      </c>
      <c r="I246" s="68">
        <f t="shared" si="35"/>
        <v>540.27509534615081</v>
      </c>
      <c r="J246" s="40">
        <f t="shared" si="36"/>
        <v>-36.245065455200908</v>
      </c>
      <c r="K246" s="37">
        <f t="shared" si="37"/>
        <v>504.03002989094989</v>
      </c>
      <c r="L246" s="37">
        <f t="shared" si="33"/>
        <v>2189734.9614379494</v>
      </c>
      <c r="M246" s="37">
        <f t="shared" si="34"/>
        <v>2042833.7111480199</v>
      </c>
      <c r="N246" s="63"/>
      <c r="O246" s="73"/>
      <c r="P246" s="78"/>
    </row>
    <row r="247" spans="1:16" s="34" customFormat="1" x14ac:dyDescent="0.2">
      <c r="A247" s="33">
        <v>4612</v>
      </c>
      <c r="B247" s="34" t="s">
        <v>229</v>
      </c>
      <c r="C247" s="36">
        <v>19296842</v>
      </c>
      <c r="D247" s="76">
        <v>5798</v>
      </c>
      <c r="E247" s="37">
        <f t="shared" si="29"/>
        <v>3328.1893756467748</v>
      </c>
      <c r="F247" s="38">
        <f t="shared" si="30"/>
        <v>0.85302261040220173</v>
      </c>
      <c r="G247" s="39">
        <f t="shared" si="31"/>
        <v>344.07194877686425</v>
      </c>
      <c r="H247" s="39">
        <f t="shared" si="32"/>
        <v>64.151144960216669</v>
      </c>
      <c r="I247" s="68">
        <f t="shared" si="35"/>
        <v>408.22309373708094</v>
      </c>
      <c r="J247" s="40">
        <f t="shared" si="36"/>
        <v>-36.245065455200908</v>
      </c>
      <c r="K247" s="37">
        <f t="shared" si="37"/>
        <v>371.97802828188003</v>
      </c>
      <c r="L247" s="37">
        <f t="shared" si="33"/>
        <v>2366877.4974875953</v>
      </c>
      <c r="M247" s="37">
        <f t="shared" si="34"/>
        <v>2156728.6079783402</v>
      </c>
      <c r="N247" s="63"/>
      <c r="O247" s="73"/>
      <c r="P247" s="78"/>
    </row>
    <row r="248" spans="1:16" s="34" customFormat="1" x14ac:dyDescent="0.2">
      <c r="A248" s="33">
        <v>4613</v>
      </c>
      <c r="B248" s="34" t="s">
        <v>230</v>
      </c>
      <c r="C248" s="36">
        <v>49791203</v>
      </c>
      <c r="D248" s="76">
        <v>11953</v>
      </c>
      <c r="E248" s="37">
        <f t="shared" si="29"/>
        <v>4165.5821132770016</v>
      </c>
      <c r="F248" s="38">
        <f t="shared" si="30"/>
        <v>1.0676482997370724</v>
      </c>
      <c r="G248" s="39">
        <f t="shared" si="31"/>
        <v>-158.36369380127181</v>
      </c>
      <c r="H248" s="39">
        <f t="shared" si="32"/>
        <v>0</v>
      </c>
      <c r="I248" s="68">
        <f t="shared" si="35"/>
        <v>-158.36369380127181</v>
      </c>
      <c r="J248" s="40">
        <f t="shared" si="36"/>
        <v>-36.245065455200908</v>
      </c>
      <c r="K248" s="37">
        <f t="shared" si="37"/>
        <v>-194.60875925647272</v>
      </c>
      <c r="L248" s="37">
        <f t="shared" si="33"/>
        <v>-1892921.232006602</v>
      </c>
      <c r="M248" s="37">
        <f t="shared" si="34"/>
        <v>-2326158.4993926184</v>
      </c>
      <c r="N248" s="63"/>
      <c r="O248" s="73"/>
      <c r="P248" s="78"/>
    </row>
    <row r="249" spans="1:16" s="34" customFormat="1" x14ac:dyDescent="0.2">
      <c r="A249" s="33">
        <v>4614</v>
      </c>
      <c r="B249" s="34" t="s">
        <v>231</v>
      </c>
      <c r="C249" s="36">
        <v>74292489</v>
      </c>
      <c r="D249" s="76">
        <v>18861</v>
      </c>
      <c r="E249" s="37">
        <f t="shared" si="29"/>
        <v>3938.9475107364401</v>
      </c>
      <c r="F249" s="38">
        <f t="shared" si="30"/>
        <v>1.0095613285805571</v>
      </c>
      <c r="G249" s="39">
        <f t="shared" si="31"/>
        <v>-22.382932276934934</v>
      </c>
      <c r="H249" s="39">
        <f t="shared" si="32"/>
        <v>0</v>
      </c>
      <c r="I249" s="68">
        <f t="shared" si="35"/>
        <v>-22.382932276934934</v>
      </c>
      <c r="J249" s="40">
        <f t="shared" si="36"/>
        <v>-36.245065455200908</v>
      </c>
      <c r="K249" s="37">
        <f t="shared" si="37"/>
        <v>-58.627997732135839</v>
      </c>
      <c r="L249" s="37">
        <f t="shared" si="33"/>
        <v>-422164.4856752698</v>
      </c>
      <c r="M249" s="37">
        <f t="shared" si="34"/>
        <v>-1105782.6652258141</v>
      </c>
      <c r="N249" s="63"/>
      <c r="O249" s="73"/>
      <c r="P249" s="78"/>
    </row>
    <row r="250" spans="1:16" s="34" customFormat="1" x14ac:dyDescent="0.2">
      <c r="A250" s="33">
        <v>4615</v>
      </c>
      <c r="B250" s="34" t="s">
        <v>232</v>
      </c>
      <c r="C250" s="36">
        <v>11585492</v>
      </c>
      <c r="D250" s="76">
        <v>3147</v>
      </c>
      <c r="E250" s="37">
        <f t="shared" si="29"/>
        <v>3681.4401016841434</v>
      </c>
      <c r="F250" s="38">
        <f t="shared" si="30"/>
        <v>0.94356158593520034</v>
      </c>
      <c r="G250" s="39">
        <f t="shared" si="31"/>
        <v>132.12151315444308</v>
      </c>
      <c r="H250" s="39">
        <f t="shared" si="32"/>
        <v>0</v>
      </c>
      <c r="I250" s="68">
        <f t="shared" si="35"/>
        <v>132.12151315444308</v>
      </c>
      <c r="J250" s="40">
        <f t="shared" si="36"/>
        <v>-36.245065455200908</v>
      </c>
      <c r="K250" s="37">
        <f t="shared" si="37"/>
        <v>95.876447699242163</v>
      </c>
      <c r="L250" s="37">
        <f t="shared" si="33"/>
        <v>415786.4018970324</v>
      </c>
      <c r="M250" s="37">
        <f t="shared" si="34"/>
        <v>301723.18090951507</v>
      </c>
      <c r="N250" s="63"/>
      <c r="O250" s="73"/>
      <c r="P250" s="78"/>
    </row>
    <row r="251" spans="1:16" s="34" customFormat="1" x14ac:dyDescent="0.2">
      <c r="A251" s="33">
        <v>4616</v>
      </c>
      <c r="B251" s="34" t="s">
        <v>233</v>
      </c>
      <c r="C251" s="36">
        <v>11505915</v>
      </c>
      <c r="D251" s="76">
        <v>2924</v>
      </c>
      <c r="E251" s="37">
        <f t="shared" si="29"/>
        <v>3934.9914500683994</v>
      </c>
      <c r="F251" s="38">
        <f t="shared" si="30"/>
        <v>1.0085473811103036</v>
      </c>
      <c r="G251" s="39">
        <f t="shared" si="31"/>
        <v>-20.009295876110535</v>
      </c>
      <c r="H251" s="39">
        <f t="shared" si="32"/>
        <v>0</v>
      </c>
      <c r="I251" s="68">
        <f t="shared" si="35"/>
        <v>-20.009295876110535</v>
      </c>
      <c r="J251" s="40">
        <f t="shared" si="36"/>
        <v>-36.245065455200908</v>
      </c>
      <c r="K251" s="37">
        <f t="shared" si="37"/>
        <v>-56.254361331311443</v>
      </c>
      <c r="L251" s="37">
        <f t="shared" si="33"/>
        <v>-58507.181141747205</v>
      </c>
      <c r="M251" s="37">
        <f t="shared" si="34"/>
        <v>-164487.75253275465</v>
      </c>
      <c r="N251" s="63"/>
      <c r="O251" s="73"/>
      <c r="P251" s="78"/>
    </row>
    <row r="252" spans="1:16" s="34" customFormat="1" x14ac:dyDescent="0.2">
      <c r="A252" s="33">
        <v>4617</v>
      </c>
      <c r="B252" s="34" t="s">
        <v>234</v>
      </c>
      <c r="C252" s="36">
        <v>47003790</v>
      </c>
      <c r="D252" s="76">
        <v>13039</v>
      </c>
      <c r="E252" s="37">
        <f t="shared" si="29"/>
        <v>3604.8615691387377</v>
      </c>
      <c r="F252" s="38">
        <f t="shared" si="30"/>
        <v>0.92393433148548698</v>
      </c>
      <c r="G252" s="39">
        <f t="shared" si="31"/>
        <v>178.06863268168652</v>
      </c>
      <c r="H252" s="39">
        <f t="shared" si="32"/>
        <v>0</v>
      </c>
      <c r="I252" s="68">
        <f t="shared" si="35"/>
        <v>178.06863268168652</v>
      </c>
      <c r="J252" s="40">
        <f t="shared" si="36"/>
        <v>-36.245065455200908</v>
      </c>
      <c r="K252" s="37">
        <f t="shared" si="37"/>
        <v>141.82356722648561</v>
      </c>
      <c r="L252" s="37">
        <f t="shared" si="33"/>
        <v>2321836.9015365108</v>
      </c>
      <c r="M252" s="37">
        <f t="shared" si="34"/>
        <v>1849237.4930661458</v>
      </c>
      <c r="N252" s="63"/>
      <c r="O252" s="73"/>
      <c r="P252" s="78"/>
    </row>
    <row r="253" spans="1:16" s="34" customFormat="1" x14ac:dyDescent="0.2">
      <c r="A253" s="33">
        <v>4618</v>
      </c>
      <c r="B253" s="34" t="s">
        <v>235</v>
      </c>
      <c r="C253" s="36">
        <v>39955222</v>
      </c>
      <c r="D253" s="76">
        <v>11002</v>
      </c>
      <c r="E253" s="37">
        <f t="shared" si="29"/>
        <v>3631.6326122523178</v>
      </c>
      <c r="F253" s="38">
        <f t="shared" si="30"/>
        <v>0.9307958115584164</v>
      </c>
      <c r="G253" s="39">
        <f t="shared" si="31"/>
        <v>162.00600681353845</v>
      </c>
      <c r="H253" s="39">
        <f t="shared" si="32"/>
        <v>0</v>
      </c>
      <c r="I253" s="68">
        <f t="shared" si="35"/>
        <v>162.00600681353845</v>
      </c>
      <c r="J253" s="40">
        <f t="shared" si="36"/>
        <v>-36.245065455200908</v>
      </c>
      <c r="K253" s="37">
        <f t="shared" si="37"/>
        <v>125.76094135833753</v>
      </c>
      <c r="L253" s="37">
        <f t="shared" si="33"/>
        <v>1782390.0869625499</v>
      </c>
      <c r="M253" s="37">
        <f t="shared" si="34"/>
        <v>1383621.8768244295</v>
      </c>
      <c r="N253" s="63"/>
      <c r="O253" s="73"/>
      <c r="P253" s="78"/>
    </row>
    <row r="254" spans="1:16" s="34" customFormat="1" x14ac:dyDescent="0.2">
      <c r="A254" s="33">
        <v>4619</v>
      </c>
      <c r="B254" s="34" t="s">
        <v>236</v>
      </c>
      <c r="C254" s="36">
        <v>3557954</v>
      </c>
      <c r="D254" s="76">
        <v>903</v>
      </c>
      <c r="E254" s="37">
        <f t="shared" si="29"/>
        <v>3940.1483942414175</v>
      </c>
      <c r="F254" s="38">
        <f t="shared" si="30"/>
        <v>1.0098691177916219</v>
      </c>
      <c r="G254" s="39">
        <f t="shared" si="31"/>
        <v>-23.103462379921346</v>
      </c>
      <c r="H254" s="39">
        <f t="shared" si="32"/>
        <v>0</v>
      </c>
      <c r="I254" s="68">
        <f t="shared" si="35"/>
        <v>-23.103462379921346</v>
      </c>
      <c r="J254" s="40">
        <f t="shared" si="36"/>
        <v>-36.245065455200908</v>
      </c>
      <c r="K254" s="37">
        <f t="shared" si="37"/>
        <v>-59.348527835122255</v>
      </c>
      <c r="L254" s="37">
        <f t="shared" si="33"/>
        <v>-20862.426529068976</v>
      </c>
      <c r="M254" s="37">
        <f t="shared" si="34"/>
        <v>-53591.720635115395</v>
      </c>
      <c r="N254" s="63"/>
      <c r="O254" s="73"/>
      <c r="P254" s="78"/>
    </row>
    <row r="255" spans="1:16" s="34" customFormat="1" x14ac:dyDescent="0.2">
      <c r="A255" s="33">
        <v>4620</v>
      </c>
      <c r="B255" s="34" t="s">
        <v>237</v>
      </c>
      <c r="C255" s="36">
        <v>3083840</v>
      </c>
      <c r="D255" s="76">
        <v>1061</v>
      </c>
      <c r="E255" s="37">
        <f t="shared" si="29"/>
        <v>2906.5409990574931</v>
      </c>
      <c r="F255" s="38">
        <f t="shared" si="30"/>
        <v>0.74495315933614181</v>
      </c>
      <c r="G255" s="39">
        <f t="shared" si="31"/>
        <v>597.06097473043326</v>
      </c>
      <c r="H255" s="39">
        <f t="shared" si="32"/>
        <v>211.72807676646528</v>
      </c>
      <c r="I255" s="68">
        <f t="shared" si="35"/>
        <v>808.78905149689854</v>
      </c>
      <c r="J255" s="40">
        <f t="shared" si="36"/>
        <v>-36.245065455200908</v>
      </c>
      <c r="K255" s="37">
        <f t="shared" si="37"/>
        <v>772.54398604169762</v>
      </c>
      <c r="L255" s="37">
        <f t="shared" si="33"/>
        <v>858125.18363820936</v>
      </c>
      <c r="M255" s="37">
        <f t="shared" si="34"/>
        <v>819669.16919024114</v>
      </c>
      <c r="N255" s="63"/>
      <c r="O255" s="73"/>
      <c r="P255" s="78"/>
    </row>
    <row r="256" spans="1:16" s="34" customFormat="1" x14ac:dyDescent="0.2">
      <c r="A256" s="33">
        <v>4621</v>
      </c>
      <c r="B256" s="34" t="s">
        <v>238</v>
      </c>
      <c r="C256" s="36">
        <v>56025027</v>
      </c>
      <c r="D256" s="76">
        <v>15787</v>
      </c>
      <c r="E256" s="37">
        <f t="shared" si="29"/>
        <v>3548.807689871413</v>
      </c>
      <c r="F256" s="38">
        <f t="shared" si="30"/>
        <v>0.90956759299228107</v>
      </c>
      <c r="G256" s="39">
        <f t="shared" si="31"/>
        <v>211.70096024208132</v>
      </c>
      <c r="H256" s="39">
        <f t="shared" si="32"/>
        <v>0</v>
      </c>
      <c r="I256" s="68">
        <f t="shared" si="35"/>
        <v>211.70096024208132</v>
      </c>
      <c r="J256" s="40">
        <f t="shared" si="36"/>
        <v>-36.245065455200908</v>
      </c>
      <c r="K256" s="37">
        <f t="shared" si="37"/>
        <v>175.45589478688041</v>
      </c>
      <c r="L256" s="37">
        <f t="shared" si="33"/>
        <v>3342123.059341738</v>
      </c>
      <c r="M256" s="37">
        <f t="shared" si="34"/>
        <v>2769922.2110004812</v>
      </c>
      <c r="N256" s="63"/>
      <c r="O256" s="73"/>
      <c r="P256" s="78"/>
    </row>
    <row r="257" spans="1:16" s="34" customFormat="1" x14ac:dyDescent="0.2">
      <c r="A257" s="33">
        <v>4622</v>
      </c>
      <c r="B257" s="34" t="s">
        <v>239</v>
      </c>
      <c r="C257" s="36">
        <v>28798038</v>
      </c>
      <c r="D257" s="76">
        <v>8461</v>
      </c>
      <c r="E257" s="37">
        <f t="shared" si="29"/>
        <v>3403.6210849781351</v>
      </c>
      <c r="F257" s="38">
        <f t="shared" si="30"/>
        <v>0.87235593141805667</v>
      </c>
      <c r="G257" s="39">
        <f t="shared" si="31"/>
        <v>298.81292317804809</v>
      </c>
      <c r="H257" s="39">
        <f t="shared" si="32"/>
        <v>37.750046694240581</v>
      </c>
      <c r="I257" s="68">
        <f t="shared" si="35"/>
        <v>336.5629698722887</v>
      </c>
      <c r="J257" s="40">
        <f t="shared" si="36"/>
        <v>-36.245065455200908</v>
      </c>
      <c r="K257" s="37">
        <f t="shared" si="37"/>
        <v>300.31790441708779</v>
      </c>
      <c r="L257" s="37">
        <f t="shared" si="33"/>
        <v>2847659.2880894346</v>
      </c>
      <c r="M257" s="37">
        <f t="shared" si="34"/>
        <v>2540989.7892729798</v>
      </c>
      <c r="N257" s="63"/>
      <c r="O257" s="73"/>
      <c r="P257" s="78"/>
    </row>
    <row r="258" spans="1:16" s="34" customFormat="1" x14ac:dyDescent="0.2">
      <c r="A258" s="33">
        <v>4623</v>
      </c>
      <c r="B258" s="34" t="s">
        <v>240</v>
      </c>
      <c r="C258" s="36">
        <v>8259270</v>
      </c>
      <c r="D258" s="76">
        <v>2504</v>
      </c>
      <c r="E258" s="37">
        <f t="shared" si="29"/>
        <v>3298.4305111821086</v>
      </c>
      <c r="F258" s="38">
        <f t="shared" si="30"/>
        <v>0.84539534482831236</v>
      </c>
      <c r="G258" s="39">
        <f t="shared" si="31"/>
        <v>361.92726745566398</v>
      </c>
      <c r="H258" s="39">
        <f t="shared" si="32"/>
        <v>74.566747522849838</v>
      </c>
      <c r="I258" s="68">
        <f t="shared" si="35"/>
        <v>436.4940149785138</v>
      </c>
      <c r="J258" s="40">
        <f t="shared" si="36"/>
        <v>-36.245065455200908</v>
      </c>
      <c r="K258" s="37">
        <f t="shared" si="37"/>
        <v>400.24894952331289</v>
      </c>
      <c r="L258" s="37">
        <f t="shared" si="33"/>
        <v>1092981.0135061985</v>
      </c>
      <c r="M258" s="37">
        <f t="shared" si="34"/>
        <v>1002223.3696063755</v>
      </c>
      <c r="N258" s="63"/>
      <c r="O258" s="73"/>
      <c r="P258" s="78"/>
    </row>
    <row r="259" spans="1:16" s="34" customFormat="1" x14ac:dyDescent="0.2">
      <c r="A259" s="33">
        <v>4624</v>
      </c>
      <c r="B259" s="34" t="s">
        <v>407</v>
      </c>
      <c r="C259" s="36">
        <v>95095357</v>
      </c>
      <c r="D259" s="76">
        <v>25049</v>
      </c>
      <c r="E259" s="37">
        <f t="shared" si="29"/>
        <v>3796.3733881592079</v>
      </c>
      <c r="F259" s="38">
        <f t="shared" si="30"/>
        <v>0.97301925224723551</v>
      </c>
      <c r="G259" s="39">
        <f t="shared" si="31"/>
        <v>63.161541269404367</v>
      </c>
      <c r="H259" s="39">
        <f t="shared" si="32"/>
        <v>0</v>
      </c>
      <c r="I259" s="68">
        <f t="shared" si="35"/>
        <v>63.161541269404367</v>
      </c>
      <c r="J259" s="40">
        <f t="shared" si="36"/>
        <v>-36.245065455200908</v>
      </c>
      <c r="K259" s="37">
        <f t="shared" si="37"/>
        <v>26.916475814203459</v>
      </c>
      <c r="L259" s="37">
        <f t="shared" si="33"/>
        <v>1582133.4472573099</v>
      </c>
      <c r="M259" s="37">
        <f t="shared" si="34"/>
        <v>674230.80266998243</v>
      </c>
      <c r="N259" s="63"/>
      <c r="O259" s="73"/>
      <c r="P259" s="78"/>
    </row>
    <row r="260" spans="1:16" s="34" customFormat="1" x14ac:dyDescent="0.2">
      <c r="A260" s="33">
        <v>4625</v>
      </c>
      <c r="B260" s="34" t="s">
        <v>241</v>
      </c>
      <c r="C260" s="36">
        <v>49516245</v>
      </c>
      <c r="D260" s="76">
        <v>5276</v>
      </c>
      <c r="E260" s="37">
        <f t="shared" si="29"/>
        <v>9385.1866944655048</v>
      </c>
      <c r="F260" s="38">
        <f t="shared" si="30"/>
        <v>2.4054449881383912</v>
      </c>
      <c r="G260" s="39">
        <f t="shared" si="31"/>
        <v>-3290.1264425143736</v>
      </c>
      <c r="H260" s="39">
        <f t="shared" si="32"/>
        <v>0</v>
      </c>
      <c r="I260" s="68">
        <f t="shared" si="35"/>
        <v>-3290.1264425143736</v>
      </c>
      <c r="J260" s="40">
        <f t="shared" si="36"/>
        <v>-36.245065455200908</v>
      </c>
      <c r="K260" s="37">
        <f t="shared" si="37"/>
        <v>-3326.3715079695744</v>
      </c>
      <c r="L260" s="37">
        <f t="shared" si="33"/>
        <v>-17358707.110705834</v>
      </c>
      <c r="M260" s="37">
        <f t="shared" si="34"/>
        <v>-17549936.076047473</v>
      </c>
      <c r="N260" s="63"/>
      <c r="O260" s="73"/>
      <c r="P260" s="78"/>
    </row>
    <row r="261" spans="1:16" s="34" customFormat="1" x14ac:dyDescent="0.2">
      <c r="A261" s="33">
        <v>4626</v>
      </c>
      <c r="B261" s="34" t="s">
        <v>246</v>
      </c>
      <c r="C261" s="36">
        <v>147533433</v>
      </c>
      <c r="D261" s="76">
        <v>38664</v>
      </c>
      <c r="E261" s="37">
        <f t="shared" si="29"/>
        <v>3815.7829764121661</v>
      </c>
      <c r="F261" s="38">
        <f t="shared" si="30"/>
        <v>0.97799397446692682</v>
      </c>
      <c r="G261" s="39">
        <f t="shared" si="31"/>
        <v>51.51578831762945</v>
      </c>
      <c r="H261" s="39">
        <f t="shared" si="32"/>
        <v>0</v>
      </c>
      <c r="I261" s="68">
        <f t="shared" si="35"/>
        <v>51.51578831762945</v>
      </c>
      <c r="J261" s="40">
        <f t="shared" si="36"/>
        <v>-36.245065455200908</v>
      </c>
      <c r="K261" s="37">
        <f t="shared" si="37"/>
        <v>15.270722862428542</v>
      </c>
      <c r="L261" s="37">
        <f t="shared" si="33"/>
        <v>1991806.4395128251</v>
      </c>
      <c r="M261" s="37">
        <f t="shared" si="34"/>
        <v>590427.22875293717</v>
      </c>
      <c r="N261" s="63"/>
      <c r="O261" s="73"/>
      <c r="P261" s="78"/>
    </row>
    <row r="262" spans="1:16" s="34" customFormat="1" x14ac:dyDescent="0.2">
      <c r="A262" s="33">
        <v>4627</v>
      </c>
      <c r="B262" s="34" t="s">
        <v>242</v>
      </c>
      <c r="C262" s="36">
        <v>102294790</v>
      </c>
      <c r="D262" s="76">
        <v>29594</v>
      </c>
      <c r="E262" s="37">
        <f t="shared" si="29"/>
        <v>3456.6057308913969</v>
      </c>
      <c r="F262" s="38">
        <f t="shared" si="30"/>
        <v>0.88593601832623747</v>
      </c>
      <c r="G262" s="39">
        <f t="shared" si="31"/>
        <v>267.02213563009099</v>
      </c>
      <c r="H262" s="39">
        <f t="shared" si="32"/>
        <v>19.205420624598943</v>
      </c>
      <c r="I262" s="68">
        <f t="shared" si="35"/>
        <v>286.22755625468994</v>
      </c>
      <c r="J262" s="40">
        <f t="shared" si="36"/>
        <v>-36.245065455200908</v>
      </c>
      <c r="K262" s="37">
        <f t="shared" si="37"/>
        <v>249.98249079948903</v>
      </c>
      <c r="L262" s="37">
        <f t="shared" si="33"/>
        <v>8470618.2998012938</v>
      </c>
      <c r="M262" s="37">
        <f t="shared" si="34"/>
        <v>7397981.8327200785</v>
      </c>
      <c r="N262" s="63"/>
      <c r="O262" s="73"/>
      <c r="P262" s="78"/>
    </row>
    <row r="263" spans="1:16" s="34" customFormat="1" x14ac:dyDescent="0.2">
      <c r="A263" s="33">
        <v>4628</v>
      </c>
      <c r="B263" s="34" t="s">
        <v>243</v>
      </c>
      <c r="C263" s="36">
        <v>12268655</v>
      </c>
      <c r="D263" s="76">
        <v>3918</v>
      </c>
      <c r="E263" s="37">
        <f t="shared" si="29"/>
        <v>3131.3565594691167</v>
      </c>
      <c r="F263" s="38">
        <f t="shared" si="30"/>
        <v>0.80257390580105392</v>
      </c>
      <c r="G263" s="39">
        <f t="shared" si="31"/>
        <v>462.17163848345905</v>
      </c>
      <c r="H263" s="39">
        <f t="shared" si="32"/>
        <v>133.04263062239698</v>
      </c>
      <c r="I263" s="68">
        <f t="shared" si="35"/>
        <v>595.21426910585603</v>
      </c>
      <c r="J263" s="40">
        <f t="shared" si="36"/>
        <v>-36.245065455200908</v>
      </c>
      <c r="K263" s="37">
        <f t="shared" si="37"/>
        <v>558.96920365065512</v>
      </c>
      <c r="L263" s="37">
        <f t="shared" si="33"/>
        <v>2332049.5063567441</v>
      </c>
      <c r="M263" s="37">
        <f t="shared" si="34"/>
        <v>2190041.3399032666</v>
      </c>
      <c r="N263" s="63"/>
      <c r="O263" s="73"/>
      <c r="P263" s="78"/>
    </row>
    <row r="264" spans="1:16" s="34" customFormat="1" x14ac:dyDescent="0.2">
      <c r="A264" s="33">
        <v>4629</v>
      </c>
      <c r="B264" s="34" t="s">
        <v>244</v>
      </c>
      <c r="C264" s="36">
        <v>1451341</v>
      </c>
      <c r="D264" s="76">
        <v>376</v>
      </c>
      <c r="E264" s="37">
        <f t="shared" ref="E264:E327" si="38">(C264)/D264</f>
        <v>3859.9494680851062</v>
      </c>
      <c r="F264" s="38">
        <f t="shared" ref="F264:F327" si="39">IF(ISNUMBER(C264),E264/E$365,"")</f>
        <v>0.98931394811230777</v>
      </c>
      <c r="G264" s="39">
        <f t="shared" ref="G264:G327" si="40">(E$365-E264)*0.6</f>
        <v>25.015893313865398</v>
      </c>
      <c r="H264" s="39">
        <f t="shared" ref="H264:H327" si="41">IF(E264&gt;=E$365*0.9,0,IF(E264&lt;0.9*E$365,(E$365*0.9-E264)*0.35))</f>
        <v>0</v>
      </c>
      <c r="I264" s="68">
        <f t="shared" si="35"/>
        <v>25.015893313865398</v>
      </c>
      <c r="J264" s="40">
        <f t="shared" si="36"/>
        <v>-36.245065455200908</v>
      </c>
      <c r="K264" s="37">
        <f t="shared" si="37"/>
        <v>-11.229172141335511</v>
      </c>
      <c r="L264" s="37">
        <f t="shared" ref="L264:L327" si="42">(I264*D264)</f>
        <v>9405.9758860133898</v>
      </c>
      <c r="M264" s="37">
        <f t="shared" ref="M264:M327" si="43">(K264*D264)</f>
        <v>-4222.1687251421517</v>
      </c>
      <c r="N264" s="63"/>
      <c r="O264" s="73"/>
      <c r="P264" s="78"/>
    </row>
    <row r="265" spans="1:16" s="34" customFormat="1" x14ac:dyDescent="0.2">
      <c r="A265" s="33">
        <v>4630</v>
      </c>
      <c r="B265" s="34" t="s">
        <v>245</v>
      </c>
      <c r="C265" s="36">
        <v>26585094</v>
      </c>
      <c r="D265" s="76">
        <v>8080</v>
      </c>
      <c r="E265" s="37">
        <f t="shared" si="38"/>
        <v>3290.2344059405941</v>
      </c>
      <c r="F265" s="38">
        <f t="shared" si="39"/>
        <v>0.84329466415809384</v>
      </c>
      <c r="G265" s="39">
        <f t="shared" si="40"/>
        <v>366.84493060057264</v>
      </c>
      <c r="H265" s="39">
        <f t="shared" si="41"/>
        <v>77.435384357379917</v>
      </c>
      <c r="I265" s="68">
        <f t="shared" ref="I265:I328" si="44">G265+H265</f>
        <v>444.28031495795256</v>
      </c>
      <c r="J265" s="40">
        <f t="shared" ref="J265:J328" si="45">I$367</f>
        <v>-36.245065455200908</v>
      </c>
      <c r="K265" s="37">
        <f t="shared" ref="K265:K328" si="46">I265+J265</f>
        <v>408.03524950275164</v>
      </c>
      <c r="L265" s="37">
        <f t="shared" si="42"/>
        <v>3589784.9448602567</v>
      </c>
      <c r="M265" s="37">
        <f t="shared" si="43"/>
        <v>3296924.8159822333</v>
      </c>
      <c r="N265" s="63"/>
      <c r="O265" s="73"/>
      <c r="P265" s="78"/>
    </row>
    <row r="266" spans="1:16" s="34" customFormat="1" x14ac:dyDescent="0.2">
      <c r="A266" s="33">
        <v>4631</v>
      </c>
      <c r="B266" s="34" t="s">
        <v>408</v>
      </c>
      <c r="C266" s="36">
        <v>101612138</v>
      </c>
      <c r="D266" s="76">
        <v>29337</v>
      </c>
      <c r="E266" s="37">
        <f t="shared" si="38"/>
        <v>3463.6172069400418</v>
      </c>
      <c r="F266" s="38">
        <f t="shared" si="39"/>
        <v>0.88773307580306005</v>
      </c>
      <c r="G266" s="39">
        <f t="shared" si="40"/>
        <v>262.81525000090403</v>
      </c>
      <c r="H266" s="39">
        <f t="shared" si="41"/>
        <v>16.751404007573228</v>
      </c>
      <c r="I266" s="68">
        <f t="shared" si="44"/>
        <v>279.56665400847726</v>
      </c>
      <c r="J266" s="40">
        <f t="shared" si="45"/>
        <v>-36.245065455200908</v>
      </c>
      <c r="K266" s="37">
        <f t="shared" si="46"/>
        <v>243.32158855327634</v>
      </c>
      <c r="L266" s="37">
        <f t="shared" si="42"/>
        <v>8201646.9286466977</v>
      </c>
      <c r="M266" s="37">
        <f t="shared" si="43"/>
        <v>7138325.4433874683</v>
      </c>
      <c r="N266" s="63"/>
      <c r="O266" s="73"/>
      <c r="P266" s="78"/>
    </row>
    <row r="267" spans="1:16" s="34" customFormat="1" x14ac:dyDescent="0.2">
      <c r="A267" s="33">
        <v>4632</v>
      </c>
      <c r="B267" s="34" t="s">
        <v>247</v>
      </c>
      <c r="C267" s="36">
        <v>12932341</v>
      </c>
      <c r="D267" s="76">
        <v>2860</v>
      </c>
      <c r="E267" s="37">
        <f t="shared" si="38"/>
        <v>4521.7975524475523</v>
      </c>
      <c r="F267" s="38">
        <f t="shared" si="39"/>
        <v>1.1589471380815042</v>
      </c>
      <c r="G267" s="39">
        <f t="shared" si="40"/>
        <v>-372.09295730360225</v>
      </c>
      <c r="H267" s="39">
        <f t="shared" si="41"/>
        <v>0</v>
      </c>
      <c r="I267" s="68">
        <f t="shared" si="44"/>
        <v>-372.09295730360225</v>
      </c>
      <c r="J267" s="40">
        <f t="shared" si="45"/>
        <v>-36.245065455200908</v>
      </c>
      <c r="K267" s="37">
        <f t="shared" si="46"/>
        <v>-408.33802275880316</v>
      </c>
      <c r="L267" s="37">
        <f t="shared" si="42"/>
        <v>-1064185.8578883025</v>
      </c>
      <c r="M267" s="37">
        <f t="shared" si="43"/>
        <v>-1167846.745090177</v>
      </c>
      <c r="N267" s="63"/>
      <c r="O267" s="73"/>
      <c r="P267" s="78"/>
    </row>
    <row r="268" spans="1:16" s="34" customFormat="1" x14ac:dyDescent="0.2">
      <c r="A268" s="33">
        <v>4633</v>
      </c>
      <c r="B268" s="34" t="s">
        <v>248</v>
      </c>
      <c r="C268" s="36">
        <v>1907493</v>
      </c>
      <c r="D268" s="76">
        <v>525</v>
      </c>
      <c r="E268" s="37">
        <f t="shared" si="38"/>
        <v>3633.32</v>
      </c>
      <c r="F268" s="38">
        <f t="shared" si="39"/>
        <v>0.93122829292856357</v>
      </c>
      <c r="G268" s="39">
        <f t="shared" si="40"/>
        <v>160.99357416492902</v>
      </c>
      <c r="H268" s="39">
        <f t="shared" si="41"/>
        <v>0</v>
      </c>
      <c r="I268" s="68">
        <f t="shared" si="44"/>
        <v>160.99357416492902</v>
      </c>
      <c r="J268" s="40">
        <f t="shared" si="45"/>
        <v>-36.245065455200908</v>
      </c>
      <c r="K268" s="37">
        <f t="shared" si="46"/>
        <v>124.7485087097281</v>
      </c>
      <c r="L268" s="37">
        <f t="shared" si="42"/>
        <v>84521.626436587729</v>
      </c>
      <c r="M268" s="37">
        <f t="shared" si="43"/>
        <v>65492.967072607251</v>
      </c>
      <c r="N268" s="63"/>
      <c r="O268" s="73"/>
      <c r="P268" s="78"/>
    </row>
    <row r="269" spans="1:16" s="34" customFormat="1" x14ac:dyDescent="0.2">
      <c r="A269" s="33">
        <v>4634</v>
      </c>
      <c r="B269" s="34" t="s">
        <v>249</v>
      </c>
      <c r="C269" s="36">
        <v>5841003</v>
      </c>
      <c r="D269" s="76">
        <v>1660</v>
      </c>
      <c r="E269" s="37">
        <f t="shared" si="38"/>
        <v>3518.6765060240964</v>
      </c>
      <c r="F269" s="38">
        <f t="shared" si="39"/>
        <v>0.9018449011022045</v>
      </c>
      <c r="G269" s="39">
        <f t="shared" si="40"/>
        <v>229.77967055047128</v>
      </c>
      <c r="H269" s="39">
        <f t="shared" si="41"/>
        <v>0</v>
      </c>
      <c r="I269" s="68">
        <f t="shared" si="44"/>
        <v>229.77967055047128</v>
      </c>
      <c r="J269" s="40">
        <f t="shared" si="45"/>
        <v>-36.245065455200908</v>
      </c>
      <c r="K269" s="37">
        <f t="shared" si="46"/>
        <v>193.53460509527036</v>
      </c>
      <c r="L269" s="37">
        <f t="shared" si="42"/>
        <v>381434.25311378232</v>
      </c>
      <c r="M269" s="37">
        <f t="shared" si="43"/>
        <v>321267.44445814879</v>
      </c>
      <c r="N269" s="63"/>
      <c r="O269" s="73"/>
      <c r="P269" s="78"/>
    </row>
    <row r="270" spans="1:16" s="34" customFormat="1" x14ac:dyDescent="0.2">
      <c r="A270" s="33">
        <v>4635</v>
      </c>
      <c r="B270" s="34" t="s">
        <v>250</v>
      </c>
      <c r="C270" s="36">
        <v>9777613</v>
      </c>
      <c r="D270" s="76">
        <v>2272</v>
      </c>
      <c r="E270" s="37">
        <f t="shared" si="38"/>
        <v>4303.5268485915494</v>
      </c>
      <c r="F270" s="38">
        <f t="shared" si="39"/>
        <v>1.1030038534415216</v>
      </c>
      <c r="G270" s="39">
        <f t="shared" si="40"/>
        <v>-241.13053499000051</v>
      </c>
      <c r="H270" s="39">
        <f t="shared" si="41"/>
        <v>0</v>
      </c>
      <c r="I270" s="68">
        <f t="shared" si="44"/>
        <v>-241.13053499000051</v>
      </c>
      <c r="J270" s="40">
        <f t="shared" si="45"/>
        <v>-36.245065455200908</v>
      </c>
      <c r="K270" s="37">
        <f t="shared" si="46"/>
        <v>-277.37560044520143</v>
      </c>
      <c r="L270" s="37">
        <f t="shared" si="42"/>
        <v>-547848.57549728116</v>
      </c>
      <c r="M270" s="37">
        <f t="shared" si="43"/>
        <v>-630197.3642114976</v>
      </c>
      <c r="N270" s="63"/>
      <c r="O270" s="73"/>
      <c r="P270" s="78"/>
    </row>
    <row r="271" spans="1:16" s="34" customFormat="1" x14ac:dyDescent="0.2">
      <c r="A271" s="33">
        <v>4636</v>
      </c>
      <c r="B271" s="34" t="s">
        <v>251</v>
      </c>
      <c r="C271" s="36">
        <v>3136015</v>
      </c>
      <c r="D271" s="76">
        <v>786</v>
      </c>
      <c r="E271" s="37">
        <f t="shared" si="38"/>
        <v>3989.8409669211196</v>
      </c>
      <c r="F271" s="38">
        <f t="shared" si="39"/>
        <v>1.0226054387398862</v>
      </c>
      <c r="G271" s="39">
        <f t="shared" si="40"/>
        <v>-52.919005987742636</v>
      </c>
      <c r="H271" s="39">
        <f t="shared" si="41"/>
        <v>0</v>
      </c>
      <c r="I271" s="68">
        <f t="shared" si="44"/>
        <v>-52.919005987742636</v>
      </c>
      <c r="J271" s="40">
        <f t="shared" si="45"/>
        <v>-36.245065455200908</v>
      </c>
      <c r="K271" s="37">
        <f t="shared" si="46"/>
        <v>-89.164071442943538</v>
      </c>
      <c r="L271" s="37">
        <f t="shared" si="42"/>
        <v>-41594.338706365714</v>
      </c>
      <c r="M271" s="37">
        <f t="shared" si="43"/>
        <v>-70082.960154153625</v>
      </c>
      <c r="N271" s="63"/>
      <c r="O271" s="73"/>
      <c r="P271" s="78"/>
    </row>
    <row r="272" spans="1:16" s="34" customFormat="1" x14ac:dyDescent="0.2">
      <c r="A272" s="33">
        <v>4637</v>
      </c>
      <c r="B272" s="34" t="s">
        <v>252</v>
      </c>
      <c r="C272" s="36">
        <v>5191391</v>
      </c>
      <c r="D272" s="76">
        <v>1294</v>
      </c>
      <c r="E272" s="37">
        <f t="shared" si="38"/>
        <v>4011.8941267387945</v>
      </c>
      <c r="F272" s="38">
        <f t="shared" si="39"/>
        <v>1.0282577144465936</v>
      </c>
      <c r="G272" s="39">
        <f t="shared" si="40"/>
        <v>-66.150901878347568</v>
      </c>
      <c r="H272" s="39">
        <f t="shared" si="41"/>
        <v>0</v>
      </c>
      <c r="I272" s="68">
        <f t="shared" si="44"/>
        <v>-66.150901878347568</v>
      </c>
      <c r="J272" s="40">
        <f t="shared" si="45"/>
        <v>-36.245065455200908</v>
      </c>
      <c r="K272" s="37">
        <f t="shared" si="46"/>
        <v>-102.39596733354847</v>
      </c>
      <c r="L272" s="37">
        <f t="shared" si="42"/>
        <v>-85599.267030581759</v>
      </c>
      <c r="M272" s="37">
        <f t="shared" si="43"/>
        <v>-132500.38172961172</v>
      </c>
      <c r="N272" s="63"/>
      <c r="O272" s="73"/>
      <c r="P272" s="78"/>
    </row>
    <row r="273" spans="1:16" s="34" customFormat="1" x14ac:dyDescent="0.2">
      <c r="A273" s="33">
        <v>4638</v>
      </c>
      <c r="B273" s="34" t="s">
        <v>253</v>
      </c>
      <c r="C273" s="36">
        <v>14288322</v>
      </c>
      <c r="D273" s="76">
        <v>4049</v>
      </c>
      <c r="E273" s="37">
        <f t="shared" si="38"/>
        <v>3528.8520622375895</v>
      </c>
      <c r="F273" s="38">
        <f t="shared" si="39"/>
        <v>0.90445291962033381</v>
      </c>
      <c r="G273" s="39">
        <f t="shared" si="40"/>
        <v>223.67433682237541</v>
      </c>
      <c r="H273" s="39">
        <f t="shared" si="41"/>
        <v>0</v>
      </c>
      <c r="I273" s="68">
        <f t="shared" si="44"/>
        <v>223.67433682237541</v>
      </c>
      <c r="J273" s="40">
        <f t="shared" si="45"/>
        <v>-36.245065455200908</v>
      </c>
      <c r="K273" s="37">
        <f t="shared" si="46"/>
        <v>187.42927136717449</v>
      </c>
      <c r="L273" s="37">
        <f t="shared" si="42"/>
        <v>905657.38979379798</v>
      </c>
      <c r="M273" s="37">
        <f t="shared" si="43"/>
        <v>758901.11976568948</v>
      </c>
      <c r="N273" s="63"/>
      <c r="O273" s="73"/>
      <c r="P273" s="78"/>
    </row>
    <row r="274" spans="1:16" s="34" customFormat="1" x14ac:dyDescent="0.2">
      <c r="A274" s="33">
        <v>4639</v>
      </c>
      <c r="B274" s="34" t="s">
        <v>254</v>
      </c>
      <c r="C274" s="36">
        <v>9172508</v>
      </c>
      <c r="D274" s="76">
        <v>2611</v>
      </c>
      <c r="E274" s="37">
        <f t="shared" si="38"/>
        <v>3513.0248946763691</v>
      </c>
      <c r="F274" s="38">
        <f t="shared" si="39"/>
        <v>0.90039638008351086</v>
      </c>
      <c r="G274" s="39">
        <f t="shared" si="40"/>
        <v>233.17063735910767</v>
      </c>
      <c r="H274" s="39">
        <f t="shared" si="41"/>
        <v>0</v>
      </c>
      <c r="I274" s="68">
        <f t="shared" si="44"/>
        <v>233.17063735910767</v>
      </c>
      <c r="J274" s="40">
        <f t="shared" si="45"/>
        <v>-36.245065455200908</v>
      </c>
      <c r="K274" s="37">
        <f t="shared" si="46"/>
        <v>196.92557190390676</v>
      </c>
      <c r="L274" s="37">
        <f t="shared" si="42"/>
        <v>608808.53414463019</v>
      </c>
      <c r="M274" s="37">
        <f t="shared" si="43"/>
        <v>514172.66824110056</v>
      </c>
      <c r="N274" s="63"/>
      <c r="O274" s="73"/>
      <c r="P274" s="78"/>
    </row>
    <row r="275" spans="1:16" s="34" customFormat="1" x14ac:dyDescent="0.2">
      <c r="A275" s="33">
        <v>4640</v>
      </c>
      <c r="B275" s="34" t="s">
        <v>255</v>
      </c>
      <c r="C275" s="36">
        <v>40956013</v>
      </c>
      <c r="D275" s="76">
        <v>11938</v>
      </c>
      <c r="E275" s="37">
        <f t="shared" si="38"/>
        <v>3430.7265036019435</v>
      </c>
      <c r="F275" s="38">
        <f t="shared" si="39"/>
        <v>0.87930311270518891</v>
      </c>
      <c r="G275" s="39">
        <f t="shared" si="40"/>
        <v>282.54967200376302</v>
      </c>
      <c r="H275" s="39">
        <f t="shared" si="41"/>
        <v>28.263150175907636</v>
      </c>
      <c r="I275" s="68">
        <f t="shared" si="44"/>
        <v>310.81282217967066</v>
      </c>
      <c r="J275" s="40">
        <f t="shared" si="45"/>
        <v>-36.245065455200908</v>
      </c>
      <c r="K275" s="37">
        <f t="shared" si="46"/>
        <v>274.56775672446975</v>
      </c>
      <c r="L275" s="37">
        <f t="shared" si="42"/>
        <v>3710483.4711809084</v>
      </c>
      <c r="M275" s="37">
        <f t="shared" si="43"/>
        <v>3277789.87977672</v>
      </c>
      <c r="N275" s="63"/>
      <c r="O275" s="73"/>
      <c r="P275" s="78"/>
    </row>
    <row r="276" spans="1:16" s="34" customFormat="1" x14ac:dyDescent="0.2">
      <c r="A276" s="33">
        <v>4641</v>
      </c>
      <c r="B276" s="34" t="s">
        <v>256</v>
      </c>
      <c r="C276" s="36">
        <v>6156167</v>
      </c>
      <c r="D276" s="76">
        <v>1777</v>
      </c>
      <c r="E276" s="37">
        <f t="shared" si="38"/>
        <v>3464.3595948227348</v>
      </c>
      <c r="F276" s="38">
        <f t="shared" si="39"/>
        <v>0.88792335152903279</v>
      </c>
      <c r="G276" s="39">
        <f t="shared" si="40"/>
        <v>262.36981727128824</v>
      </c>
      <c r="H276" s="39">
        <f t="shared" si="41"/>
        <v>16.491568248630664</v>
      </c>
      <c r="I276" s="68">
        <f t="shared" si="44"/>
        <v>278.86138551991888</v>
      </c>
      <c r="J276" s="40">
        <f t="shared" si="45"/>
        <v>-36.245065455200908</v>
      </c>
      <c r="K276" s="37">
        <f t="shared" si="46"/>
        <v>242.61632006471797</v>
      </c>
      <c r="L276" s="37">
        <f t="shared" si="42"/>
        <v>495536.68206889584</v>
      </c>
      <c r="M276" s="37">
        <f t="shared" si="43"/>
        <v>431129.20075500384</v>
      </c>
      <c r="N276" s="63"/>
      <c r="O276" s="73"/>
      <c r="P276" s="78"/>
    </row>
    <row r="277" spans="1:16" s="34" customFormat="1" x14ac:dyDescent="0.2">
      <c r="A277" s="33">
        <v>4642</v>
      </c>
      <c r="B277" s="34" t="s">
        <v>257</v>
      </c>
      <c r="C277" s="36">
        <v>7452869</v>
      </c>
      <c r="D277" s="76">
        <v>2129</v>
      </c>
      <c r="E277" s="37">
        <f t="shared" si="38"/>
        <v>3500.6430248943166</v>
      </c>
      <c r="F277" s="38">
        <f t="shared" si="39"/>
        <v>0.89722287831091596</v>
      </c>
      <c r="G277" s="39">
        <f t="shared" si="40"/>
        <v>240.59975922833917</v>
      </c>
      <c r="H277" s="39">
        <f t="shared" si="41"/>
        <v>3.7923677235770579</v>
      </c>
      <c r="I277" s="68">
        <f t="shared" si="44"/>
        <v>244.39212695191623</v>
      </c>
      <c r="J277" s="40">
        <f t="shared" si="45"/>
        <v>-36.245065455200908</v>
      </c>
      <c r="K277" s="37">
        <f t="shared" si="46"/>
        <v>208.14706149671531</v>
      </c>
      <c r="L277" s="37">
        <f t="shared" si="42"/>
        <v>520310.83828062966</v>
      </c>
      <c r="M277" s="37">
        <f t="shared" si="43"/>
        <v>443145.09392650687</v>
      </c>
      <c r="N277" s="63"/>
      <c r="O277" s="73"/>
      <c r="P277" s="78"/>
    </row>
    <row r="278" spans="1:16" s="34" customFormat="1" x14ac:dyDescent="0.2">
      <c r="A278" s="33">
        <v>4643</v>
      </c>
      <c r="B278" s="34" t="s">
        <v>258</v>
      </c>
      <c r="C278" s="36">
        <v>20655297</v>
      </c>
      <c r="D278" s="76">
        <v>5170</v>
      </c>
      <c r="E278" s="37">
        <f t="shared" si="38"/>
        <v>3995.2218568665376</v>
      </c>
      <c r="F278" s="38">
        <f t="shared" si="39"/>
        <v>1.0239845732389967</v>
      </c>
      <c r="G278" s="39">
        <f t="shared" si="40"/>
        <v>-56.147539954993405</v>
      </c>
      <c r="H278" s="39">
        <f t="shared" si="41"/>
        <v>0</v>
      </c>
      <c r="I278" s="68">
        <f t="shared" si="44"/>
        <v>-56.147539954993405</v>
      </c>
      <c r="J278" s="40">
        <f t="shared" si="45"/>
        <v>-36.245065455200908</v>
      </c>
      <c r="K278" s="37">
        <f t="shared" si="46"/>
        <v>-92.392605410194307</v>
      </c>
      <c r="L278" s="37">
        <f t="shared" si="42"/>
        <v>-290282.78156731592</v>
      </c>
      <c r="M278" s="37">
        <f t="shared" si="43"/>
        <v>-477669.76997070457</v>
      </c>
      <c r="N278" s="63"/>
      <c r="O278" s="73"/>
      <c r="P278" s="78"/>
    </row>
    <row r="279" spans="1:16" s="34" customFormat="1" x14ac:dyDescent="0.2">
      <c r="A279" s="33">
        <v>4644</v>
      </c>
      <c r="B279" s="34" t="s">
        <v>259</v>
      </c>
      <c r="C279" s="36">
        <v>15986912</v>
      </c>
      <c r="D279" s="76">
        <v>5189</v>
      </c>
      <c r="E279" s="37">
        <f t="shared" si="38"/>
        <v>3080.9234920023127</v>
      </c>
      <c r="F279" s="38">
        <f t="shared" si="39"/>
        <v>0.78964779433158172</v>
      </c>
      <c r="G279" s="39">
        <f t="shared" si="40"/>
        <v>492.43147896354145</v>
      </c>
      <c r="H279" s="39">
        <f t="shared" si="41"/>
        <v>150.69420423577839</v>
      </c>
      <c r="I279" s="68">
        <f t="shared" si="44"/>
        <v>643.12568319931984</v>
      </c>
      <c r="J279" s="40">
        <f t="shared" si="45"/>
        <v>-36.245065455200908</v>
      </c>
      <c r="K279" s="37">
        <f t="shared" si="46"/>
        <v>606.88061774411892</v>
      </c>
      <c r="L279" s="37">
        <f t="shared" si="42"/>
        <v>3337179.1701212707</v>
      </c>
      <c r="M279" s="37">
        <f t="shared" si="43"/>
        <v>3149103.5254742331</v>
      </c>
      <c r="N279" s="63"/>
      <c r="O279" s="73"/>
      <c r="P279" s="78"/>
    </row>
    <row r="280" spans="1:16" s="34" customFormat="1" x14ac:dyDescent="0.2">
      <c r="A280" s="33">
        <v>4645</v>
      </c>
      <c r="B280" s="34" t="s">
        <v>260</v>
      </c>
      <c r="C280" s="36">
        <v>11699196</v>
      </c>
      <c r="D280" s="76">
        <v>2991</v>
      </c>
      <c r="E280" s="37">
        <f t="shared" si="38"/>
        <v>3911.4663991975926</v>
      </c>
      <c r="F280" s="38">
        <f t="shared" si="39"/>
        <v>1.0025178563331083</v>
      </c>
      <c r="G280" s="39">
        <f t="shared" si="40"/>
        <v>-5.8942653536264515</v>
      </c>
      <c r="H280" s="39">
        <f t="shared" si="41"/>
        <v>0</v>
      </c>
      <c r="I280" s="68">
        <f t="shared" si="44"/>
        <v>-5.8942653536264515</v>
      </c>
      <c r="J280" s="40">
        <f t="shared" si="45"/>
        <v>-36.245065455200908</v>
      </c>
      <c r="K280" s="37">
        <f t="shared" si="46"/>
        <v>-42.13933080882736</v>
      </c>
      <c r="L280" s="37">
        <f t="shared" si="42"/>
        <v>-17629.747672696718</v>
      </c>
      <c r="M280" s="37">
        <f t="shared" si="43"/>
        <v>-126038.73844920263</v>
      </c>
      <c r="N280" s="63"/>
      <c r="O280" s="73"/>
      <c r="P280" s="78"/>
    </row>
    <row r="281" spans="1:16" s="34" customFormat="1" x14ac:dyDescent="0.2">
      <c r="A281" s="33">
        <v>4646</v>
      </c>
      <c r="B281" s="34" t="s">
        <v>261</v>
      </c>
      <c r="C281" s="36">
        <v>9197472</v>
      </c>
      <c r="D281" s="76">
        <v>2885</v>
      </c>
      <c r="E281" s="37">
        <f t="shared" si="38"/>
        <v>3188.031889081456</v>
      </c>
      <c r="F281" s="38">
        <f t="shared" si="39"/>
        <v>0.81709992345049365</v>
      </c>
      <c r="G281" s="39">
        <f t="shared" si="40"/>
        <v>428.16644071605549</v>
      </c>
      <c r="H281" s="39">
        <f t="shared" si="41"/>
        <v>113.20626525807823</v>
      </c>
      <c r="I281" s="68">
        <f t="shared" si="44"/>
        <v>541.37270597413374</v>
      </c>
      <c r="J281" s="40">
        <f t="shared" si="45"/>
        <v>-36.245065455200908</v>
      </c>
      <c r="K281" s="37">
        <f t="shared" si="46"/>
        <v>505.12764051893282</v>
      </c>
      <c r="L281" s="37">
        <f t="shared" si="42"/>
        <v>1561860.2567353758</v>
      </c>
      <c r="M281" s="37">
        <f t="shared" si="43"/>
        <v>1457293.2428971212</v>
      </c>
      <c r="N281" s="63"/>
      <c r="O281" s="73"/>
      <c r="P281" s="78"/>
    </row>
    <row r="282" spans="1:16" s="34" customFormat="1" x14ac:dyDescent="0.2">
      <c r="A282" s="33">
        <v>4647</v>
      </c>
      <c r="B282" s="34" t="s">
        <v>409</v>
      </c>
      <c r="C282" s="36">
        <v>82650640</v>
      </c>
      <c r="D282" s="76">
        <v>22020</v>
      </c>
      <c r="E282" s="37">
        <f t="shared" si="38"/>
        <v>3753.4350590372387</v>
      </c>
      <c r="F282" s="38">
        <f t="shared" si="39"/>
        <v>0.96201405949530172</v>
      </c>
      <c r="G282" s="39">
        <f t="shared" si="40"/>
        <v>88.924538742585895</v>
      </c>
      <c r="H282" s="39">
        <f t="shared" si="41"/>
        <v>0</v>
      </c>
      <c r="I282" s="68">
        <f t="shared" si="44"/>
        <v>88.924538742585895</v>
      </c>
      <c r="J282" s="40">
        <f t="shared" si="45"/>
        <v>-36.245065455200908</v>
      </c>
      <c r="K282" s="37">
        <f t="shared" si="46"/>
        <v>52.679473287384987</v>
      </c>
      <c r="L282" s="37">
        <f t="shared" si="42"/>
        <v>1958118.3431117414</v>
      </c>
      <c r="M282" s="37">
        <f t="shared" si="43"/>
        <v>1160002.0017882173</v>
      </c>
      <c r="N282" s="63"/>
      <c r="O282" s="73"/>
      <c r="P282" s="78"/>
    </row>
    <row r="283" spans="1:16" s="34" customFormat="1" x14ac:dyDescent="0.2">
      <c r="A283" s="33">
        <v>4648</v>
      </c>
      <c r="B283" s="34" t="s">
        <v>262</v>
      </c>
      <c r="C283" s="36">
        <v>12942536</v>
      </c>
      <c r="D283" s="76">
        <v>3597</v>
      </c>
      <c r="E283" s="37">
        <f t="shared" si="38"/>
        <v>3598.1473450097305</v>
      </c>
      <c r="F283" s="38">
        <f t="shared" si="39"/>
        <v>0.92221346036100715</v>
      </c>
      <c r="G283" s="39">
        <f t="shared" si="40"/>
        <v>182.09716715909079</v>
      </c>
      <c r="H283" s="39">
        <f t="shared" si="41"/>
        <v>0</v>
      </c>
      <c r="I283" s="68">
        <f t="shared" si="44"/>
        <v>182.09716715909079</v>
      </c>
      <c r="J283" s="40">
        <f t="shared" si="45"/>
        <v>-36.245065455200908</v>
      </c>
      <c r="K283" s="37">
        <f t="shared" si="46"/>
        <v>145.85210170388987</v>
      </c>
      <c r="L283" s="37">
        <f t="shared" si="42"/>
        <v>655003.51027124957</v>
      </c>
      <c r="M283" s="37">
        <f t="shared" si="43"/>
        <v>524630.00982889184</v>
      </c>
      <c r="N283" s="63"/>
      <c r="O283" s="73"/>
      <c r="P283" s="78"/>
    </row>
    <row r="284" spans="1:16" s="34" customFormat="1" x14ac:dyDescent="0.2">
      <c r="A284" s="33">
        <v>4649</v>
      </c>
      <c r="B284" s="34" t="s">
        <v>410</v>
      </c>
      <c r="C284" s="36">
        <v>33425707</v>
      </c>
      <c r="D284" s="76">
        <v>9517</v>
      </c>
      <c r="E284" s="37">
        <f t="shared" si="38"/>
        <v>3512.2104654828204</v>
      </c>
      <c r="F284" s="38">
        <f t="shared" si="39"/>
        <v>0.90018764000346851</v>
      </c>
      <c r="G284" s="39">
        <f t="shared" si="40"/>
        <v>233.6592948752369</v>
      </c>
      <c r="H284" s="39">
        <f t="shared" si="41"/>
        <v>0</v>
      </c>
      <c r="I284" s="68">
        <f t="shared" si="44"/>
        <v>233.6592948752369</v>
      </c>
      <c r="J284" s="40">
        <f t="shared" si="45"/>
        <v>-36.245065455200908</v>
      </c>
      <c r="K284" s="37">
        <f t="shared" si="46"/>
        <v>197.41422942003598</v>
      </c>
      <c r="L284" s="37">
        <f t="shared" si="42"/>
        <v>2223735.5093276296</v>
      </c>
      <c r="M284" s="37">
        <f t="shared" si="43"/>
        <v>1878791.2213904825</v>
      </c>
      <c r="N284" s="63"/>
      <c r="O284" s="73"/>
      <c r="P284" s="78"/>
    </row>
    <row r="285" spans="1:16" s="34" customFormat="1" x14ac:dyDescent="0.2">
      <c r="A285" s="33">
        <v>4650</v>
      </c>
      <c r="B285" s="34" t="s">
        <v>263</v>
      </c>
      <c r="C285" s="36">
        <v>19200647</v>
      </c>
      <c r="D285" s="76">
        <v>5885</v>
      </c>
      <c r="E285" s="37">
        <f t="shared" si="38"/>
        <v>3262.6418011894648</v>
      </c>
      <c r="F285" s="38">
        <f t="shared" si="39"/>
        <v>0.83622261594328018</v>
      </c>
      <c r="G285" s="39">
        <f t="shared" si="40"/>
        <v>383.40049345125027</v>
      </c>
      <c r="H285" s="39">
        <f t="shared" si="41"/>
        <v>87.092796020275173</v>
      </c>
      <c r="I285" s="68">
        <f t="shared" si="44"/>
        <v>470.49328947152543</v>
      </c>
      <c r="J285" s="40">
        <f t="shared" si="45"/>
        <v>-36.245065455200908</v>
      </c>
      <c r="K285" s="37">
        <f t="shared" si="46"/>
        <v>434.24822401632451</v>
      </c>
      <c r="L285" s="37">
        <f t="shared" si="42"/>
        <v>2768853.0085399272</v>
      </c>
      <c r="M285" s="37">
        <f t="shared" si="43"/>
        <v>2555550.7983360696</v>
      </c>
      <c r="N285" s="63"/>
      <c r="O285" s="73"/>
      <c r="P285" s="78"/>
    </row>
    <row r="286" spans="1:16" s="34" customFormat="1" x14ac:dyDescent="0.2">
      <c r="A286" s="33">
        <v>4651</v>
      </c>
      <c r="B286" s="34" t="s">
        <v>264</v>
      </c>
      <c r="C286" s="36">
        <v>23492302</v>
      </c>
      <c r="D286" s="76">
        <v>7118</v>
      </c>
      <c r="E286" s="37">
        <f t="shared" si="38"/>
        <v>3300.4076987917956</v>
      </c>
      <c r="F286" s="38">
        <f t="shared" si="39"/>
        <v>0.84590210257124954</v>
      </c>
      <c r="G286" s="39">
        <f t="shared" si="40"/>
        <v>360.74095488985176</v>
      </c>
      <c r="H286" s="39">
        <f t="shared" si="41"/>
        <v>73.874731859459388</v>
      </c>
      <c r="I286" s="68">
        <f t="shared" si="44"/>
        <v>434.61568674931118</v>
      </c>
      <c r="J286" s="40">
        <f t="shared" si="45"/>
        <v>-36.245065455200908</v>
      </c>
      <c r="K286" s="37">
        <f t="shared" si="46"/>
        <v>398.37062129411026</v>
      </c>
      <c r="L286" s="37">
        <f t="shared" si="42"/>
        <v>3093594.4582815971</v>
      </c>
      <c r="M286" s="37">
        <f t="shared" si="43"/>
        <v>2835602.082371477</v>
      </c>
      <c r="N286" s="63"/>
      <c r="O286" s="73"/>
      <c r="P286" s="78"/>
    </row>
    <row r="287" spans="1:16" s="34" customFormat="1" x14ac:dyDescent="0.2">
      <c r="A287" s="33">
        <v>5001</v>
      </c>
      <c r="B287" s="34" t="s">
        <v>352</v>
      </c>
      <c r="C287" s="36">
        <v>826864811</v>
      </c>
      <c r="D287" s="76">
        <v>207595</v>
      </c>
      <c r="E287" s="37">
        <f t="shared" si="38"/>
        <v>3983.0670825405236</v>
      </c>
      <c r="F287" s="38">
        <f t="shared" si="39"/>
        <v>1.0208692765553724</v>
      </c>
      <c r="G287" s="39">
        <f t="shared" si="40"/>
        <v>-48.854675359385055</v>
      </c>
      <c r="H287" s="39">
        <f t="shared" si="41"/>
        <v>0</v>
      </c>
      <c r="I287" s="68">
        <f t="shared" si="44"/>
        <v>-48.854675359385055</v>
      </c>
      <c r="J287" s="40">
        <f t="shared" si="45"/>
        <v>-36.245065455200908</v>
      </c>
      <c r="K287" s="37">
        <f t="shared" si="46"/>
        <v>-85.099740814585971</v>
      </c>
      <c r="L287" s="37">
        <f t="shared" si="42"/>
        <v>-10141986.33123154</v>
      </c>
      <c r="M287" s="37">
        <f t="shared" si="43"/>
        <v>-17666280.694403976</v>
      </c>
      <c r="N287" s="63"/>
      <c r="O287" s="73"/>
      <c r="P287" s="78"/>
    </row>
    <row r="288" spans="1:16" s="34" customFormat="1" x14ac:dyDescent="0.2">
      <c r="A288" s="33">
        <v>5006</v>
      </c>
      <c r="B288" s="34" t="s">
        <v>353</v>
      </c>
      <c r="C288" s="36">
        <v>72643243</v>
      </c>
      <c r="D288" s="76">
        <v>24152</v>
      </c>
      <c r="E288" s="37">
        <f t="shared" si="38"/>
        <v>3007.752691288506</v>
      </c>
      <c r="F288" s="38">
        <f t="shared" si="39"/>
        <v>0.77089394940712297</v>
      </c>
      <c r="G288" s="39">
        <f t="shared" si="40"/>
        <v>536.33395939182549</v>
      </c>
      <c r="H288" s="39">
        <f t="shared" si="41"/>
        <v>176.30398448561075</v>
      </c>
      <c r="I288" s="68">
        <f t="shared" si="44"/>
        <v>712.63794387743621</v>
      </c>
      <c r="J288" s="40">
        <f t="shared" si="45"/>
        <v>-36.245065455200908</v>
      </c>
      <c r="K288" s="37">
        <f t="shared" si="46"/>
        <v>676.3928784222353</v>
      </c>
      <c r="L288" s="37">
        <f t="shared" si="42"/>
        <v>17211631.620527841</v>
      </c>
      <c r="M288" s="37">
        <f t="shared" si="43"/>
        <v>16336240.799653826</v>
      </c>
      <c r="N288" s="63"/>
      <c r="O288" s="73"/>
      <c r="P288" s="78"/>
    </row>
    <row r="289" spans="1:16" s="34" customFormat="1" x14ac:dyDescent="0.2">
      <c r="A289" s="33">
        <v>5007</v>
      </c>
      <c r="B289" s="34" t="s">
        <v>354</v>
      </c>
      <c r="C289" s="36">
        <v>50238743</v>
      </c>
      <c r="D289" s="76">
        <v>15096</v>
      </c>
      <c r="E289" s="37">
        <f t="shared" si="38"/>
        <v>3327.9506491785905</v>
      </c>
      <c r="F289" s="38">
        <f t="shared" si="39"/>
        <v>0.85296142425800192</v>
      </c>
      <c r="G289" s="39">
        <f t="shared" si="40"/>
        <v>344.21518465777478</v>
      </c>
      <c r="H289" s="39">
        <f t="shared" si="41"/>
        <v>64.234699224081169</v>
      </c>
      <c r="I289" s="68">
        <f t="shared" si="44"/>
        <v>408.44988388185595</v>
      </c>
      <c r="J289" s="40">
        <f t="shared" si="45"/>
        <v>-36.245065455200908</v>
      </c>
      <c r="K289" s="37">
        <f t="shared" si="46"/>
        <v>372.20481842665504</v>
      </c>
      <c r="L289" s="37">
        <f t="shared" si="42"/>
        <v>6165959.4470804976</v>
      </c>
      <c r="M289" s="37">
        <f t="shared" si="43"/>
        <v>5618803.9389687842</v>
      </c>
      <c r="N289" s="63"/>
      <c r="O289" s="73"/>
      <c r="P289" s="78"/>
    </row>
    <row r="290" spans="1:16" s="34" customFormat="1" x14ac:dyDescent="0.2">
      <c r="A290" s="33">
        <v>5014</v>
      </c>
      <c r="B290" s="34" t="s">
        <v>356</v>
      </c>
      <c r="C290" s="36">
        <v>30712160</v>
      </c>
      <c r="D290" s="76">
        <v>5204</v>
      </c>
      <c r="E290" s="37">
        <f t="shared" si="38"/>
        <v>5901.644888547271</v>
      </c>
      <c r="F290" s="38">
        <f t="shared" si="39"/>
        <v>1.5126051916793615</v>
      </c>
      <c r="G290" s="39">
        <f t="shared" si="40"/>
        <v>-1200.0013589634334</v>
      </c>
      <c r="H290" s="39">
        <f t="shared" si="41"/>
        <v>0</v>
      </c>
      <c r="I290" s="68">
        <f t="shared" si="44"/>
        <v>-1200.0013589634334</v>
      </c>
      <c r="J290" s="40">
        <f t="shared" si="45"/>
        <v>-36.245065455200908</v>
      </c>
      <c r="K290" s="37">
        <f t="shared" si="46"/>
        <v>-1236.2464244186342</v>
      </c>
      <c r="L290" s="37">
        <f t="shared" si="42"/>
        <v>-6244807.0720457071</v>
      </c>
      <c r="M290" s="37">
        <f t="shared" si="43"/>
        <v>-6433426.3926745728</v>
      </c>
      <c r="N290" s="63"/>
      <c r="O290" s="73"/>
      <c r="P290" s="78"/>
    </row>
    <row r="291" spans="1:16" s="34" customFormat="1" x14ac:dyDescent="0.2">
      <c r="A291" s="33">
        <v>5020</v>
      </c>
      <c r="B291" s="34" t="s">
        <v>359</v>
      </c>
      <c r="C291" s="36">
        <v>3134971</v>
      </c>
      <c r="D291" s="76">
        <v>925</v>
      </c>
      <c r="E291" s="37">
        <f t="shared" si="38"/>
        <v>3389.1578378378376</v>
      </c>
      <c r="F291" s="38">
        <f t="shared" si="39"/>
        <v>0.86864896782975098</v>
      </c>
      <c r="G291" s="39">
        <f t="shared" si="40"/>
        <v>307.49087146222655</v>
      </c>
      <c r="H291" s="39">
        <f t="shared" si="41"/>
        <v>42.81218319334468</v>
      </c>
      <c r="I291" s="68">
        <f t="shared" si="44"/>
        <v>350.30305465557126</v>
      </c>
      <c r="J291" s="40">
        <f t="shared" si="45"/>
        <v>-36.245065455200908</v>
      </c>
      <c r="K291" s="37">
        <f t="shared" si="46"/>
        <v>314.05798920037034</v>
      </c>
      <c r="L291" s="37">
        <f t="shared" si="42"/>
        <v>324030.32555640343</v>
      </c>
      <c r="M291" s="37">
        <f t="shared" si="43"/>
        <v>290503.64001034258</v>
      </c>
      <c r="N291" s="63"/>
      <c r="O291" s="73"/>
      <c r="P291" s="78"/>
    </row>
    <row r="292" spans="1:16" s="34" customFormat="1" x14ac:dyDescent="0.2">
      <c r="A292" s="33">
        <v>5021</v>
      </c>
      <c r="B292" s="34" t="s">
        <v>360</v>
      </c>
      <c r="C292" s="36">
        <v>22077146</v>
      </c>
      <c r="D292" s="76">
        <v>6981</v>
      </c>
      <c r="E292" s="37">
        <f t="shared" si="38"/>
        <v>3162.4618249534451</v>
      </c>
      <c r="F292" s="38">
        <f t="shared" si="39"/>
        <v>0.81054625706052486</v>
      </c>
      <c r="G292" s="39">
        <f t="shared" si="40"/>
        <v>443.50847919286207</v>
      </c>
      <c r="H292" s="39">
        <f t="shared" si="41"/>
        <v>122.15578770288207</v>
      </c>
      <c r="I292" s="68">
        <f t="shared" si="44"/>
        <v>565.66426689574416</v>
      </c>
      <c r="J292" s="40">
        <f t="shared" si="45"/>
        <v>-36.245065455200908</v>
      </c>
      <c r="K292" s="37">
        <f t="shared" si="46"/>
        <v>529.41920144054325</v>
      </c>
      <c r="L292" s="37">
        <f t="shared" si="42"/>
        <v>3948902.2471991898</v>
      </c>
      <c r="M292" s="37">
        <f t="shared" si="43"/>
        <v>3695875.4452564325</v>
      </c>
      <c r="N292" s="63"/>
      <c r="O292" s="73"/>
      <c r="P292" s="78"/>
    </row>
    <row r="293" spans="1:16" s="34" customFormat="1" x14ac:dyDescent="0.2">
      <c r="A293" s="33">
        <v>5022</v>
      </c>
      <c r="B293" s="34" t="s">
        <v>361</v>
      </c>
      <c r="C293" s="36">
        <v>6521502</v>
      </c>
      <c r="D293" s="76">
        <v>2454</v>
      </c>
      <c r="E293" s="37">
        <f t="shared" si="38"/>
        <v>2657.4987775061127</v>
      </c>
      <c r="F293" s="38">
        <f t="shared" si="39"/>
        <v>0.68112306376448029</v>
      </c>
      <c r="G293" s="39">
        <f t="shared" si="40"/>
        <v>746.48630766126155</v>
      </c>
      <c r="H293" s="39">
        <f t="shared" si="41"/>
        <v>298.89285430944841</v>
      </c>
      <c r="I293" s="68">
        <f t="shared" si="44"/>
        <v>1045.3791619707099</v>
      </c>
      <c r="J293" s="40">
        <f t="shared" si="45"/>
        <v>-36.245065455200908</v>
      </c>
      <c r="K293" s="37">
        <f t="shared" si="46"/>
        <v>1009.134096515509</v>
      </c>
      <c r="L293" s="37">
        <f t="shared" si="42"/>
        <v>2565360.4634761219</v>
      </c>
      <c r="M293" s="37">
        <f t="shared" si="43"/>
        <v>2476415.072849059</v>
      </c>
      <c r="N293" s="63"/>
      <c r="O293" s="73"/>
      <c r="P293" s="78"/>
    </row>
    <row r="294" spans="1:16" s="34" customFormat="1" x14ac:dyDescent="0.2">
      <c r="A294" s="33">
        <v>5025</v>
      </c>
      <c r="B294" s="34" t="s">
        <v>362</v>
      </c>
      <c r="C294" s="36">
        <v>19160686</v>
      </c>
      <c r="D294" s="76">
        <v>5550</v>
      </c>
      <c r="E294" s="37">
        <f t="shared" si="38"/>
        <v>3452.3758558558557</v>
      </c>
      <c r="F294" s="38">
        <f t="shared" si="39"/>
        <v>0.88485189160229127</v>
      </c>
      <c r="G294" s="39">
        <f t="shared" si="40"/>
        <v>269.56006065141571</v>
      </c>
      <c r="H294" s="39">
        <f t="shared" si="41"/>
        <v>20.685876887038376</v>
      </c>
      <c r="I294" s="68">
        <f t="shared" si="44"/>
        <v>290.24593753845409</v>
      </c>
      <c r="J294" s="40">
        <f t="shared" si="45"/>
        <v>-36.245065455200908</v>
      </c>
      <c r="K294" s="37">
        <f t="shared" si="46"/>
        <v>254.00087208325317</v>
      </c>
      <c r="L294" s="37">
        <f t="shared" si="42"/>
        <v>1610864.9533384203</v>
      </c>
      <c r="M294" s="37">
        <f t="shared" si="43"/>
        <v>1409704.840062055</v>
      </c>
      <c r="N294" s="63"/>
      <c r="O294" s="73"/>
      <c r="P294" s="78"/>
    </row>
    <row r="295" spans="1:16" s="34" customFormat="1" x14ac:dyDescent="0.2">
      <c r="A295" s="33">
        <v>5026</v>
      </c>
      <c r="B295" s="34" t="s">
        <v>363</v>
      </c>
      <c r="C295" s="36">
        <v>5802408</v>
      </c>
      <c r="D295" s="76">
        <v>1968</v>
      </c>
      <c r="E295" s="37">
        <f t="shared" si="38"/>
        <v>2948.3780487804879</v>
      </c>
      <c r="F295" s="38">
        <f t="shared" si="39"/>
        <v>0.75567609163902505</v>
      </c>
      <c r="G295" s="39">
        <f t="shared" si="40"/>
        <v>571.9587448966364</v>
      </c>
      <c r="H295" s="39">
        <f t="shared" si="41"/>
        <v>197.08510936341708</v>
      </c>
      <c r="I295" s="68">
        <f t="shared" si="44"/>
        <v>769.04385426005342</v>
      </c>
      <c r="J295" s="40">
        <f t="shared" si="45"/>
        <v>-36.245065455200908</v>
      </c>
      <c r="K295" s="37">
        <f t="shared" si="46"/>
        <v>732.79878880485251</v>
      </c>
      <c r="L295" s="37">
        <f t="shared" si="42"/>
        <v>1513478.305183785</v>
      </c>
      <c r="M295" s="37">
        <f t="shared" si="43"/>
        <v>1442148.0163679498</v>
      </c>
      <c r="N295" s="63"/>
      <c r="O295" s="73"/>
      <c r="P295" s="78"/>
    </row>
    <row r="296" spans="1:16" s="34" customFormat="1" x14ac:dyDescent="0.2">
      <c r="A296" s="33">
        <v>5027</v>
      </c>
      <c r="B296" s="34" t="s">
        <v>364</v>
      </c>
      <c r="C296" s="36">
        <v>18644188</v>
      </c>
      <c r="D296" s="76">
        <v>6243</v>
      </c>
      <c r="E296" s="37">
        <f t="shared" si="38"/>
        <v>2986.4148646484064</v>
      </c>
      <c r="F296" s="38">
        <f t="shared" si="39"/>
        <v>0.76542501524308959</v>
      </c>
      <c r="G296" s="39">
        <f t="shared" si="40"/>
        <v>549.13665537588531</v>
      </c>
      <c r="H296" s="39">
        <f t="shared" si="41"/>
        <v>183.77222380964562</v>
      </c>
      <c r="I296" s="68">
        <f t="shared" si="44"/>
        <v>732.90887918553096</v>
      </c>
      <c r="J296" s="40">
        <f t="shared" si="45"/>
        <v>-36.245065455200908</v>
      </c>
      <c r="K296" s="37">
        <f t="shared" si="46"/>
        <v>696.66381373033005</v>
      </c>
      <c r="L296" s="37">
        <f t="shared" si="42"/>
        <v>4575550.1327552702</v>
      </c>
      <c r="M296" s="37">
        <f t="shared" si="43"/>
        <v>4349272.1891184505</v>
      </c>
      <c r="N296" s="63"/>
      <c r="O296" s="73"/>
      <c r="P296" s="78"/>
    </row>
    <row r="297" spans="1:16" s="34" customFormat="1" x14ac:dyDescent="0.2">
      <c r="A297" s="33">
        <v>5028</v>
      </c>
      <c r="B297" s="34" t="s">
        <v>365</v>
      </c>
      <c r="C297" s="36">
        <v>54928340</v>
      </c>
      <c r="D297" s="76">
        <v>16949</v>
      </c>
      <c r="E297" s="37">
        <f t="shared" si="38"/>
        <v>3240.801227211045</v>
      </c>
      <c r="F297" s="38">
        <f t="shared" si="39"/>
        <v>0.83062482647730862</v>
      </c>
      <c r="G297" s="39">
        <f t="shared" si="40"/>
        <v>396.50483783830214</v>
      </c>
      <c r="H297" s="39">
        <f t="shared" si="41"/>
        <v>94.736996912722105</v>
      </c>
      <c r="I297" s="68">
        <f t="shared" si="44"/>
        <v>491.24183475102427</v>
      </c>
      <c r="J297" s="40">
        <f t="shared" si="45"/>
        <v>-36.245065455200908</v>
      </c>
      <c r="K297" s="37">
        <f t="shared" si="46"/>
        <v>454.99676929582336</v>
      </c>
      <c r="L297" s="37">
        <f t="shared" si="42"/>
        <v>8326057.8571951101</v>
      </c>
      <c r="M297" s="37">
        <f t="shared" si="43"/>
        <v>7711740.2427949104</v>
      </c>
      <c r="N297" s="63"/>
      <c r="O297" s="73"/>
      <c r="P297" s="78"/>
    </row>
    <row r="298" spans="1:16" s="34" customFormat="1" x14ac:dyDescent="0.2">
      <c r="A298" s="33">
        <v>5029</v>
      </c>
      <c r="B298" s="34" t="s">
        <v>366</v>
      </c>
      <c r="C298" s="36">
        <v>28296848</v>
      </c>
      <c r="D298" s="76">
        <v>8367</v>
      </c>
      <c r="E298" s="37">
        <f t="shared" si="38"/>
        <v>3381.9586470658542</v>
      </c>
      <c r="F298" s="38">
        <f t="shared" si="39"/>
        <v>0.86680379863654444</v>
      </c>
      <c r="G298" s="39">
        <f t="shared" si="40"/>
        <v>311.8103859254166</v>
      </c>
      <c r="H298" s="39">
        <f t="shared" si="41"/>
        <v>45.331899963538895</v>
      </c>
      <c r="I298" s="68">
        <f t="shared" si="44"/>
        <v>357.14228588895548</v>
      </c>
      <c r="J298" s="40">
        <f t="shared" si="45"/>
        <v>-36.245065455200908</v>
      </c>
      <c r="K298" s="37">
        <f t="shared" si="46"/>
        <v>320.89722043375457</v>
      </c>
      <c r="L298" s="37">
        <f t="shared" si="42"/>
        <v>2988209.5060328906</v>
      </c>
      <c r="M298" s="37">
        <f t="shared" si="43"/>
        <v>2684947.0433692243</v>
      </c>
      <c r="N298" s="63"/>
      <c r="O298" s="73"/>
      <c r="P298" s="78"/>
    </row>
    <row r="299" spans="1:16" s="34" customFormat="1" x14ac:dyDescent="0.2">
      <c r="A299" s="33">
        <v>5031</v>
      </c>
      <c r="B299" s="34" t="s">
        <v>367</v>
      </c>
      <c r="C299" s="36">
        <v>51888067</v>
      </c>
      <c r="D299" s="76">
        <v>14334</v>
      </c>
      <c r="E299" s="37">
        <f t="shared" si="38"/>
        <v>3619.9293288684248</v>
      </c>
      <c r="F299" s="38">
        <f t="shared" si="39"/>
        <v>0.92779623304420855</v>
      </c>
      <c r="G299" s="39">
        <f t="shared" si="40"/>
        <v>169.02797684387423</v>
      </c>
      <c r="H299" s="39">
        <f t="shared" si="41"/>
        <v>0</v>
      </c>
      <c r="I299" s="68">
        <f t="shared" si="44"/>
        <v>169.02797684387423</v>
      </c>
      <c r="J299" s="40">
        <f t="shared" si="45"/>
        <v>-36.245065455200908</v>
      </c>
      <c r="K299" s="37">
        <f t="shared" si="46"/>
        <v>132.78291138867331</v>
      </c>
      <c r="L299" s="37">
        <f t="shared" si="42"/>
        <v>2422847.0200800933</v>
      </c>
      <c r="M299" s="37">
        <f t="shared" si="43"/>
        <v>1903310.2518452432</v>
      </c>
      <c r="N299" s="63"/>
      <c r="O299" s="73"/>
      <c r="P299" s="78"/>
    </row>
    <row r="300" spans="1:16" s="34" customFormat="1" x14ac:dyDescent="0.2">
      <c r="A300" s="33">
        <v>5032</v>
      </c>
      <c r="B300" s="34" t="s">
        <v>368</v>
      </c>
      <c r="C300" s="36">
        <v>12461769</v>
      </c>
      <c r="D300" s="76">
        <v>4069</v>
      </c>
      <c r="E300" s="37">
        <f t="shared" si="38"/>
        <v>3062.6121897272055</v>
      </c>
      <c r="F300" s="38">
        <f t="shared" si="39"/>
        <v>0.78495456534020547</v>
      </c>
      <c r="G300" s="39">
        <f t="shared" si="40"/>
        <v>503.41826032860581</v>
      </c>
      <c r="H300" s="39">
        <f t="shared" si="41"/>
        <v>157.10316003206592</v>
      </c>
      <c r="I300" s="68">
        <f t="shared" si="44"/>
        <v>660.52142036067175</v>
      </c>
      <c r="J300" s="40">
        <f t="shared" si="45"/>
        <v>-36.245065455200908</v>
      </c>
      <c r="K300" s="37">
        <f t="shared" si="46"/>
        <v>624.27635490547084</v>
      </c>
      <c r="L300" s="37">
        <f t="shared" si="42"/>
        <v>2687661.6594475736</v>
      </c>
      <c r="M300" s="37">
        <f t="shared" si="43"/>
        <v>2540180.4881103607</v>
      </c>
      <c r="N300" s="63"/>
      <c r="O300" s="73"/>
      <c r="P300" s="78"/>
    </row>
    <row r="301" spans="1:16" s="34" customFormat="1" x14ac:dyDescent="0.2">
      <c r="A301" s="33">
        <v>5033</v>
      </c>
      <c r="B301" s="34" t="s">
        <v>369</v>
      </c>
      <c r="C301" s="36">
        <v>2413098</v>
      </c>
      <c r="D301" s="76">
        <v>759</v>
      </c>
      <c r="E301" s="37">
        <f t="shared" si="38"/>
        <v>3179.312252964427</v>
      </c>
      <c r="F301" s="38">
        <f t="shared" si="39"/>
        <v>0.81486506060983577</v>
      </c>
      <c r="G301" s="39">
        <f t="shared" si="40"/>
        <v>433.39822238627295</v>
      </c>
      <c r="H301" s="39">
        <f t="shared" si="41"/>
        <v>116.2581378990384</v>
      </c>
      <c r="I301" s="68">
        <f t="shared" si="44"/>
        <v>549.65636028531139</v>
      </c>
      <c r="J301" s="40">
        <f t="shared" si="45"/>
        <v>-36.245065455200908</v>
      </c>
      <c r="K301" s="37">
        <f t="shared" si="46"/>
        <v>513.41129483011048</v>
      </c>
      <c r="L301" s="37">
        <f t="shared" si="42"/>
        <v>417189.17745655135</v>
      </c>
      <c r="M301" s="37">
        <f t="shared" si="43"/>
        <v>389679.17277605383</v>
      </c>
      <c r="N301" s="63"/>
      <c r="O301" s="73"/>
      <c r="P301" s="78"/>
    </row>
    <row r="302" spans="1:16" s="34" customFormat="1" x14ac:dyDescent="0.2">
      <c r="A302" s="33">
        <v>5034</v>
      </c>
      <c r="B302" s="34" t="s">
        <v>370</v>
      </c>
      <c r="C302" s="36">
        <v>6444982</v>
      </c>
      <c r="D302" s="76">
        <v>2413</v>
      </c>
      <c r="E302" s="37">
        <f t="shared" si="38"/>
        <v>2670.9415665147121</v>
      </c>
      <c r="F302" s="38">
        <f t="shared" si="39"/>
        <v>0.6845684815808788</v>
      </c>
      <c r="G302" s="39">
        <f t="shared" si="40"/>
        <v>738.42063425610183</v>
      </c>
      <c r="H302" s="39">
        <f t="shared" si="41"/>
        <v>294.18787815643861</v>
      </c>
      <c r="I302" s="68">
        <f t="shared" si="44"/>
        <v>1032.6085124125404</v>
      </c>
      <c r="J302" s="40">
        <f t="shared" si="45"/>
        <v>-36.245065455200908</v>
      </c>
      <c r="K302" s="37">
        <f t="shared" si="46"/>
        <v>996.36344695733953</v>
      </c>
      <c r="L302" s="37">
        <f t="shared" si="42"/>
        <v>2491684.3404514603</v>
      </c>
      <c r="M302" s="37">
        <f t="shared" si="43"/>
        <v>2404224.9975080602</v>
      </c>
      <c r="N302" s="63"/>
      <c r="O302" s="73"/>
      <c r="P302" s="78"/>
    </row>
    <row r="303" spans="1:16" s="34" customFormat="1" x14ac:dyDescent="0.2">
      <c r="A303" s="33">
        <v>5035</v>
      </c>
      <c r="B303" s="34" t="s">
        <v>371</v>
      </c>
      <c r="C303" s="36">
        <v>78376026</v>
      </c>
      <c r="D303" s="76">
        <v>24283</v>
      </c>
      <c r="E303" s="37">
        <f t="shared" si="38"/>
        <v>3227.6088621669483</v>
      </c>
      <c r="F303" s="38">
        <f t="shared" si="39"/>
        <v>0.82724359290038596</v>
      </c>
      <c r="G303" s="39">
        <f t="shared" si="40"/>
        <v>404.42025686476018</v>
      </c>
      <c r="H303" s="39">
        <f t="shared" si="41"/>
        <v>99.354324678155962</v>
      </c>
      <c r="I303" s="68">
        <f t="shared" si="44"/>
        <v>503.77458154291617</v>
      </c>
      <c r="J303" s="40">
        <f t="shared" si="45"/>
        <v>-36.245065455200908</v>
      </c>
      <c r="K303" s="37">
        <f t="shared" si="46"/>
        <v>467.52951608771525</v>
      </c>
      <c r="L303" s="37">
        <f t="shared" si="42"/>
        <v>12233158.163606633</v>
      </c>
      <c r="M303" s="37">
        <f t="shared" si="43"/>
        <v>11353019.23915799</v>
      </c>
      <c r="N303" s="63"/>
      <c r="O303" s="73"/>
      <c r="P303" s="78"/>
    </row>
    <row r="304" spans="1:16" s="34" customFormat="1" x14ac:dyDescent="0.2">
      <c r="A304" s="33">
        <v>5036</v>
      </c>
      <c r="B304" s="34" t="s">
        <v>372</v>
      </c>
      <c r="C304" s="36">
        <v>7375968</v>
      </c>
      <c r="D304" s="76">
        <v>2609</v>
      </c>
      <c r="E304" s="37">
        <f t="shared" si="38"/>
        <v>2827.1245688003064</v>
      </c>
      <c r="F304" s="38">
        <f t="shared" si="39"/>
        <v>0.7245985451598842</v>
      </c>
      <c r="G304" s="39">
        <f t="shared" si="40"/>
        <v>644.71083288474529</v>
      </c>
      <c r="H304" s="39">
        <f t="shared" si="41"/>
        <v>239.52382735648061</v>
      </c>
      <c r="I304" s="68">
        <f t="shared" si="44"/>
        <v>884.23466024122592</v>
      </c>
      <c r="J304" s="40">
        <f t="shared" si="45"/>
        <v>-36.245065455200908</v>
      </c>
      <c r="K304" s="37">
        <f t="shared" si="46"/>
        <v>847.98959478602501</v>
      </c>
      <c r="L304" s="37">
        <f t="shared" si="42"/>
        <v>2306968.2285693586</v>
      </c>
      <c r="M304" s="37">
        <f t="shared" si="43"/>
        <v>2212404.8527967394</v>
      </c>
      <c r="N304" s="63"/>
      <c r="O304" s="73"/>
      <c r="P304" s="78"/>
    </row>
    <row r="305" spans="1:16" s="34" customFormat="1" x14ac:dyDescent="0.2">
      <c r="A305" s="33">
        <v>5037</v>
      </c>
      <c r="B305" s="34" t="s">
        <v>373</v>
      </c>
      <c r="C305" s="36">
        <v>63970268</v>
      </c>
      <c r="D305" s="76">
        <v>20170</v>
      </c>
      <c r="E305" s="37">
        <f t="shared" si="38"/>
        <v>3171.5551809618246</v>
      </c>
      <c r="F305" s="38">
        <f t="shared" si="39"/>
        <v>0.81287690517097888</v>
      </c>
      <c r="G305" s="39">
        <f t="shared" si="40"/>
        <v>438.05246558783438</v>
      </c>
      <c r="H305" s="39">
        <f t="shared" si="41"/>
        <v>118.97311309994924</v>
      </c>
      <c r="I305" s="68">
        <f t="shared" si="44"/>
        <v>557.02557868778365</v>
      </c>
      <c r="J305" s="40">
        <f t="shared" si="45"/>
        <v>-36.245065455200908</v>
      </c>
      <c r="K305" s="37">
        <f t="shared" si="46"/>
        <v>520.78051323258273</v>
      </c>
      <c r="L305" s="37">
        <f t="shared" si="42"/>
        <v>11235205.922132596</v>
      </c>
      <c r="M305" s="37">
        <f t="shared" si="43"/>
        <v>10504142.951901194</v>
      </c>
      <c r="N305" s="63"/>
      <c r="O305" s="73"/>
      <c r="P305" s="78"/>
    </row>
    <row r="306" spans="1:16" s="34" customFormat="1" x14ac:dyDescent="0.2">
      <c r="A306" s="33">
        <v>5038</v>
      </c>
      <c r="B306" s="34" t="s">
        <v>374</v>
      </c>
      <c r="C306" s="36">
        <v>45122805</v>
      </c>
      <c r="D306" s="76">
        <v>14986</v>
      </c>
      <c r="E306" s="37">
        <f t="shared" si="38"/>
        <v>3010.9972641131722</v>
      </c>
      <c r="F306" s="38">
        <f t="shared" si="39"/>
        <v>0.77172554090272372</v>
      </c>
      <c r="G306" s="39">
        <f t="shared" si="40"/>
        <v>534.38721569702579</v>
      </c>
      <c r="H306" s="39">
        <f t="shared" si="41"/>
        <v>175.16838399697758</v>
      </c>
      <c r="I306" s="68">
        <f t="shared" si="44"/>
        <v>709.55559969400338</v>
      </c>
      <c r="J306" s="40">
        <f t="shared" si="45"/>
        <v>-36.245065455200908</v>
      </c>
      <c r="K306" s="37">
        <f t="shared" si="46"/>
        <v>673.31053423880246</v>
      </c>
      <c r="L306" s="37">
        <f t="shared" si="42"/>
        <v>10633400.217014335</v>
      </c>
      <c r="M306" s="37">
        <f t="shared" si="43"/>
        <v>10090231.666102694</v>
      </c>
      <c r="N306" s="63"/>
      <c r="O306" s="73"/>
      <c r="P306" s="78"/>
    </row>
    <row r="307" spans="1:16" s="34" customFormat="1" x14ac:dyDescent="0.2">
      <c r="A307" s="33">
        <v>5041</v>
      </c>
      <c r="B307" s="34" t="s">
        <v>391</v>
      </c>
      <c r="C307" s="36">
        <v>5489744</v>
      </c>
      <c r="D307" s="76">
        <v>2054</v>
      </c>
      <c r="E307" s="37">
        <f t="shared" si="38"/>
        <v>2672.7088607594937</v>
      </c>
      <c r="F307" s="38">
        <f t="shared" si="39"/>
        <v>0.68502144317046365</v>
      </c>
      <c r="G307" s="39">
        <f t="shared" si="40"/>
        <v>737.36025770923288</v>
      </c>
      <c r="H307" s="39">
        <f t="shared" si="41"/>
        <v>293.56932517076501</v>
      </c>
      <c r="I307" s="68">
        <f t="shared" si="44"/>
        <v>1030.929582879998</v>
      </c>
      <c r="J307" s="40">
        <f t="shared" si="45"/>
        <v>-36.245065455200908</v>
      </c>
      <c r="K307" s="37">
        <f t="shared" si="46"/>
        <v>994.68451742479704</v>
      </c>
      <c r="L307" s="37">
        <f t="shared" si="42"/>
        <v>2117529.363235516</v>
      </c>
      <c r="M307" s="37">
        <f t="shared" si="43"/>
        <v>2043081.998790533</v>
      </c>
      <c r="N307" s="63"/>
      <c r="O307" s="73"/>
      <c r="P307" s="78"/>
    </row>
    <row r="308" spans="1:16" s="34" customFormat="1" x14ac:dyDescent="0.2">
      <c r="A308" s="33">
        <v>5042</v>
      </c>
      <c r="B308" s="34" t="s">
        <v>375</v>
      </c>
      <c r="C308" s="36">
        <v>4139208</v>
      </c>
      <c r="D308" s="76">
        <v>1328</v>
      </c>
      <c r="E308" s="37">
        <f t="shared" si="38"/>
        <v>3116.8734939759038</v>
      </c>
      <c r="F308" s="38">
        <f t="shared" si="39"/>
        <v>0.79886186272320303</v>
      </c>
      <c r="G308" s="39">
        <f t="shared" si="40"/>
        <v>470.86147777938686</v>
      </c>
      <c r="H308" s="39">
        <f t="shared" si="41"/>
        <v>138.11170354502153</v>
      </c>
      <c r="I308" s="68">
        <f t="shared" si="44"/>
        <v>608.97318132440842</v>
      </c>
      <c r="J308" s="40">
        <f t="shared" si="45"/>
        <v>-36.245065455200908</v>
      </c>
      <c r="K308" s="37">
        <f t="shared" si="46"/>
        <v>572.7281158692075</v>
      </c>
      <c r="L308" s="37">
        <f t="shared" si="42"/>
        <v>808716.38479881443</v>
      </c>
      <c r="M308" s="37">
        <f t="shared" si="43"/>
        <v>760582.93787430751</v>
      </c>
      <c r="N308" s="63"/>
      <c r="O308" s="73"/>
      <c r="P308" s="78"/>
    </row>
    <row r="309" spans="1:16" s="34" customFormat="1" x14ac:dyDescent="0.2">
      <c r="A309" s="33">
        <v>5043</v>
      </c>
      <c r="B309" s="34" t="s">
        <v>392</v>
      </c>
      <c r="C309" s="36">
        <v>1189023</v>
      </c>
      <c r="D309" s="76">
        <v>459</v>
      </c>
      <c r="E309" s="37">
        <f t="shared" si="38"/>
        <v>2590.4640522875816</v>
      </c>
      <c r="F309" s="38">
        <f t="shared" si="39"/>
        <v>0.66394190913670514</v>
      </c>
      <c r="G309" s="39">
        <f t="shared" si="40"/>
        <v>786.70714279238018</v>
      </c>
      <c r="H309" s="39">
        <f t="shared" si="41"/>
        <v>322.35500813593427</v>
      </c>
      <c r="I309" s="68">
        <f t="shared" si="44"/>
        <v>1109.0621509283144</v>
      </c>
      <c r="J309" s="40">
        <f t="shared" si="45"/>
        <v>-36.245065455200908</v>
      </c>
      <c r="K309" s="37">
        <f t="shared" si="46"/>
        <v>1072.8170854731136</v>
      </c>
      <c r="L309" s="37">
        <f t="shared" si="42"/>
        <v>509059.52727609628</v>
      </c>
      <c r="M309" s="37">
        <f t="shared" si="43"/>
        <v>492423.04223215912</v>
      </c>
      <c r="N309" s="63"/>
      <c r="O309" s="73"/>
      <c r="P309" s="78"/>
    </row>
    <row r="310" spans="1:16" s="34" customFormat="1" x14ac:dyDescent="0.2">
      <c r="A310" s="33">
        <v>5044</v>
      </c>
      <c r="B310" s="34" t="s">
        <v>376</v>
      </c>
      <c r="C310" s="36">
        <v>2509172</v>
      </c>
      <c r="D310" s="76">
        <v>846</v>
      </c>
      <c r="E310" s="37">
        <f t="shared" si="38"/>
        <v>2965.9243498817968</v>
      </c>
      <c r="F310" s="38">
        <f t="shared" si="39"/>
        <v>0.76017324906578143</v>
      </c>
      <c r="G310" s="39">
        <f t="shared" si="40"/>
        <v>561.43096423585098</v>
      </c>
      <c r="H310" s="39">
        <f t="shared" si="41"/>
        <v>190.94390397795894</v>
      </c>
      <c r="I310" s="68">
        <f t="shared" si="44"/>
        <v>752.37486821380992</v>
      </c>
      <c r="J310" s="40">
        <f t="shared" si="45"/>
        <v>-36.245065455200908</v>
      </c>
      <c r="K310" s="37">
        <f t="shared" si="46"/>
        <v>716.129802758609</v>
      </c>
      <c r="L310" s="37">
        <f t="shared" si="42"/>
        <v>636509.13850888319</v>
      </c>
      <c r="M310" s="37">
        <f t="shared" si="43"/>
        <v>605845.81313378317</v>
      </c>
      <c r="N310" s="63"/>
      <c r="O310" s="73"/>
      <c r="P310" s="78"/>
    </row>
    <row r="311" spans="1:16" s="34" customFormat="1" x14ac:dyDescent="0.2">
      <c r="A311" s="33">
        <v>5045</v>
      </c>
      <c r="B311" s="34" t="s">
        <v>377</v>
      </c>
      <c r="C311" s="36">
        <v>7345841</v>
      </c>
      <c r="D311" s="76">
        <v>2347</v>
      </c>
      <c r="E311" s="37">
        <f t="shared" si="38"/>
        <v>3129.8853855986367</v>
      </c>
      <c r="F311" s="38">
        <f t="shared" si="39"/>
        <v>0.80219684054613338</v>
      </c>
      <c r="G311" s="39">
        <f t="shared" si="40"/>
        <v>463.05434280574707</v>
      </c>
      <c r="H311" s="39">
        <f t="shared" si="41"/>
        <v>133.557541477065</v>
      </c>
      <c r="I311" s="68">
        <f t="shared" si="44"/>
        <v>596.61188428281207</v>
      </c>
      <c r="J311" s="40">
        <f t="shared" si="45"/>
        <v>-36.245065455200908</v>
      </c>
      <c r="K311" s="37">
        <f t="shared" si="46"/>
        <v>560.36681882761116</v>
      </c>
      <c r="L311" s="37">
        <f t="shared" si="42"/>
        <v>1400248.09241176</v>
      </c>
      <c r="M311" s="37">
        <f t="shared" si="43"/>
        <v>1315180.9237884034</v>
      </c>
      <c r="N311" s="63"/>
      <c r="O311" s="73"/>
      <c r="P311" s="78"/>
    </row>
    <row r="312" spans="1:16" s="34" customFormat="1" x14ac:dyDescent="0.2">
      <c r="A312" s="33">
        <v>5046</v>
      </c>
      <c r="B312" s="34" t="s">
        <v>378</v>
      </c>
      <c r="C312" s="36">
        <v>3454054</v>
      </c>
      <c r="D312" s="76">
        <v>1215</v>
      </c>
      <c r="E312" s="37">
        <f t="shared" si="38"/>
        <v>2842.8427983539095</v>
      </c>
      <c r="F312" s="38">
        <f t="shared" si="39"/>
        <v>0.728627163634189</v>
      </c>
      <c r="G312" s="39">
        <f t="shared" si="40"/>
        <v>635.27989515258344</v>
      </c>
      <c r="H312" s="39">
        <f t="shared" si="41"/>
        <v>234.02244701271951</v>
      </c>
      <c r="I312" s="68">
        <f t="shared" si="44"/>
        <v>869.30234216530289</v>
      </c>
      <c r="J312" s="40">
        <f t="shared" si="45"/>
        <v>-36.245065455200908</v>
      </c>
      <c r="K312" s="37">
        <f t="shared" si="46"/>
        <v>833.05727671010197</v>
      </c>
      <c r="L312" s="37">
        <f t="shared" si="42"/>
        <v>1056202.345730843</v>
      </c>
      <c r="M312" s="37">
        <f t="shared" si="43"/>
        <v>1012164.5912027739</v>
      </c>
      <c r="N312" s="63"/>
      <c r="O312" s="73"/>
      <c r="P312" s="78"/>
    </row>
    <row r="313" spans="1:16" s="34" customFormat="1" x14ac:dyDescent="0.2">
      <c r="A313" s="33">
        <v>5047</v>
      </c>
      <c r="B313" s="34" t="s">
        <v>379</v>
      </c>
      <c r="C313" s="36">
        <v>12088250</v>
      </c>
      <c r="D313" s="76">
        <v>3865</v>
      </c>
      <c r="E313" s="37">
        <f t="shared" si="38"/>
        <v>3127.6196636481241</v>
      </c>
      <c r="F313" s="38">
        <f t="shared" si="39"/>
        <v>0.80161613078640215</v>
      </c>
      <c r="G313" s="39">
        <f t="shared" si="40"/>
        <v>464.41377597605469</v>
      </c>
      <c r="H313" s="39">
        <f t="shared" si="41"/>
        <v>134.35054415974443</v>
      </c>
      <c r="I313" s="68">
        <f t="shared" si="44"/>
        <v>598.76432013579915</v>
      </c>
      <c r="J313" s="40">
        <f t="shared" si="45"/>
        <v>-36.245065455200908</v>
      </c>
      <c r="K313" s="37">
        <f t="shared" si="46"/>
        <v>562.51925468059824</v>
      </c>
      <c r="L313" s="37">
        <f t="shared" si="42"/>
        <v>2314224.0973248635</v>
      </c>
      <c r="M313" s="37">
        <f t="shared" si="43"/>
        <v>2174136.9193405122</v>
      </c>
      <c r="N313" s="63"/>
      <c r="O313" s="73"/>
      <c r="P313" s="78"/>
    </row>
    <row r="314" spans="1:16" s="34" customFormat="1" x14ac:dyDescent="0.2">
      <c r="A314" s="33">
        <v>5049</v>
      </c>
      <c r="B314" s="34" t="s">
        <v>380</v>
      </c>
      <c r="C314" s="36">
        <v>4287358</v>
      </c>
      <c r="D314" s="76">
        <v>1100</v>
      </c>
      <c r="E314" s="37">
        <f t="shared" si="38"/>
        <v>3897.5981818181817</v>
      </c>
      <c r="F314" s="38">
        <f t="shared" si="39"/>
        <v>0.99896340024440955</v>
      </c>
      <c r="G314" s="39">
        <f t="shared" si="40"/>
        <v>2.426665074020093</v>
      </c>
      <c r="H314" s="39">
        <f t="shared" si="41"/>
        <v>0</v>
      </c>
      <c r="I314" s="68">
        <f t="shared" si="44"/>
        <v>2.426665074020093</v>
      </c>
      <c r="J314" s="40">
        <f t="shared" si="45"/>
        <v>-36.245065455200908</v>
      </c>
      <c r="K314" s="37">
        <f t="shared" si="46"/>
        <v>-33.818400381180815</v>
      </c>
      <c r="L314" s="37">
        <f t="shared" si="42"/>
        <v>2669.3315814221023</v>
      </c>
      <c r="M314" s="37">
        <f t="shared" si="43"/>
        <v>-37200.240419298898</v>
      </c>
      <c r="N314" s="63"/>
      <c r="O314" s="73"/>
      <c r="P314" s="78"/>
    </row>
    <row r="315" spans="1:16" s="34" customFormat="1" x14ac:dyDescent="0.2">
      <c r="A315" s="33">
        <v>5052</v>
      </c>
      <c r="B315" s="34" t="s">
        <v>381</v>
      </c>
      <c r="C315" s="36">
        <v>1586393</v>
      </c>
      <c r="D315" s="76">
        <v>563</v>
      </c>
      <c r="E315" s="37">
        <f t="shared" si="38"/>
        <v>2817.7495559502663</v>
      </c>
      <c r="F315" s="38">
        <f t="shared" si="39"/>
        <v>0.72219570775152875</v>
      </c>
      <c r="G315" s="39">
        <f t="shared" si="40"/>
        <v>650.33584059476937</v>
      </c>
      <c r="H315" s="39">
        <f t="shared" si="41"/>
        <v>242.80508185399464</v>
      </c>
      <c r="I315" s="68">
        <f t="shared" si="44"/>
        <v>893.14092244876406</v>
      </c>
      <c r="J315" s="40">
        <f t="shared" si="45"/>
        <v>-36.245065455200908</v>
      </c>
      <c r="K315" s="37">
        <f t="shared" si="46"/>
        <v>856.89585699356314</v>
      </c>
      <c r="L315" s="37">
        <f t="shared" si="42"/>
        <v>502838.33933865419</v>
      </c>
      <c r="M315" s="37">
        <f t="shared" si="43"/>
        <v>482432.36748737603</v>
      </c>
      <c r="N315" s="63"/>
      <c r="O315" s="73"/>
      <c r="P315" s="78"/>
    </row>
    <row r="316" spans="1:16" s="34" customFormat="1" x14ac:dyDescent="0.2">
      <c r="A316" s="33">
        <v>5053</v>
      </c>
      <c r="B316" s="34" t="s">
        <v>382</v>
      </c>
      <c r="C316" s="36">
        <v>21223967</v>
      </c>
      <c r="D316" s="76">
        <v>6764</v>
      </c>
      <c r="E316" s="37">
        <f t="shared" si="38"/>
        <v>3137.7834121821406</v>
      </c>
      <c r="F316" s="38">
        <f t="shared" si="39"/>
        <v>0.80422112296905801</v>
      </c>
      <c r="G316" s="39">
        <f t="shared" si="40"/>
        <v>458.31552685564475</v>
      </c>
      <c r="H316" s="39">
        <f t="shared" si="41"/>
        <v>130.79323217283863</v>
      </c>
      <c r="I316" s="68">
        <f t="shared" si="44"/>
        <v>589.10875902848341</v>
      </c>
      <c r="J316" s="40">
        <f t="shared" si="45"/>
        <v>-36.245065455200908</v>
      </c>
      <c r="K316" s="37">
        <f t="shared" si="46"/>
        <v>552.86369357328249</v>
      </c>
      <c r="L316" s="37">
        <f t="shared" si="42"/>
        <v>3984731.6460686619</v>
      </c>
      <c r="M316" s="37">
        <f t="shared" si="43"/>
        <v>3739570.0233296826</v>
      </c>
      <c r="N316" s="63"/>
      <c r="O316" s="73"/>
      <c r="P316" s="78"/>
    </row>
    <row r="317" spans="1:16" s="34" customFormat="1" x14ac:dyDescent="0.2">
      <c r="A317" s="33">
        <v>5054</v>
      </c>
      <c r="B317" s="34" t="s">
        <v>383</v>
      </c>
      <c r="C317" s="36">
        <v>29749504</v>
      </c>
      <c r="D317" s="76">
        <v>9948</v>
      </c>
      <c r="E317" s="37">
        <f t="shared" si="38"/>
        <v>2990.5010052271814</v>
      </c>
      <c r="F317" s="38">
        <f t="shared" si="39"/>
        <v>0.76647230249437459</v>
      </c>
      <c r="G317" s="39">
        <f t="shared" si="40"/>
        <v>546.68497102862023</v>
      </c>
      <c r="H317" s="39">
        <f t="shared" si="41"/>
        <v>182.34207460707435</v>
      </c>
      <c r="I317" s="68">
        <f t="shared" si="44"/>
        <v>729.02704563569455</v>
      </c>
      <c r="J317" s="40">
        <f t="shared" si="45"/>
        <v>-36.245065455200908</v>
      </c>
      <c r="K317" s="37">
        <f t="shared" si="46"/>
        <v>692.78198018049363</v>
      </c>
      <c r="L317" s="37">
        <f t="shared" si="42"/>
        <v>7252361.0499838898</v>
      </c>
      <c r="M317" s="37">
        <f t="shared" si="43"/>
        <v>6891795.1388355503</v>
      </c>
      <c r="N317" s="63"/>
      <c r="O317" s="73"/>
      <c r="P317" s="78"/>
    </row>
    <row r="318" spans="1:16" s="34" customFormat="1" x14ac:dyDescent="0.2">
      <c r="A318" s="33">
        <v>5055</v>
      </c>
      <c r="B318" s="34" t="s">
        <v>411</v>
      </c>
      <c r="C318" s="36">
        <v>20502828</v>
      </c>
      <c r="D318" s="76">
        <v>5941</v>
      </c>
      <c r="E318" s="37">
        <f t="shared" si="38"/>
        <v>3451.0735566402964</v>
      </c>
      <c r="F318" s="38">
        <f t="shared" si="39"/>
        <v>0.88451810931078167</v>
      </c>
      <c r="G318" s="39">
        <f t="shared" si="40"/>
        <v>270.34144018075131</v>
      </c>
      <c r="H318" s="39">
        <f t="shared" si="41"/>
        <v>21.141681612484124</v>
      </c>
      <c r="I318" s="68">
        <f t="shared" si="44"/>
        <v>291.48312179323545</v>
      </c>
      <c r="J318" s="40">
        <f t="shared" si="45"/>
        <v>-36.245065455200908</v>
      </c>
      <c r="K318" s="37">
        <f t="shared" si="46"/>
        <v>255.23805633803454</v>
      </c>
      <c r="L318" s="37">
        <f t="shared" si="42"/>
        <v>1731701.2265736118</v>
      </c>
      <c r="M318" s="37">
        <f t="shared" si="43"/>
        <v>1516369.2927042632</v>
      </c>
      <c r="N318" s="63"/>
      <c r="O318" s="73"/>
      <c r="P318" s="78"/>
    </row>
    <row r="319" spans="1:16" s="34" customFormat="1" x14ac:dyDescent="0.2">
      <c r="A319" s="33">
        <v>5056</v>
      </c>
      <c r="B319" s="34" t="s">
        <v>355</v>
      </c>
      <c r="C319" s="36">
        <v>18064424</v>
      </c>
      <c r="D319" s="76">
        <v>5140</v>
      </c>
      <c r="E319" s="37">
        <f t="shared" si="38"/>
        <v>3514.4793774319064</v>
      </c>
      <c r="F319" s="38">
        <f t="shared" si="39"/>
        <v>0.90076916736718893</v>
      </c>
      <c r="G319" s="39">
        <f t="shared" si="40"/>
        <v>232.29794770578528</v>
      </c>
      <c r="H319" s="39">
        <f t="shared" si="41"/>
        <v>0</v>
      </c>
      <c r="I319" s="68">
        <f t="shared" si="44"/>
        <v>232.29794770578528</v>
      </c>
      <c r="J319" s="40">
        <f t="shared" si="45"/>
        <v>-36.245065455200908</v>
      </c>
      <c r="K319" s="37">
        <f t="shared" si="46"/>
        <v>196.05288225058436</v>
      </c>
      <c r="L319" s="37">
        <f t="shared" si="42"/>
        <v>1194011.4512077363</v>
      </c>
      <c r="M319" s="37">
        <f t="shared" si="43"/>
        <v>1007711.8147680036</v>
      </c>
      <c r="N319" s="63"/>
      <c r="O319" s="73"/>
      <c r="P319" s="78"/>
    </row>
    <row r="320" spans="1:16" s="34" customFormat="1" x14ac:dyDescent="0.2">
      <c r="A320" s="33">
        <v>5057</v>
      </c>
      <c r="B320" s="34" t="s">
        <v>357</v>
      </c>
      <c r="C320" s="36">
        <v>33469027</v>
      </c>
      <c r="D320" s="76">
        <v>10306</v>
      </c>
      <c r="E320" s="37">
        <f t="shared" si="38"/>
        <v>3247.5283330098973</v>
      </c>
      <c r="F320" s="38">
        <f t="shared" si="39"/>
        <v>0.83234899920346961</v>
      </c>
      <c r="G320" s="39">
        <f t="shared" si="40"/>
        <v>392.46857435899074</v>
      </c>
      <c r="H320" s="39">
        <f t="shared" si="41"/>
        <v>92.382509883123788</v>
      </c>
      <c r="I320" s="68">
        <f t="shared" si="44"/>
        <v>484.85108424211455</v>
      </c>
      <c r="J320" s="40">
        <f t="shared" si="45"/>
        <v>-36.245065455200908</v>
      </c>
      <c r="K320" s="37">
        <f t="shared" si="46"/>
        <v>448.60601878691364</v>
      </c>
      <c r="L320" s="37">
        <f t="shared" si="42"/>
        <v>4996875.2741992325</v>
      </c>
      <c r="M320" s="37">
        <f t="shared" si="43"/>
        <v>4623333.6296179323</v>
      </c>
      <c r="N320" s="63"/>
      <c r="O320" s="73"/>
      <c r="P320" s="78"/>
    </row>
    <row r="321" spans="1:16" s="34" customFormat="1" x14ac:dyDescent="0.2">
      <c r="A321" s="33">
        <v>5058</v>
      </c>
      <c r="B321" s="34" t="s">
        <v>358</v>
      </c>
      <c r="C321" s="36">
        <v>14444161</v>
      </c>
      <c r="D321" s="76">
        <v>4271</v>
      </c>
      <c r="E321" s="37">
        <f t="shared" si="38"/>
        <v>3381.9154764692112</v>
      </c>
      <c r="F321" s="38">
        <f t="shared" si="39"/>
        <v>0.86679273391309131</v>
      </c>
      <c r="G321" s="39">
        <f t="shared" si="40"/>
        <v>311.83628828340244</v>
      </c>
      <c r="H321" s="39">
        <f t="shared" si="41"/>
        <v>45.347009672363946</v>
      </c>
      <c r="I321" s="68">
        <f t="shared" si="44"/>
        <v>357.18329795576636</v>
      </c>
      <c r="J321" s="40">
        <f t="shared" si="45"/>
        <v>-36.245065455200908</v>
      </c>
      <c r="K321" s="37">
        <f t="shared" si="46"/>
        <v>320.93823250056545</v>
      </c>
      <c r="L321" s="37">
        <f t="shared" si="42"/>
        <v>1525529.8655690781</v>
      </c>
      <c r="M321" s="37">
        <f t="shared" si="43"/>
        <v>1370727.191009915</v>
      </c>
      <c r="N321" s="63"/>
      <c r="O321" s="73"/>
      <c r="P321" s="78"/>
    </row>
    <row r="322" spans="1:16" s="34" customFormat="1" x14ac:dyDescent="0.2">
      <c r="A322" s="33">
        <v>5059</v>
      </c>
      <c r="B322" s="34" t="s">
        <v>412</v>
      </c>
      <c r="C322" s="36">
        <v>57325946</v>
      </c>
      <c r="D322" s="76">
        <v>18300</v>
      </c>
      <c r="E322" s="37">
        <f t="shared" si="38"/>
        <v>3132.5653551912569</v>
      </c>
      <c r="F322" s="38">
        <f t="shared" si="39"/>
        <v>0.80288372293161991</v>
      </c>
      <c r="G322" s="39">
        <f t="shared" si="40"/>
        <v>461.44636105017497</v>
      </c>
      <c r="H322" s="39">
        <f t="shared" si="41"/>
        <v>132.61955211964792</v>
      </c>
      <c r="I322" s="68">
        <f t="shared" si="44"/>
        <v>594.06591316982292</v>
      </c>
      <c r="J322" s="40">
        <f t="shared" si="45"/>
        <v>-36.245065455200908</v>
      </c>
      <c r="K322" s="37">
        <f t="shared" si="46"/>
        <v>557.820847714622</v>
      </c>
      <c r="L322" s="37">
        <f t="shared" si="42"/>
        <v>10871406.211007759</v>
      </c>
      <c r="M322" s="37">
        <f t="shared" si="43"/>
        <v>10208121.513177583</v>
      </c>
      <c r="N322" s="63"/>
      <c r="O322" s="73"/>
      <c r="P322" s="78"/>
    </row>
    <row r="323" spans="1:16" s="34" customFormat="1" x14ac:dyDescent="0.2">
      <c r="A323" s="33">
        <v>5060</v>
      </c>
      <c r="B323" s="34" t="s">
        <v>413</v>
      </c>
      <c r="C323" s="36">
        <v>34819816</v>
      </c>
      <c r="D323" s="76">
        <v>9581</v>
      </c>
      <c r="E323" s="37">
        <f t="shared" si="38"/>
        <v>3634.2569669136833</v>
      </c>
      <c r="F323" s="38">
        <f t="shared" si="39"/>
        <v>0.93146843970879745</v>
      </c>
      <c r="G323" s="39">
        <f t="shared" si="40"/>
        <v>160.43139401671914</v>
      </c>
      <c r="H323" s="39">
        <f t="shared" si="41"/>
        <v>0</v>
      </c>
      <c r="I323" s="68">
        <f t="shared" si="44"/>
        <v>160.43139401671914</v>
      </c>
      <c r="J323" s="40">
        <f t="shared" si="45"/>
        <v>-36.245065455200908</v>
      </c>
      <c r="K323" s="37">
        <f t="shared" si="46"/>
        <v>124.18632856151822</v>
      </c>
      <c r="L323" s="37">
        <f t="shared" si="42"/>
        <v>1537093.1860741861</v>
      </c>
      <c r="M323" s="37">
        <f t="shared" si="43"/>
        <v>1189829.2139479062</v>
      </c>
      <c r="N323" s="63"/>
      <c r="O323" s="73"/>
      <c r="P323" s="78"/>
    </row>
    <row r="324" spans="1:16" s="34" customFormat="1" x14ac:dyDescent="0.2">
      <c r="A324" s="33">
        <v>5061</v>
      </c>
      <c r="B324" s="34" t="s">
        <v>285</v>
      </c>
      <c r="C324" s="36">
        <v>5797242</v>
      </c>
      <c r="D324" s="76">
        <v>1989</v>
      </c>
      <c r="E324" s="37">
        <f t="shared" si="38"/>
        <v>2914.6515837104071</v>
      </c>
      <c r="F324" s="38">
        <f t="shared" si="39"/>
        <v>0.74703192088232706</v>
      </c>
      <c r="G324" s="39">
        <f t="shared" si="40"/>
        <v>592.19462393868491</v>
      </c>
      <c r="H324" s="39">
        <f t="shared" si="41"/>
        <v>208.88937213794537</v>
      </c>
      <c r="I324" s="68">
        <f t="shared" si="44"/>
        <v>801.08399607663023</v>
      </c>
      <c r="J324" s="40">
        <f t="shared" si="45"/>
        <v>-36.245065455200908</v>
      </c>
      <c r="K324" s="37">
        <f t="shared" si="46"/>
        <v>764.83893062142931</v>
      </c>
      <c r="L324" s="37">
        <f t="shared" si="42"/>
        <v>1593356.0681964175</v>
      </c>
      <c r="M324" s="37">
        <f t="shared" si="43"/>
        <v>1521264.633006023</v>
      </c>
      <c r="N324" s="63"/>
      <c r="O324" s="73"/>
      <c r="P324" s="78"/>
    </row>
    <row r="325" spans="1:16" s="34" customFormat="1" x14ac:dyDescent="0.2">
      <c r="A325" s="33">
        <v>5401</v>
      </c>
      <c r="B325" s="34" t="s">
        <v>324</v>
      </c>
      <c r="C325" s="36">
        <v>312483856</v>
      </c>
      <c r="D325" s="76">
        <v>77095</v>
      </c>
      <c r="E325" s="37">
        <f t="shared" si="38"/>
        <v>4053.231156365523</v>
      </c>
      <c r="F325" s="38">
        <f t="shared" si="39"/>
        <v>1.0388524904459651</v>
      </c>
      <c r="G325" s="39">
        <f t="shared" si="40"/>
        <v>-90.953119654384679</v>
      </c>
      <c r="H325" s="39">
        <f t="shared" si="41"/>
        <v>0</v>
      </c>
      <c r="I325" s="68">
        <f t="shared" si="44"/>
        <v>-90.953119654384679</v>
      </c>
      <c r="J325" s="40">
        <f t="shared" si="45"/>
        <v>-36.245065455200908</v>
      </c>
      <c r="K325" s="37">
        <f t="shared" si="46"/>
        <v>-127.19818510958558</v>
      </c>
      <c r="L325" s="37">
        <f t="shared" si="42"/>
        <v>-7012030.7597547872</v>
      </c>
      <c r="M325" s="37">
        <f t="shared" si="43"/>
        <v>-9806344.0810235012</v>
      </c>
      <c r="N325" s="63"/>
      <c r="O325" s="73"/>
      <c r="P325" s="78"/>
    </row>
    <row r="326" spans="1:16" s="34" customFormat="1" x14ac:dyDescent="0.2">
      <c r="A326" s="33">
        <v>5402</v>
      </c>
      <c r="B326" s="34" t="s">
        <v>386</v>
      </c>
      <c r="C326" s="36">
        <v>87463837</v>
      </c>
      <c r="D326" s="76">
        <v>24738</v>
      </c>
      <c r="E326" s="37">
        <f t="shared" si="38"/>
        <v>3535.606637561646</v>
      </c>
      <c r="F326" s="38">
        <f t="shared" si="39"/>
        <v>0.9061841328491379</v>
      </c>
      <c r="G326" s="39">
        <f t="shared" si="40"/>
        <v>219.62159162794151</v>
      </c>
      <c r="H326" s="39">
        <f t="shared" si="41"/>
        <v>0</v>
      </c>
      <c r="I326" s="68">
        <f t="shared" si="44"/>
        <v>219.62159162794151</v>
      </c>
      <c r="J326" s="40">
        <f t="shared" si="45"/>
        <v>-36.245065455200908</v>
      </c>
      <c r="K326" s="37">
        <f t="shared" si="46"/>
        <v>183.3765261727406</v>
      </c>
      <c r="L326" s="37">
        <f t="shared" si="42"/>
        <v>5432998.9336920176</v>
      </c>
      <c r="M326" s="37">
        <f t="shared" si="43"/>
        <v>4536368.5044612568</v>
      </c>
      <c r="N326" s="63"/>
      <c r="O326" s="73"/>
      <c r="P326" s="78"/>
    </row>
    <row r="327" spans="1:16" s="34" customFormat="1" x14ac:dyDescent="0.2">
      <c r="A327" s="33">
        <v>5403</v>
      </c>
      <c r="B327" s="34" t="s">
        <v>342</v>
      </c>
      <c r="C327" s="36">
        <v>77638989</v>
      </c>
      <c r="D327" s="76">
        <v>20847</v>
      </c>
      <c r="E327" s="37">
        <f t="shared" si="38"/>
        <v>3724.2283781839114</v>
      </c>
      <c r="F327" s="38">
        <f t="shared" si="39"/>
        <v>0.95452831985410491</v>
      </c>
      <c r="G327" s="39">
        <f t="shared" si="40"/>
        <v>106.44854725458227</v>
      </c>
      <c r="H327" s="39">
        <f t="shared" si="41"/>
        <v>0</v>
      </c>
      <c r="I327" s="68">
        <f t="shared" si="44"/>
        <v>106.44854725458227</v>
      </c>
      <c r="J327" s="40">
        <f t="shared" si="45"/>
        <v>-36.245065455200908</v>
      </c>
      <c r="K327" s="37">
        <f t="shared" si="46"/>
        <v>70.203481799381365</v>
      </c>
      <c r="L327" s="37">
        <f t="shared" si="42"/>
        <v>2219132.8646162767</v>
      </c>
      <c r="M327" s="37">
        <f t="shared" si="43"/>
        <v>1463531.9850717033</v>
      </c>
      <c r="N327" s="63"/>
      <c r="O327" s="73"/>
      <c r="P327" s="78"/>
    </row>
    <row r="328" spans="1:16" s="34" customFormat="1" x14ac:dyDescent="0.2">
      <c r="A328" s="33">
        <v>5404</v>
      </c>
      <c r="B328" s="34" t="s">
        <v>339</v>
      </c>
      <c r="C328" s="36">
        <v>6247820</v>
      </c>
      <c r="D328" s="76">
        <v>1959</v>
      </c>
      <c r="E328" s="37">
        <f t="shared" ref="E328:E363" si="47">(C328)/D328</f>
        <v>3189.290454313425</v>
      </c>
      <c r="F328" s="38">
        <f t="shared" ref="F328:F363" si="48">IF(ISNUMBER(C328),E328/E$365,"")</f>
        <v>0.81742249662117661</v>
      </c>
      <c r="G328" s="39">
        <f t="shared" ref="G328:G363" si="49">(E$365-E328)*0.6</f>
        <v>427.41130157687411</v>
      </c>
      <c r="H328" s="39">
        <f t="shared" ref="H328:H363" si="50">IF(E328&gt;=E$365*0.9,0,IF(E328&lt;0.9*E$365,(E$365*0.9-E328)*0.35))</f>
        <v>112.7657674268891</v>
      </c>
      <c r="I328" s="68">
        <f t="shared" si="44"/>
        <v>540.17706900376322</v>
      </c>
      <c r="J328" s="40">
        <f t="shared" si="45"/>
        <v>-36.245065455200908</v>
      </c>
      <c r="K328" s="37">
        <f t="shared" si="46"/>
        <v>503.93200354856231</v>
      </c>
      <c r="L328" s="37">
        <f t="shared" ref="L328:L363" si="51">(I328*D328)</f>
        <v>1058206.878178372</v>
      </c>
      <c r="M328" s="37">
        <f t="shared" ref="M328:M363" si="52">(K328*D328)</f>
        <v>987202.79495163355</v>
      </c>
      <c r="N328" s="63"/>
      <c r="O328" s="73"/>
      <c r="P328" s="78"/>
    </row>
    <row r="329" spans="1:16" s="34" customFormat="1" x14ac:dyDescent="0.2">
      <c r="A329" s="33">
        <v>5405</v>
      </c>
      <c r="B329" s="34" t="s">
        <v>340</v>
      </c>
      <c r="C329" s="36">
        <v>20547628</v>
      </c>
      <c r="D329" s="76">
        <v>5642</v>
      </c>
      <c r="E329" s="37">
        <f t="shared" si="47"/>
        <v>3641.9049982275787</v>
      </c>
      <c r="F329" s="38">
        <f t="shared" si="48"/>
        <v>0.93342864776773615</v>
      </c>
      <c r="G329" s="39">
        <f t="shared" si="49"/>
        <v>155.84257522838189</v>
      </c>
      <c r="H329" s="39">
        <f t="shared" si="50"/>
        <v>0</v>
      </c>
      <c r="I329" s="68">
        <f t="shared" ref="I329:I363" si="53">G329+H329</f>
        <v>155.84257522838189</v>
      </c>
      <c r="J329" s="40">
        <f t="shared" ref="J329:J363" si="54">I$367</f>
        <v>-36.245065455200908</v>
      </c>
      <c r="K329" s="37">
        <f t="shared" ref="K329:K363" si="55">I329+J329</f>
        <v>119.59750977318097</v>
      </c>
      <c r="L329" s="37">
        <f t="shared" si="51"/>
        <v>879263.80943853059</v>
      </c>
      <c r="M329" s="37">
        <f t="shared" si="52"/>
        <v>674769.15014028701</v>
      </c>
      <c r="N329" s="63"/>
      <c r="O329" s="73"/>
      <c r="P329" s="78"/>
    </row>
    <row r="330" spans="1:16" s="34" customFormat="1" x14ac:dyDescent="0.2">
      <c r="A330" s="33">
        <v>5406</v>
      </c>
      <c r="B330" s="34" t="s">
        <v>341</v>
      </c>
      <c r="C330" s="36">
        <v>45049383</v>
      </c>
      <c r="D330" s="76">
        <v>11331</v>
      </c>
      <c r="E330" s="37">
        <f t="shared" si="47"/>
        <v>3975.7640984908658</v>
      </c>
      <c r="F330" s="38">
        <f t="shared" si="48"/>
        <v>1.0189975049057935</v>
      </c>
      <c r="G330" s="39">
        <f t="shared" si="49"/>
        <v>-44.472884929590329</v>
      </c>
      <c r="H330" s="39">
        <f t="shared" si="50"/>
        <v>0</v>
      </c>
      <c r="I330" s="68">
        <f t="shared" si="53"/>
        <v>-44.472884929590329</v>
      </c>
      <c r="J330" s="40">
        <f t="shared" si="54"/>
        <v>-36.245065455200908</v>
      </c>
      <c r="K330" s="37">
        <f t="shared" si="55"/>
        <v>-80.717950384791237</v>
      </c>
      <c r="L330" s="37">
        <f t="shared" si="51"/>
        <v>-503922.25913718803</v>
      </c>
      <c r="M330" s="37">
        <f t="shared" si="52"/>
        <v>-914615.09581006947</v>
      </c>
      <c r="N330" s="63"/>
      <c r="O330" s="73"/>
      <c r="P330" s="78"/>
    </row>
    <row r="331" spans="1:16" s="34" customFormat="1" x14ac:dyDescent="0.2">
      <c r="A331" s="33">
        <v>5411</v>
      </c>
      <c r="B331" s="34" t="s">
        <v>325</v>
      </c>
      <c r="C331" s="36">
        <v>8497196</v>
      </c>
      <c r="D331" s="76">
        <v>2822</v>
      </c>
      <c r="E331" s="37">
        <f t="shared" si="47"/>
        <v>3011.054571226081</v>
      </c>
      <c r="F331" s="38">
        <f t="shared" si="48"/>
        <v>0.77174022884788873</v>
      </c>
      <c r="G331" s="39">
        <f t="shared" si="49"/>
        <v>534.35283142928051</v>
      </c>
      <c r="H331" s="39">
        <f t="shared" si="50"/>
        <v>175.1483265074595</v>
      </c>
      <c r="I331" s="68">
        <f t="shared" si="53"/>
        <v>709.50115793674001</v>
      </c>
      <c r="J331" s="40">
        <f t="shared" si="54"/>
        <v>-36.245065455200908</v>
      </c>
      <c r="K331" s="37">
        <f t="shared" si="55"/>
        <v>673.2560924815391</v>
      </c>
      <c r="L331" s="37">
        <f t="shared" si="51"/>
        <v>2002212.2676974803</v>
      </c>
      <c r="M331" s="37">
        <f t="shared" si="52"/>
        <v>1899928.6929829034</v>
      </c>
      <c r="N331" s="63"/>
      <c r="O331" s="73"/>
      <c r="P331" s="78"/>
    </row>
    <row r="332" spans="1:16" s="34" customFormat="1" x14ac:dyDescent="0.2">
      <c r="A332" s="33">
        <v>5412</v>
      </c>
      <c r="B332" s="34" t="s">
        <v>313</v>
      </c>
      <c r="C332" s="36">
        <v>12911673</v>
      </c>
      <c r="D332" s="76">
        <v>4209</v>
      </c>
      <c r="E332" s="37">
        <f t="shared" si="47"/>
        <v>3067.6343549536705</v>
      </c>
      <c r="F332" s="38">
        <f t="shared" si="48"/>
        <v>0.78624175786677797</v>
      </c>
      <c r="G332" s="39">
        <f t="shared" si="49"/>
        <v>500.40496119272683</v>
      </c>
      <c r="H332" s="39">
        <f t="shared" si="50"/>
        <v>155.34540220280317</v>
      </c>
      <c r="I332" s="68">
        <f t="shared" si="53"/>
        <v>655.75036339553003</v>
      </c>
      <c r="J332" s="40">
        <f t="shared" si="54"/>
        <v>-36.245065455200908</v>
      </c>
      <c r="K332" s="37">
        <f t="shared" si="55"/>
        <v>619.50529794032911</v>
      </c>
      <c r="L332" s="37">
        <f t="shared" si="51"/>
        <v>2760053.2795317858</v>
      </c>
      <c r="M332" s="37">
        <f t="shared" si="52"/>
        <v>2607497.7990308451</v>
      </c>
      <c r="N332" s="63"/>
      <c r="O332" s="73"/>
      <c r="P332" s="78"/>
    </row>
    <row r="333" spans="1:16" s="34" customFormat="1" x14ac:dyDescent="0.2">
      <c r="A333" s="33">
        <v>5413</v>
      </c>
      <c r="B333" s="34" t="s">
        <v>326</v>
      </c>
      <c r="C333" s="36">
        <v>4522486</v>
      </c>
      <c r="D333" s="76">
        <v>1320</v>
      </c>
      <c r="E333" s="37">
        <f t="shared" si="47"/>
        <v>3426.1257575757577</v>
      </c>
      <c r="F333" s="38">
        <f t="shared" si="48"/>
        <v>0.87812393089126584</v>
      </c>
      <c r="G333" s="39">
        <f t="shared" si="49"/>
        <v>285.31011961947451</v>
      </c>
      <c r="H333" s="39">
        <f t="shared" si="50"/>
        <v>29.873411285072663</v>
      </c>
      <c r="I333" s="68">
        <f t="shared" si="53"/>
        <v>315.18353090454718</v>
      </c>
      <c r="J333" s="40">
        <f t="shared" si="54"/>
        <v>-36.245065455200908</v>
      </c>
      <c r="K333" s="37">
        <f t="shared" si="55"/>
        <v>278.93846544934627</v>
      </c>
      <c r="L333" s="37">
        <f t="shared" si="51"/>
        <v>416042.26079400227</v>
      </c>
      <c r="M333" s="37">
        <f t="shared" si="52"/>
        <v>368198.77439313708</v>
      </c>
      <c r="N333" s="63"/>
      <c r="O333" s="73"/>
      <c r="P333" s="78"/>
    </row>
    <row r="334" spans="1:16" s="34" customFormat="1" x14ac:dyDescent="0.2">
      <c r="A334" s="33">
        <v>5414</v>
      </c>
      <c r="B334" s="34" t="s">
        <v>327</v>
      </c>
      <c r="C334" s="36">
        <v>4025112</v>
      </c>
      <c r="D334" s="76">
        <v>1092</v>
      </c>
      <c r="E334" s="37">
        <f t="shared" si="47"/>
        <v>3686</v>
      </c>
      <c r="F334" s="38">
        <f t="shared" si="48"/>
        <v>0.94473029838678813</v>
      </c>
      <c r="G334" s="39">
        <f t="shared" si="49"/>
        <v>129.38557416492912</v>
      </c>
      <c r="H334" s="39">
        <f t="shared" si="50"/>
        <v>0</v>
      </c>
      <c r="I334" s="68">
        <f t="shared" si="53"/>
        <v>129.38557416492912</v>
      </c>
      <c r="J334" s="40">
        <f t="shared" si="54"/>
        <v>-36.245065455200908</v>
      </c>
      <c r="K334" s="37">
        <f t="shared" si="55"/>
        <v>93.140508709728209</v>
      </c>
      <c r="L334" s="37">
        <f t="shared" si="51"/>
        <v>141289.04698810261</v>
      </c>
      <c r="M334" s="37">
        <f t="shared" si="52"/>
        <v>101709.4355110232</v>
      </c>
      <c r="N334" s="63"/>
      <c r="O334" s="73"/>
      <c r="P334" s="78"/>
    </row>
    <row r="335" spans="1:16" s="34" customFormat="1" x14ac:dyDescent="0.2">
      <c r="A335" s="33">
        <v>5415</v>
      </c>
      <c r="B335" s="34" t="s">
        <v>387</v>
      </c>
      <c r="C335" s="36">
        <v>2236304</v>
      </c>
      <c r="D335" s="76">
        <v>1020</v>
      </c>
      <c r="E335" s="37">
        <f t="shared" si="47"/>
        <v>2192.4549019607844</v>
      </c>
      <c r="F335" s="38">
        <f t="shared" si="48"/>
        <v>0.56193124626396851</v>
      </c>
      <c r="G335" s="39">
        <f t="shared" si="49"/>
        <v>1025.5126329884586</v>
      </c>
      <c r="H335" s="39">
        <f t="shared" si="50"/>
        <v>461.65821075031329</v>
      </c>
      <c r="I335" s="68">
        <f t="shared" si="53"/>
        <v>1487.170843738772</v>
      </c>
      <c r="J335" s="40">
        <f t="shared" si="54"/>
        <v>-36.245065455200908</v>
      </c>
      <c r="K335" s="37">
        <f t="shared" si="55"/>
        <v>1450.9257782835712</v>
      </c>
      <c r="L335" s="37">
        <f t="shared" si="51"/>
        <v>1516914.2606135474</v>
      </c>
      <c r="M335" s="37">
        <f t="shared" si="52"/>
        <v>1479944.2938492426</v>
      </c>
      <c r="N335" s="63"/>
      <c r="O335" s="73"/>
      <c r="P335" s="78"/>
    </row>
    <row r="336" spans="1:16" s="34" customFormat="1" x14ac:dyDescent="0.2">
      <c r="A336" s="33">
        <v>5416</v>
      </c>
      <c r="B336" s="34" t="s">
        <v>328</v>
      </c>
      <c r="C336" s="36">
        <v>15932282</v>
      </c>
      <c r="D336" s="76">
        <v>3959</v>
      </c>
      <c r="E336" s="37">
        <f t="shared" si="47"/>
        <v>4024.3197777216469</v>
      </c>
      <c r="F336" s="38">
        <f t="shared" si="48"/>
        <v>1.0314424374418949</v>
      </c>
      <c r="G336" s="39">
        <f t="shared" si="49"/>
        <v>-73.60629246805901</v>
      </c>
      <c r="H336" s="39">
        <f t="shared" si="50"/>
        <v>0</v>
      </c>
      <c r="I336" s="68">
        <f t="shared" si="53"/>
        <v>-73.60629246805901</v>
      </c>
      <c r="J336" s="40">
        <f t="shared" si="54"/>
        <v>-36.245065455200908</v>
      </c>
      <c r="K336" s="37">
        <f t="shared" si="55"/>
        <v>-109.85135792325991</v>
      </c>
      <c r="L336" s="37">
        <f t="shared" si="51"/>
        <v>-291407.31188104564</v>
      </c>
      <c r="M336" s="37">
        <f t="shared" si="52"/>
        <v>-434901.52601818601</v>
      </c>
      <c r="N336" s="63"/>
      <c r="O336" s="73"/>
      <c r="P336" s="78"/>
    </row>
    <row r="337" spans="1:16" s="34" customFormat="1" x14ac:dyDescent="0.2">
      <c r="A337" s="33">
        <v>5417</v>
      </c>
      <c r="B337" s="34" t="s">
        <v>329</v>
      </c>
      <c r="C337" s="36">
        <v>6773011</v>
      </c>
      <c r="D337" s="76">
        <v>2089</v>
      </c>
      <c r="E337" s="37">
        <f t="shared" si="47"/>
        <v>3242.2264241263761</v>
      </c>
      <c r="F337" s="38">
        <f t="shared" si="48"/>
        <v>0.83099010773262083</v>
      </c>
      <c r="G337" s="39">
        <f t="shared" si="49"/>
        <v>395.64971968910351</v>
      </c>
      <c r="H337" s="39">
        <f t="shared" si="50"/>
        <v>94.238177992356228</v>
      </c>
      <c r="I337" s="68">
        <f t="shared" si="53"/>
        <v>489.88789768145972</v>
      </c>
      <c r="J337" s="40">
        <f t="shared" si="54"/>
        <v>-36.245065455200908</v>
      </c>
      <c r="K337" s="37">
        <f t="shared" si="55"/>
        <v>453.6428322262588</v>
      </c>
      <c r="L337" s="37">
        <f t="shared" si="51"/>
        <v>1023375.8182565693</v>
      </c>
      <c r="M337" s="37">
        <f t="shared" si="52"/>
        <v>947659.87652065465</v>
      </c>
      <c r="N337" s="63"/>
      <c r="O337" s="73"/>
      <c r="P337" s="78"/>
    </row>
    <row r="338" spans="1:16" s="34" customFormat="1" x14ac:dyDescent="0.2">
      <c r="A338" s="33">
        <v>5418</v>
      </c>
      <c r="B338" s="34" t="s">
        <v>330</v>
      </c>
      <c r="C338" s="36">
        <v>24888393</v>
      </c>
      <c r="D338" s="76">
        <v>6609</v>
      </c>
      <c r="E338" s="37">
        <f t="shared" si="47"/>
        <v>3765.833408987744</v>
      </c>
      <c r="F338" s="38">
        <f t="shared" si="48"/>
        <v>0.96519178517306747</v>
      </c>
      <c r="G338" s="39">
        <f t="shared" si="49"/>
        <v>81.485528772282763</v>
      </c>
      <c r="H338" s="39">
        <f t="shared" si="50"/>
        <v>0</v>
      </c>
      <c r="I338" s="68">
        <f t="shared" si="53"/>
        <v>81.485528772282763</v>
      </c>
      <c r="J338" s="40">
        <f t="shared" si="54"/>
        <v>-36.245065455200908</v>
      </c>
      <c r="K338" s="37">
        <f t="shared" si="55"/>
        <v>45.240463317081854</v>
      </c>
      <c r="L338" s="37">
        <f t="shared" si="51"/>
        <v>538537.85965601681</v>
      </c>
      <c r="M338" s="37">
        <f t="shared" si="52"/>
        <v>298994.22206259397</v>
      </c>
      <c r="N338" s="63"/>
      <c r="O338" s="73"/>
      <c r="P338" s="78"/>
    </row>
    <row r="339" spans="1:16" s="34" customFormat="1" x14ac:dyDescent="0.2">
      <c r="A339" s="33">
        <v>5419</v>
      </c>
      <c r="B339" s="34" t="s">
        <v>331</v>
      </c>
      <c r="C339" s="36">
        <v>11572089</v>
      </c>
      <c r="D339" s="76">
        <v>3465</v>
      </c>
      <c r="E339" s="37">
        <f t="shared" si="47"/>
        <v>3339.7082251082252</v>
      </c>
      <c r="F339" s="38">
        <f t="shared" si="48"/>
        <v>0.85597491807685955</v>
      </c>
      <c r="G339" s="39">
        <f t="shared" si="49"/>
        <v>337.160639099994</v>
      </c>
      <c r="H339" s="39">
        <f t="shared" si="50"/>
        <v>60.119547648709037</v>
      </c>
      <c r="I339" s="68">
        <f t="shared" si="53"/>
        <v>397.28018674870304</v>
      </c>
      <c r="J339" s="40">
        <f t="shared" si="54"/>
        <v>-36.245065455200908</v>
      </c>
      <c r="K339" s="37">
        <f t="shared" si="55"/>
        <v>361.03512129350213</v>
      </c>
      <c r="L339" s="37">
        <f t="shared" si="51"/>
        <v>1376575.8470842561</v>
      </c>
      <c r="M339" s="37">
        <f t="shared" si="52"/>
        <v>1250986.695281985</v>
      </c>
      <c r="N339" s="63"/>
      <c r="O339" s="73"/>
      <c r="P339" s="78"/>
    </row>
    <row r="340" spans="1:16" s="34" customFormat="1" x14ac:dyDescent="0.2">
      <c r="A340" s="33">
        <v>5420</v>
      </c>
      <c r="B340" s="34" t="s">
        <v>332</v>
      </c>
      <c r="C340" s="36">
        <v>3313350</v>
      </c>
      <c r="D340" s="76">
        <v>1063</v>
      </c>
      <c r="E340" s="37">
        <f t="shared" si="47"/>
        <v>3116.9802445907808</v>
      </c>
      <c r="F340" s="38">
        <f t="shared" si="48"/>
        <v>0.79888922315191868</v>
      </c>
      <c r="G340" s="39">
        <f t="shared" si="49"/>
        <v>470.79742741046061</v>
      </c>
      <c r="H340" s="39">
        <f t="shared" si="50"/>
        <v>138.07434082981456</v>
      </c>
      <c r="I340" s="68">
        <f t="shared" si="53"/>
        <v>608.87176824027517</v>
      </c>
      <c r="J340" s="40">
        <f t="shared" si="54"/>
        <v>-36.245065455200908</v>
      </c>
      <c r="K340" s="37">
        <f t="shared" si="55"/>
        <v>572.62670278507426</v>
      </c>
      <c r="L340" s="37">
        <f t="shared" si="51"/>
        <v>647230.68963941257</v>
      </c>
      <c r="M340" s="37">
        <f t="shared" si="52"/>
        <v>608702.18506053393</v>
      </c>
      <c r="N340" s="63"/>
      <c r="O340" s="73"/>
      <c r="P340" s="78"/>
    </row>
    <row r="341" spans="1:16" s="34" customFormat="1" x14ac:dyDescent="0.2">
      <c r="A341" s="33">
        <v>5421</v>
      </c>
      <c r="B341" s="34" t="s">
        <v>414</v>
      </c>
      <c r="C341" s="36">
        <v>46808784</v>
      </c>
      <c r="D341" s="76">
        <v>14725</v>
      </c>
      <c r="E341" s="37">
        <f t="shared" si="47"/>
        <v>3178.8647877758913</v>
      </c>
      <c r="F341" s="38">
        <f t="shared" si="48"/>
        <v>0.81475037425034502</v>
      </c>
      <c r="G341" s="39">
        <f t="shared" si="49"/>
        <v>433.66670149939438</v>
      </c>
      <c r="H341" s="39">
        <f t="shared" si="50"/>
        <v>116.4147507150259</v>
      </c>
      <c r="I341" s="68">
        <f t="shared" si="53"/>
        <v>550.08145221442032</v>
      </c>
      <c r="J341" s="40">
        <f t="shared" si="54"/>
        <v>-36.245065455200908</v>
      </c>
      <c r="K341" s="37">
        <f t="shared" si="55"/>
        <v>513.83638675921941</v>
      </c>
      <c r="L341" s="37">
        <f t="shared" si="51"/>
        <v>8099949.3838573396</v>
      </c>
      <c r="M341" s="37">
        <f t="shared" si="52"/>
        <v>7566240.7950295061</v>
      </c>
      <c r="N341" s="63"/>
      <c r="O341" s="73"/>
      <c r="P341" s="78"/>
    </row>
    <row r="342" spans="1:16" s="34" customFormat="1" x14ac:dyDescent="0.2">
      <c r="A342" s="33">
        <v>5422</v>
      </c>
      <c r="B342" s="34" t="s">
        <v>333</v>
      </c>
      <c r="C342" s="36">
        <v>16243625</v>
      </c>
      <c r="D342" s="76">
        <v>5559</v>
      </c>
      <c r="E342" s="37">
        <f t="shared" si="47"/>
        <v>2922.040834682497</v>
      </c>
      <c r="F342" s="38">
        <f t="shared" si="48"/>
        <v>0.7489258029430208</v>
      </c>
      <c r="G342" s="39">
        <f t="shared" si="49"/>
        <v>587.76107335543088</v>
      </c>
      <c r="H342" s="39">
        <f t="shared" si="50"/>
        <v>206.30313429771388</v>
      </c>
      <c r="I342" s="68">
        <f t="shared" si="53"/>
        <v>794.06420765314476</v>
      </c>
      <c r="J342" s="40">
        <f t="shared" si="54"/>
        <v>-36.245065455200908</v>
      </c>
      <c r="K342" s="37">
        <f t="shared" si="55"/>
        <v>757.81914219794385</v>
      </c>
      <c r="L342" s="37">
        <f t="shared" si="51"/>
        <v>4414202.9303438319</v>
      </c>
      <c r="M342" s="37">
        <f t="shared" si="52"/>
        <v>4212716.6114783697</v>
      </c>
      <c r="N342" s="63"/>
      <c r="O342" s="73"/>
      <c r="P342" s="78"/>
    </row>
    <row r="343" spans="1:16" s="34" customFormat="1" x14ac:dyDescent="0.2">
      <c r="A343" s="33">
        <v>5423</v>
      </c>
      <c r="B343" s="34" t="s">
        <v>334</v>
      </c>
      <c r="C343" s="36">
        <v>6926412</v>
      </c>
      <c r="D343" s="76">
        <v>2172</v>
      </c>
      <c r="E343" s="37">
        <f t="shared" si="47"/>
        <v>3188.9558011049726</v>
      </c>
      <c r="F343" s="38">
        <f t="shared" si="48"/>
        <v>0.81733672423227877</v>
      </c>
      <c r="G343" s="39">
        <f t="shared" si="49"/>
        <v>427.61209350194559</v>
      </c>
      <c r="H343" s="39">
        <f t="shared" si="50"/>
        <v>112.88289604984745</v>
      </c>
      <c r="I343" s="68">
        <f t="shared" si="53"/>
        <v>540.49498955179308</v>
      </c>
      <c r="J343" s="40">
        <f t="shared" si="54"/>
        <v>-36.245065455200908</v>
      </c>
      <c r="K343" s="37">
        <f t="shared" si="55"/>
        <v>504.24992409659217</v>
      </c>
      <c r="L343" s="37">
        <f t="shared" si="51"/>
        <v>1173955.1173064946</v>
      </c>
      <c r="M343" s="37">
        <f t="shared" si="52"/>
        <v>1095230.8351377982</v>
      </c>
      <c r="N343" s="63"/>
      <c r="O343" s="73"/>
      <c r="P343" s="78"/>
    </row>
    <row r="344" spans="1:16" s="34" customFormat="1" x14ac:dyDescent="0.2">
      <c r="A344" s="33">
        <v>5424</v>
      </c>
      <c r="B344" s="34" t="s">
        <v>335</v>
      </c>
      <c r="C344" s="36">
        <v>8181574</v>
      </c>
      <c r="D344" s="76">
        <v>2773</v>
      </c>
      <c r="E344" s="37">
        <f t="shared" si="47"/>
        <v>2950.4413992066352</v>
      </c>
      <c r="F344" s="38">
        <f t="shared" si="48"/>
        <v>0.75620493311047665</v>
      </c>
      <c r="G344" s="39">
        <f t="shared" si="49"/>
        <v>570.72073464094797</v>
      </c>
      <c r="H344" s="39">
        <f t="shared" si="50"/>
        <v>196.36293671426552</v>
      </c>
      <c r="I344" s="68">
        <f t="shared" si="53"/>
        <v>767.08367135521348</v>
      </c>
      <c r="J344" s="40">
        <f t="shared" si="54"/>
        <v>-36.245065455200908</v>
      </c>
      <c r="K344" s="37">
        <f t="shared" si="55"/>
        <v>730.83860590001257</v>
      </c>
      <c r="L344" s="37">
        <f t="shared" si="51"/>
        <v>2127123.020668007</v>
      </c>
      <c r="M344" s="37">
        <f t="shared" si="52"/>
        <v>2026615.4541607348</v>
      </c>
      <c r="N344" s="63"/>
      <c r="O344" s="73"/>
      <c r="P344" s="78"/>
    </row>
    <row r="345" spans="1:16" s="34" customFormat="1" x14ac:dyDescent="0.2">
      <c r="A345" s="33">
        <v>5425</v>
      </c>
      <c r="B345" s="34" t="s">
        <v>415</v>
      </c>
      <c r="C345" s="36">
        <v>5658105</v>
      </c>
      <c r="D345" s="76">
        <v>1831</v>
      </c>
      <c r="E345" s="37">
        <f t="shared" si="47"/>
        <v>3090.1720371381757</v>
      </c>
      <c r="F345" s="38">
        <f t="shared" si="48"/>
        <v>0.79201821777321146</v>
      </c>
      <c r="G345" s="39">
        <f t="shared" si="49"/>
        <v>486.88235188202367</v>
      </c>
      <c r="H345" s="39">
        <f t="shared" si="50"/>
        <v>147.45721343822635</v>
      </c>
      <c r="I345" s="68">
        <f t="shared" si="53"/>
        <v>634.33956532025002</v>
      </c>
      <c r="J345" s="40">
        <f t="shared" si="54"/>
        <v>-36.245065455200908</v>
      </c>
      <c r="K345" s="37">
        <f t="shared" si="55"/>
        <v>598.0944998650491</v>
      </c>
      <c r="L345" s="37">
        <f t="shared" si="51"/>
        <v>1161475.7441013777</v>
      </c>
      <c r="M345" s="37">
        <f t="shared" si="52"/>
        <v>1095111.0292529049</v>
      </c>
      <c r="N345" s="63"/>
      <c r="O345" s="73"/>
      <c r="P345" s="78"/>
    </row>
    <row r="346" spans="1:16" s="34" customFormat="1" x14ac:dyDescent="0.2">
      <c r="A346" s="33">
        <v>5426</v>
      </c>
      <c r="B346" s="34" t="s">
        <v>416</v>
      </c>
      <c r="C346" s="36">
        <v>5544577</v>
      </c>
      <c r="D346" s="76">
        <v>2072</v>
      </c>
      <c r="E346" s="37">
        <f t="shared" si="47"/>
        <v>2675.9541505791508</v>
      </c>
      <c r="F346" s="38">
        <f t="shared" si="48"/>
        <v>0.68585321843353375</v>
      </c>
      <c r="G346" s="39">
        <f t="shared" si="49"/>
        <v>735.41308381743863</v>
      </c>
      <c r="H346" s="39">
        <f t="shared" si="50"/>
        <v>292.43347373388508</v>
      </c>
      <c r="I346" s="68">
        <f t="shared" si="53"/>
        <v>1027.8465575513237</v>
      </c>
      <c r="J346" s="40">
        <f t="shared" si="54"/>
        <v>-36.245065455200908</v>
      </c>
      <c r="K346" s="37">
        <f t="shared" si="55"/>
        <v>991.6014920961228</v>
      </c>
      <c r="L346" s="37">
        <f t="shared" si="51"/>
        <v>2129698.0672463425</v>
      </c>
      <c r="M346" s="37">
        <f t="shared" si="52"/>
        <v>2054598.2916231665</v>
      </c>
      <c r="N346" s="63"/>
      <c r="O346" s="73"/>
      <c r="P346" s="78"/>
    </row>
    <row r="347" spans="1:16" s="34" customFormat="1" x14ac:dyDescent="0.2">
      <c r="A347" s="33">
        <v>5427</v>
      </c>
      <c r="B347" s="34" t="s">
        <v>336</v>
      </c>
      <c r="C347" s="36">
        <v>10065394</v>
      </c>
      <c r="D347" s="76">
        <v>2893</v>
      </c>
      <c r="E347" s="37">
        <f t="shared" si="47"/>
        <v>3479.223643276875</v>
      </c>
      <c r="F347" s="38">
        <f t="shared" si="48"/>
        <v>0.8917330414181579</v>
      </c>
      <c r="G347" s="39">
        <f t="shared" si="49"/>
        <v>253.45138819880412</v>
      </c>
      <c r="H347" s="39">
        <f t="shared" si="50"/>
        <v>11.289151289681604</v>
      </c>
      <c r="I347" s="68">
        <f t="shared" si="53"/>
        <v>264.74053948848575</v>
      </c>
      <c r="J347" s="40">
        <f t="shared" si="54"/>
        <v>-36.245065455200908</v>
      </c>
      <c r="K347" s="37">
        <f t="shared" si="55"/>
        <v>228.49547403328484</v>
      </c>
      <c r="L347" s="37">
        <f t="shared" si="51"/>
        <v>765894.38074018923</v>
      </c>
      <c r="M347" s="37">
        <f t="shared" si="52"/>
        <v>661037.40637829306</v>
      </c>
      <c r="N347" s="63"/>
      <c r="O347" s="73"/>
      <c r="P347" s="78"/>
    </row>
    <row r="348" spans="1:16" s="34" customFormat="1" x14ac:dyDescent="0.2">
      <c r="A348" s="33">
        <v>5428</v>
      </c>
      <c r="B348" s="34" t="s">
        <v>337</v>
      </c>
      <c r="C348" s="36">
        <v>15572867</v>
      </c>
      <c r="D348" s="76">
        <v>4812</v>
      </c>
      <c r="E348" s="37">
        <f t="shared" si="47"/>
        <v>3236.2566500415628</v>
      </c>
      <c r="F348" s="38">
        <f t="shared" si="48"/>
        <v>0.82946004087086078</v>
      </c>
      <c r="G348" s="39">
        <f t="shared" si="49"/>
        <v>399.23158413999141</v>
      </c>
      <c r="H348" s="39">
        <f t="shared" si="50"/>
        <v>96.327598922040863</v>
      </c>
      <c r="I348" s="68">
        <f t="shared" si="53"/>
        <v>495.55918306203228</v>
      </c>
      <c r="J348" s="40">
        <f t="shared" si="54"/>
        <v>-36.245065455200908</v>
      </c>
      <c r="K348" s="37">
        <f t="shared" si="55"/>
        <v>459.31411760683136</v>
      </c>
      <c r="L348" s="37">
        <f t="shared" si="51"/>
        <v>2384630.7888944992</v>
      </c>
      <c r="M348" s="37">
        <f t="shared" si="52"/>
        <v>2210219.5339240725</v>
      </c>
      <c r="N348" s="63"/>
      <c r="O348" s="73"/>
      <c r="P348" s="78"/>
    </row>
    <row r="349" spans="1:16" s="34" customFormat="1" x14ac:dyDescent="0.2">
      <c r="A349" s="33">
        <v>5429</v>
      </c>
      <c r="B349" s="34" t="s">
        <v>338</v>
      </c>
      <c r="C349" s="36">
        <v>3896149</v>
      </c>
      <c r="D349" s="76">
        <v>1166</v>
      </c>
      <c r="E349" s="37">
        <f t="shared" si="47"/>
        <v>3341.4656946826758</v>
      </c>
      <c r="F349" s="38">
        <f t="shared" si="48"/>
        <v>0.85642536158078686</v>
      </c>
      <c r="G349" s="39">
        <f t="shared" si="49"/>
        <v>336.10615735532366</v>
      </c>
      <c r="H349" s="39">
        <f t="shared" si="50"/>
        <v>59.504433297651325</v>
      </c>
      <c r="I349" s="68">
        <f t="shared" si="53"/>
        <v>395.61059065297496</v>
      </c>
      <c r="J349" s="40">
        <f t="shared" si="54"/>
        <v>-36.245065455200908</v>
      </c>
      <c r="K349" s="37">
        <f t="shared" si="55"/>
        <v>359.36552519777405</v>
      </c>
      <c r="L349" s="37">
        <f t="shared" si="51"/>
        <v>461281.94870136882</v>
      </c>
      <c r="M349" s="37">
        <f t="shared" si="52"/>
        <v>419020.20238060452</v>
      </c>
      <c r="N349" s="63"/>
      <c r="O349" s="73"/>
      <c r="P349" s="78"/>
    </row>
    <row r="350" spans="1:16" s="34" customFormat="1" x14ac:dyDescent="0.2">
      <c r="A350" s="33">
        <v>5430</v>
      </c>
      <c r="B350" s="34" t="s">
        <v>417</v>
      </c>
      <c r="C350" s="36">
        <v>7071438</v>
      </c>
      <c r="D350" s="76">
        <v>2920</v>
      </c>
      <c r="E350" s="37">
        <f t="shared" si="47"/>
        <v>2421.7253424657533</v>
      </c>
      <c r="F350" s="38">
        <f t="shared" si="48"/>
        <v>0.62069378876791037</v>
      </c>
      <c r="G350" s="39">
        <f t="shared" si="49"/>
        <v>887.95036868547709</v>
      </c>
      <c r="H350" s="39">
        <f t="shared" si="50"/>
        <v>381.41355657357417</v>
      </c>
      <c r="I350" s="68">
        <f t="shared" si="53"/>
        <v>1269.3639252590513</v>
      </c>
      <c r="J350" s="40">
        <f t="shared" si="54"/>
        <v>-36.245065455200908</v>
      </c>
      <c r="K350" s="37">
        <f t="shared" si="55"/>
        <v>1233.1188598038505</v>
      </c>
      <c r="L350" s="37">
        <f t="shared" si="51"/>
        <v>3706542.6617564298</v>
      </c>
      <c r="M350" s="37">
        <f t="shared" si="52"/>
        <v>3600707.0706272433</v>
      </c>
      <c r="N350" s="63"/>
      <c r="O350" s="73"/>
      <c r="P350" s="78"/>
    </row>
    <row r="351" spans="1:16" s="34" customFormat="1" x14ac:dyDescent="0.2">
      <c r="A351" s="33">
        <v>5432</v>
      </c>
      <c r="B351" s="34" t="s">
        <v>343</v>
      </c>
      <c r="C351" s="36">
        <v>2546167</v>
      </c>
      <c r="D351" s="76">
        <v>860</v>
      </c>
      <c r="E351" s="37">
        <f t="shared" si="47"/>
        <v>2960.6593023255814</v>
      </c>
      <c r="F351" s="38">
        <f t="shared" si="48"/>
        <v>0.75882380523810811</v>
      </c>
      <c r="G351" s="39">
        <f t="shared" si="49"/>
        <v>564.58999276958025</v>
      </c>
      <c r="H351" s="39">
        <f t="shared" si="50"/>
        <v>192.78667062263435</v>
      </c>
      <c r="I351" s="68">
        <f t="shared" si="53"/>
        <v>757.3766633922146</v>
      </c>
      <c r="J351" s="40">
        <f t="shared" si="54"/>
        <v>-36.245065455200908</v>
      </c>
      <c r="K351" s="37">
        <f t="shared" si="55"/>
        <v>721.13159793701368</v>
      </c>
      <c r="L351" s="37">
        <f t="shared" si="51"/>
        <v>651343.93051730457</v>
      </c>
      <c r="M351" s="37">
        <f t="shared" si="52"/>
        <v>620173.17422583175</v>
      </c>
      <c r="N351" s="63"/>
      <c r="O351" s="73"/>
      <c r="P351" s="78"/>
    </row>
    <row r="352" spans="1:16" s="34" customFormat="1" x14ac:dyDescent="0.2">
      <c r="A352" s="33">
        <v>5433</v>
      </c>
      <c r="B352" s="34" t="s">
        <v>344</v>
      </c>
      <c r="C352" s="36">
        <v>3210253</v>
      </c>
      <c r="D352" s="76">
        <v>983</v>
      </c>
      <c r="E352" s="37">
        <f t="shared" si="47"/>
        <v>3265.7711088504579</v>
      </c>
      <c r="F352" s="38">
        <f t="shared" si="48"/>
        <v>0.83702466471167802</v>
      </c>
      <c r="G352" s="39">
        <f t="shared" si="49"/>
        <v>381.52290885465436</v>
      </c>
      <c r="H352" s="39">
        <f t="shared" si="50"/>
        <v>85.997538338927569</v>
      </c>
      <c r="I352" s="68">
        <f t="shared" si="53"/>
        <v>467.52044719358196</v>
      </c>
      <c r="J352" s="40">
        <f t="shared" si="54"/>
        <v>-36.245065455200908</v>
      </c>
      <c r="K352" s="37">
        <f t="shared" si="55"/>
        <v>431.27538173838104</v>
      </c>
      <c r="L352" s="37">
        <f t="shared" si="51"/>
        <v>459572.59959129104</v>
      </c>
      <c r="M352" s="37">
        <f t="shared" si="52"/>
        <v>423943.70024882857</v>
      </c>
      <c r="N352" s="63"/>
      <c r="O352" s="73"/>
      <c r="P352" s="78"/>
    </row>
    <row r="353" spans="1:16" s="34" customFormat="1" x14ac:dyDescent="0.2">
      <c r="A353" s="33">
        <v>5434</v>
      </c>
      <c r="B353" s="34" t="s">
        <v>345</v>
      </c>
      <c r="C353" s="36">
        <v>4710707</v>
      </c>
      <c r="D353" s="76">
        <v>1197</v>
      </c>
      <c r="E353" s="37">
        <f t="shared" si="47"/>
        <v>3935.4277360066835</v>
      </c>
      <c r="F353" s="38">
        <f t="shared" si="48"/>
        <v>1.0086592022021801</v>
      </c>
      <c r="G353" s="39">
        <f t="shared" si="49"/>
        <v>-20.27106743908098</v>
      </c>
      <c r="H353" s="39">
        <f t="shared" si="50"/>
        <v>0</v>
      </c>
      <c r="I353" s="68">
        <f t="shared" si="53"/>
        <v>-20.27106743908098</v>
      </c>
      <c r="J353" s="40">
        <f t="shared" si="54"/>
        <v>-36.245065455200908</v>
      </c>
      <c r="K353" s="37">
        <f t="shared" si="55"/>
        <v>-56.516132894281888</v>
      </c>
      <c r="L353" s="37">
        <f t="shared" si="51"/>
        <v>-24264.467724579932</v>
      </c>
      <c r="M353" s="37">
        <f t="shared" si="52"/>
        <v>-67649.811074455414</v>
      </c>
      <c r="N353" s="63"/>
      <c r="O353" s="73"/>
      <c r="P353" s="78"/>
    </row>
    <row r="354" spans="1:16" s="34" customFormat="1" x14ac:dyDescent="0.2">
      <c r="A354" s="33">
        <v>5435</v>
      </c>
      <c r="B354" s="34" t="s">
        <v>346</v>
      </c>
      <c r="C354" s="36">
        <v>11368936</v>
      </c>
      <c r="D354" s="76">
        <v>3075</v>
      </c>
      <c r="E354" s="37">
        <f t="shared" si="47"/>
        <v>3697.2149593495933</v>
      </c>
      <c r="F354" s="38">
        <f t="shared" si="48"/>
        <v>0.94760471832513238</v>
      </c>
      <c r="G354" s="39">
        <f t="shared" si="49"/>
        <v>122.65659855517315</v>
      </c>
      <c r="H354" s="39">
        <f t="shared" si="50"/>
        <v>0</v>
      </c>
      <c r="I354" s="68">
        <f t="shared" si="53"/>
        <v>122.65659855517315</v>
      </c>
      <c r="J354" s="40">
        <f t="shared" si="54"/>
        <v>-36.245065455200908</v>
      </c>
      <c r="K354" s="37">
        <f t="shared" si="55"/>
        <v>86.411533099972246</v>
      </c>
      <c r="L354" s="37">
        <f t="shared" si="51"/>
        <v>377169.04055715742</v>
      </c>
      <c r="M354" s="37">
        <f t="shared" si="52"/>
        <v>265715.46428241464</v>
      </c>
      <c r="N354" s="63"/>
      <c r="O354" s="73"/>
      <c r="P354" s="78"/>
    </row>
    <row r="355" spans="1:16" s="34" customFormat="1" x14ac:dyDescent="0.2">
      <c r="A355" s="33">
        <v>5436</v>
      </c>
      <c r="B355" s="34" t="s">
        <v>418</v>
      </c>
      <c r="C355" s="36">
        <v>14902623</v>
      </c>
      <c r="D355" s="76">
        <v>3921</v>
      </c>
      <c r="E355" s="37">
        <f t="shared" si="47"/>
        <v>3800.7199693955622</v>
      </c>
      <c r="F355" s="38">
        <f t="shared" si="48"/>
        <v>0.97413329103952628</v>
      </c>
      <c r="G355" s="39">
        <f t="shared" si="49"/>
        <v>60.553592527591803</v>
      </c>
      <c r="H355" s="39">
        <f t="shared" si="50"/>
        <v>0</v>
      </c>
      <c r="I355" s="68">
        <f t="shared" si="53"/>
        <v>60.553592527591803</v>
      </c>
      <c r="J355" s="40">
        <f t="shared" si="54"/>
        <v>-36.245065455200908</v>
      </c>
      <c r="K355" s="37">
        <f t="shared" si="55"/>
        <v>24.308527072390895</v>
      </c>
      <c r="L355" s="37">
        <f t="shared" si="51"/>
        <v>237430.63630068747</v>
      </c>
      <c r="M355" s="37">
        <f t="shared" si="52"/>
        <v>95313.734650844694</v>
      </c>
      <c r="N355" s="63"/>
      <c r="O355" s="73"/>
      <c r="P355" s="78"/>
    </row>
    <row r="356" spans="1:16" s="34" customFormat="1" x14ac:dyDescent="0.2">
      <c r="A356" s="33">
        <v>5437</v>
      </c>
      <c r="B356" s="34" t="s">
        <v>388</v>
      </c>
      <c r="C356" s="36">
        <v>7770158</v>
      </c>
      <c r="D356" s="76">
        <v>2641</v>
      </c>
      <c r="E356" s="37">
        <f t="shared" si="47"/>
        <v>2942.1272245361606</v>
      </c>
      <c r="F356" s="38">
        <f t="shared" si="48"/>
        <v>0.75407399097339656</v>
      </c>
      <c r="G356" s="39">
        <f t="shared" si="49"/>
        <v>575.70923944323272</v>
      </c>
      <c r="H356" s="39">
        <f t="shared" si="50"/>
        <v>199.27289784893162</v>
      </c>
      <c r="I356" s="68">
        <f t="shared" si="53"/>
        <v>774.98213729216434</v>
      </c>
      <c r="J356" s="40">
        <f t="shared" si="54"/>
        <v>-36.245065455200908</v>
      </c>
      <c r="K356" s="37">
        <f t="shared" si="55"/>
        <v>738.73707183696342</v>
      </c>
      <c r="L356" s="37">
        <f t="shared" si="51"/>
        <v>2046727.8245886061</v>
      </c>
      <c r="M356" s="37">
        <f t="shared" si="52"/>
        <v>1951004.6067214203</v>
      </c>
      <c r="N356" s="63"/>
      <c r="O356" s="73"/>
      <c r="P356" s="78"/>
    </row>
    <row r="357" spans="1:16" s="34" customFormat="1" x14ac:dyDescent="0.2">
      <c r="A357" s="33">
        <v>5438</v>
      </c>
      <c r="B357" s="34" t="s">
        <v>347</v>
      </c>
      <c r="C357" s="36">
        <v>4748001</v>
      </c>
      <c r="D357" s="76">
        <v>1271</v>
      </c>
      <c r="E357" s="37">
        <f t="shared" si="47"/>
        <v>3735.642014162077</v>
      </c>
      <c r="F357" s="38">
        <f t="shared" si="48"/>
        <v>0.95745366107041807</v>
      </c>
      <c r="G357" s="39">
        <f t="shared" si="49"/>
        <v>99.600365667682937</v>
      </c>
      <c r="H357" s="39">
        <f t="shared" si="50"/>
        <v>0</v>
      </c>
      <c r="I357" s="68">
        <f t="shared" si="53"/>
        <v>99.600365667682937</v>
      </c>
      <c r="J357" s="40">
        <f t="shared" si="54"/>
        <v>-36.245065455200908</v>
      </c>
      <c r="K357" s="37">
        <f t="shared" si="55"/>
        <v>63.355300212482028</v>
      </c>
      <c r="L357" s="37">
        <f t="shared" si="51"/>
        <v>126592.06476362501</v>
      </c>
      <c r="M357" s="37">
        <f t="shared" si="52"/>
        <v>80524.586570064654</v>
      </c>
      <c r="N357" s="63"/>
      <c r="O357" s="73"/>
      <c r="P357" s="78"/>
    </row>
    <row r="358" spans="1:16" s="34" customFormat="1" x14ac:dyDescent="0.2">
      <c r="A358" s="33">
        <v>5439</v>
      </c>
      <c r="B358" s="34" t="s">
        <v>348</v>
      </c>
      <c r="C358" s="36">
        <v>3342316</v>
      </c>
      <c r="D358" s="76">
        <v>1097</v>
      </c>
      <c r="E358" s="37">
        <f t="shared" si="47"/>
        <v>3046.7784867821333</v>
      </c>
      <c r="F358" s="38">
        <f t="shared" si="48"/>
        <v>0.78089635076943342</v>
      </c>
      <c r="G358" s="39">
        <f t="shared" si="49"/>
        <v>512.9184820956491</v>
      </c>
      <c r="H358" s="39">
        <f t="shared" si="50"/>
        <v>162.64495606284117</v>
      </c>
      <c r="I358" s="68">
        <f t="shared" si="53"/>
        <v>675.56343815849027</v>
      </c>
      <c r="J358" s="40">
        <f t="shared" si="54"/>
        <v>-36.245065455200908</v>
      </c>
      <c r="K358" s="37">
        <f t="shared" si="55"/>
        <v>639.31837270328936</v>
      </c>
      <c r="L358" s="37">
        <f t="shared" si="51"/>
        <v>741093.09165986383</v>
      </c>
      <c r="M358" s="37">
        <f t="shared" si="52"/>
        <v>701332.25485550845</v>
      </c>
      <c r="N358" s="63"/>
      <c r="O358" s="73"/>
      <c r="P358" s="78"/>
    </row>
    <row r="359" spans="1:16" s="34" customFormat="1" x14ac:dyDescent="0.2">
      <c r="A359" s="33">
        <v>5440</v>
      </c>
      <c r="B359" s="34" t="s">
        <v>349</v>
      </c>
      <c r="C359" s="36">
        <v>3715759</v>
      </c>
      <c r="D359" s="76">
        <v>928</v>
      </c>
      <c r="E359" s="37">
        <f t="shared" si="47"/>
        <v>4004.0506465517242</v>
      </c>
      <c r="F359" s="38">
        <f t="shared" si="48"/>
        <v>1.0262474123908363</v>
      </c>
      <c r="G359" s="39">
        <f t="shared" si="49"/>
        <v>-61.444813766105376</v>
      </c>
      <c r="H359" s="39">
        <f t="shared" si="50"/>
        <v>0</v>
      </c>
      <c r="I359" s="68">
        <f t="shared" si="53"/>
        <v>-61.444813766105376</v>
      </c>
      <c r="J359" s="40">
        <f t="shared" si="54"/>
        <v>-36.245065455200908</v>
      </c>
      <c r="K359" s="37">
        <f t="shared" si="55"/>
        <v>-97.689879221306285</v>
      </c>
      <c r="L359" s="37">
        <f t="shared" si="51"/>
        <v>-57020.787174945792</v>
      </c>
      <c r="M359" s="37">
        <f t="shared" si="52"/>
        <v>-90656.20791737223</v>
      </c>
      <c r="N359" s="63"/>
      <c r="O359" s="73"/>
      <c r="P359" s="78"/>
    </row>
    <row r="360" spans="1:16" s="34" customFormat="1" x14ac:dyDescent="0.2">
      <c r="A360" s="33">
        <v>5441</v>
      </c>
      <c r="B360" s="34" t="s">
        <v>389</v>
      </c>
      <c r="C360" s="36">
        <v>9014811</v>
      </c>
      <c r="D360" s="76">
        <v>2829</v>
      </c>
      <c r="E360" s="37">
        <f t="shared" si="47"/>
        <v>3186.5715800636267</v>
      </c>
      <c r="F360" s="38">
        <f t="shared" si="48"/>
        <v>0.81672564288235727</v>
      </c>
      <c r="G360" s="39">
        <f t="shared" si="49"/>
        <v>429.04262612675308</v>
      </c>
      <c r="H360" s="39">
        <f t="shared" si="50"/>
        <v>113.7173734143185</v>
      </c>
      <c r="I360" s="68">
        <f t="shared" si="53"/>
        <v>542.75999954107158</v>
      </c>
      <c r="J360" s="40">
        <f t="shared" si="54"/>
        <v>-36.245065455200908</v>
      </c>
      <c r="K360" s="37">
        <f t="shared" si="55"/>
        <v>506.51493408587066</v>
      </c>
      <c r="L360" s="37">
        <f t="shared" si="51"/>
        <v>1535468.0387016914</v>
      </c>
      <c r="M360" s="37">
        <f t="shared" si="52"/>
        <v>1432930.748528928</v>
      </c>
      <c r="N360" s="63"/>
      <c r="O360" s="73"/>
      <c r="P360" s="78"/>
    </row>
    <row r="361" spans="1:16" s="34" customFormat="1" x14ac:dyDescent="0.2">
      <c r="A361" s="33">
        <v>5442</v>
      </c>
      <c r="B361" s="34" t="s">
        <v>390</v>
      </c>
      <c r="C361" s="36">
        <v>2323553</v>
      </c>
      <c r="D361" s="76">
        <v>880</v>
      </c>
      <c r="E361" s="37">
        <f t="shared" si="47"/>
        <v>2640.4011363636364</v>
      </c>
      <c r="F361" s="38">
        <f t="shared" si="48"/>
        <v>0.67674089891959643</v>
      </c>
      <c r="G361" s="39">
        <f t="shared" si="49"/>
        <v>756.74489234674729</v>
      </c>
      <c r="H361" s="39">
        <f t="shared" si="50"/>
        <v>304.87702870931508</v>
      </c>
      <c r="I361" s="68">
        <f t="shared" si="53"/>
        <v>1061.6219210560623</v>
      </c>
      <c r="J361" s="40">
        <f t="shared" si="54"/>
        <v>-36.245065455200908</v>
      </c>
      <c r="K361" s="37">
        <f t="shared" si="55"/>
        <v>1025.3768556008615</v>
      </c>
      <c r="L361" s="37">
        <f t="shared" si="51"/>
        <v>934227.2905293348</v>
      </c>
      <c r="M361" s="37">
        <f t="shared" si="52"/>
        <v>902331.63292875816</v>
      </c>
      <c r="N361" s="63"/>
      <c r="O361" s="73"/>
      <c r="P361" s="78"/>
    </row>
    <row r="362" spans="1:16" s="34" customFormat="1" x14ac:dyDescent="0.2">
      <c r="A362" s="33">
        <v>5443</v>
      </c>
      <c r="B362" s="34" t="s">
        <v>350</v>
      </c>
      <c r="C362" s="36">
        <v>10210833</v>
      </c>
      <c r="D362" s="76">
        <v>2200</v>
      </c>
      <c r="E362" s="37">
        <f t="shared" si="47"/>
        <v>4641.2877272727274</v>
      </c>
      <c r="F362" s="38">
        <f t="shared" si="48"/>
        <v>1.1895727453839666</v>
      </c>
      <c r="G362" s="39">
        <f t="shared" si="49"/>
        <v>-443.78706219870725</v>
      </c>
      <c r="H362" s="39">
        <f t="shared" si="50"/>
        <v>0</v>
      </c>
      <c r="I362" s="68">
        <f t="shared" si="53"/>
        <v>-443.78706219870725</v>
      </c>
      <c r="J362" s="40">
        <f t="shared" si="54"/>
        <v>-36.245065455200908</v>
      </c>
      <c r="K362" s="37">
        <f t="shared" si="55"/>
        <v>-480.03212765390816</v>
      </c>
      <c r="L362" s="37">
        <f t="shared" si="51"/>
        <v>-976331.53683715593</v>
      </c>
      <c r="M362" s="37">
        <f t="shared" si="52"/>
        <v>-1056070.6808385979</v>
      </c>
      <c r="N362" s="63"/>
      <c r="O362" s="73"/>
      <c r="P362" s="78"/>
    </row>
    <row r="363" spans="1:16" s="34" customFormat="1" x14ac:dyDescent="0.2">
      <c r="A363" s="33">
        <v>5444</v>
      </c>
      <c r="B363" s="34" t="s">
        <v>351</v>
      </c>
      <c r="C363" s="36">
        <v>36388085</v>
      </c>
      <c r="D363" s="76">
        <v>10103</v>
      </c>
      <c r="E363" s="37">
        <f t="shared" si="47"/>
        <v>3601.7108779570426</v>
      </c>
      <c r="F363" s="38">
        <f t="shared" si="48"/>
        <v>0.92312680207143172</v>
      </c>
      <c r="G363" s="39">
        <f t="shared" si="49"/>
        <v>179.95904739070355</v>
      </c>
      <c r="H363" s="39">
        <f t="shared" si="50"/>
        <v>0</v>
      </c>
      <c r="I363" s="68">
        <f t="shared" si="53"/>
        <v>179.95904739070355</v>
      </c>
      <c r="J363" s="40">
        <f t="shared" si="54"/>
        <v>-36.245065455200908</v>
      </c>
      <c r="K363" s="37">
        <f t="shared" si="55"/>
        <v>143.71398193550263</v>
      </c>
      <c r="L363" s="37">
        <f t="shared" si="51"/>
        <v>1818126.2557882778</v>
      </c>
      <c r="M363" s="37">
        <f t="shared" si="52"/>
        <v>1451942.359494383</v>
      </c>
      <c r="N363" s="63"/>
      <c r="O363" s="73"/>
      <c r="P363" s="78"/>
    </row>
    <row r="364" spans="1:16" s="34" customFormat="1" x14ac:dyDescent="0.2">
      <c r="A364" s="33"/>
      <c r="C364" s="36"/>
      <c r="D364" s="36"/>
      <c r="E364" s="37"/>
      <c r="F364" s="38"/>
      <c r="G364" s="39"/>
      <c r="H364" s="39"/>
      <c r="I364" s="37"/>
      <c r="J364" s="40"/>
      <c r="K364" s="37"/>
      <c r="L364" s="37"/>
      <c r="M364" s="37"/>
      <c r="N364" s="63"/>
      <c r="O364" s="73"/>
      <c r="P364" s="78"/>
    </row>
    <row r="365" spans="1:16" s="34" customFormat="1" ht="13.5" thickBot="1" x14ac:dyDescent="0.25">
      <c r="A365" s="44"/>
      <c r="B365" s="44" t="s">
        <v>32</v>
      </c>
      <c r="C365" s="45">
        <f>SUM(C8:C363)</f>
        <v>21035195090</v>
      </c>
      <c r="D365" s="46">
        <f>SUM(D8:D363)</f>
        <v>5391369</v>
      </c>
      <c r="E365" s="46">
        <f>(C365)/D365</f>
        <v>3901.6426236082152</v>
      </c>
      <c r="F365" s="47">
        <f>IF(C365&gt;0,E365/E$365,"")</f>
        <v>1</v>
      </c>
      <c r="G365" s="48"/>
      <c r="H365" s="48"/>
      <c r="I365" s="46"/>
      <c r="J365" s="49"/>
      <c r="K365" s="46"/>
      <c r="L365" s="46">
        <f>SUM(L8:L363)</f>
        <v>195410522.29814106</v>
      </c>
      <c r="M365" s="46">
        <f>SUM(M8:M363)</f>
        <v>-1.1168885976076126E-6</v>
      </c>
      <c r="N365" s="63"/>
      <c r="O365" s="73"/>
      <c r="P365" s="78"/>
    </row>
    <row r="366" spans="1:16" s="34" customFormat="1" ht="13.5" thickTop="1" x14ac:dyDescent="0.2">
      <c r="A366" s="50"/>
      <c r="B366" s="50"/>
      <c r="C366" s="50"/>
      <c r="D366" s="2"/>
      <c r="E366" s="37"/>
      <c r="F366" s="38"/>
      <c r="G366" s="39"/>
      <c r="H366" s="39"/>
      <c r="I366" s="37"/>
      <c r="J366" s="40"/>
      <c r="K366" s="37"/>
      <c r="L366" s="37"/>
      <c r="M366" s="37"/>
      <c r="N366" s="63"/>
      <c r="O366" s="73"/>
      <c r="P366" s="78"/>
    </row>
    <row r="367" spans="1:16" s="34" customFormat="1" x14ac:dyDescent="0.2">
      <c r="A367" s="52" t="s">
        <v>33</v>
      </c>
      <c r="B367" s="52"/>
      <c r="C367" s="52"/>
      <c r="D367" s="53">
        <f>L365</f>
        <v>195410522.29814106</v>
      </c>
      <c r="E367" s="54" t="s">
        <v>34</v>
      </c>
      <c r="F367" s="55">
        <f>D365</f>
        <v>5391369</v>
      </c>
      <c r="G367" s="54" t="s">
        <v>35</v>
      </c>
      <c r="H367" s="54"/>
      <c r="I367" s="56">
        <f>-L365/D365</f>
        <v>-36.245065455200908</v>
      </c>
      <c r="J367" s="57" t="s">
        <v>36</v>
      </c>
      <c r="M367" s="58"/>
      <c r="N367" s="63"/>
      <c r="O367" s="73"/>
      <c r="P367" s="78"/>
    </row>
    <row r="368" spans="1:16" s="34" customFormat="1" x14ac:dyDescent="0.2">
      <c r="A368" s="2"/>
      <c r="B368" s="2"/>
      <c r="C368" s="2"/>
      <c r="D368" s="2"/>
      <c r="E368" s="2"/>
      <c r="F368" s="2"/>
      <c r="G368" s="61"/>
      <c r="H368" s="61"/>
      <c r="I368" s="2"/>
      <c r="J368" s="62"/>
      <c r="K368" s="2"/>
      <c r="L368" s="2"/>
      <c r="M368" s="2"/>
      <c r="N368" s="63"/>
      <c r="O368" s="73"/>
      <c r="P368" s="78"/>
    </row>
    <row r="369" spans="1:16" s="34" customFormat="1" x14ac:dyDescent="0.2">
      <c r="A369" s="2"/>
      <c r="B369" s="2"/>
      <c r="C369" s="2"/>
      <c r="D369" s="2"/>
      <c r="E369" s="2"/>
      <c r="F369" s="2"/>
      <c r="G369" s="61"/>
      <c r="H369" s="61"/>
      <c r="I369" s="2"/>
      <c r="J369" s="62"/>
      <c r="K369" s="2"/>
      <c r="L369" s="2"/>
      <c r="M369" s="2"/>
      <c r="N369" s="63"/>
      <c r="O369" s="73"/>
      <c r="P369" s="78"/>
    </row>
    <row r="370" spans="1:16" s="34" customFormat="1" x14ac:dyDescent="0.2">
      <c r="A370" s="2"/>
      <c r="B370" s="2"/>
      <c r="C370" s="2"/>
      <c r="D370" s="2"/>
      <c r="E370" s="2"/>
      <c r="F370" s="2"/>
      <c r="G370" s="61"/>
      <c r="H370" s="61"/>
      <c r="I370" s="2"/>
      <c r="J370" s="62"/>
      <c r="K370" s="2"/>
      <c r="L370" s="2"/>
      <c r="M370" s="2"/>
      <c r="N370" s="63"/>
      <c r="O370" s="73"/>
      <c r="P370" s="78"/>
    </row>
    <row r="371" spans="1:16" s="34" customFormat="1" x14ac:dyDescent="0.2">
      <c r="A371" s="2"/>
      <c r="B371" s="2"/>
      <c r="C371" s="2"/>
      <c r="D371" s="2"/>
      <c r="E371" s="2"/>
      <c r="F371" s="2"/>
      <c r="G371" s="61"/>
      <c r="H371" s="61"/>
      <c r="I371" s="2"/>
      <c r="J371" s="62"/>
      <c r="K371" s="2"/>
      <c r="L371" s="2"/>
      <c r="M371" s="2"/>
      <c r="N371" s="63"/>
      <c r="O371" s="73"/>
      <c r="P371" s="78"/>
    </row>
    <row r="372" spans="1:16" s="34" customFormat="1" x14ac:dyDescent="0.2">
      <c r="A372" s="2"/>
      <c r="B372" s="2"/>
      <c r="C372" s="2"/>
      <c r="D372" s="2"/>
      <c r="E372" s="2"/>
      <c r="F372" s="2"/>
      <c r="G372" s="61"/>
      <c r="H372" s="61"/>
      <c r="I372" s="2"/>
      <c r="J372" s="62"/>
      <c r="K372" s="2"/>
      <c r="L372" s="2"/>
      <c r="M372" s="2"/>
      <c r="N372" s="63"/>
      <c r="O372" s="73"/>
      <c r="P372" s="78"/>
    </row>
    <row r="373" spans="1:16" s="34" customFormat="1" x14ac:dyDescent="0.2">
      <c r="A373" s="2"/>
      <c r="B373" s="2"/>
      <c r="C373" s="2"/>
      <c r="D373" s="2"/>
      <c r="E373" s="2"/>
      <c r="F373" s="2"/>
      <c r="G373" s="61"/>
      <c r="H373" s="61"/>
      <c r="I373" s="2"/>
      <c r="J373" s="62"/>
      <c r="K373" s="2"/>
      <c r="L373" s="2"/>
      <c r="M373" s="2"/>
      <c r="N373" s="63"/>
      <c r="O373" s="73"/>
      <c r="P373" s="78"/>
    </row>
    <row r="374" spans="1:16" s="34" customFormat="1" x14ac:dyDescent="0.2">
      <c r="A374" s="2"/>
      <c r="B374" s="2"/>
      <c r="C374" s="2"/>
      <c r="D374" s="2"/>
      <c r="E374" s="2"/>
      <c r="F374" s="2"/>
      <c r="G374" s="61"/>
      <c r="H374" s="61"/>
      <c r="I374" s="2"/>
      <c r="J374" s="62"/>
      <c r="K374" s="2"/>
      <c r="L374" s="2"/>
      <c r="M374" s="2"/>
      <c r="N374" s="63"/>
      <c r="O374" s="73"/>
      <c r="P374" s="78"/>
    </row>
    <row r="375" spans="1:16" s="34" customFormat="1" x14ac:dyDescent="0.2">
      <c r="A375" s="2"/>
      <c r="B375" s="2"/>
      <c r="C375" s="2"/>
      <c r="D375" s="2"/>
      <c r="E375" s="2"/>
      <c r="F375" s="2"/>
      <c r="G375" s="61"/>
      <c r="H375" s="61"/>
      <c r="I375" s="2"/>
      <c r="J375" s="62"/>
      <c r="K375" s="2"/>
      <c r="L375" s="2"/>
      <c r="M375" s="2"/>
      <c r="N375" s="63"/>
      <c r="O375" s="73"/>
      <c r="P375" s="78"/>
    </row>
    <row r="376" spans="1:16" s="34" customFormat="1" x14ac:dyDescent="0.2">
      <c r="A376" s="2"/>
      <c r="B376" s="2"/>
      <c r="C376" s="2"/>
      <c r="D376" s="2"/>
      <c r="E376" s="2"/>
      <c r="F376" s="2"/>
      <c r="G376" s="61"/>
      <c r="H376" s="61"/>
      <c r="I376" s="2"/>
      <c r="J376" s="62"/>
      <c r="K376" s="2"/>
      <c r="L376" s="2"/>
      <c r="M376" s="2"/>
      <c r="N376" s="63"/>
      <c r="O376" s="73"/>
      <c r="P376" s="78"/>
    </row>
    <row r="377" spans="1:16" s="34" customFormat="1" x14ac:dyDescent="0.2">
      <c r="A377" s="2"/>
      <c r="B377" s="2"/>
      <c r="C377" s="2"/>
      <c r="D377" s="2"/>
      <c r="E377" s="2"/>
      <c r="F377" s="2"/>
      <c r="G377" s="61"/>
      <c r="H377" s="61"/>
      <c r="I377" s="2"/>
      <c r="J377" s="62"/>
      <c r="K377" s="2"/>
      <c r="L377" s="2"/>
      <c r="M377" s="2"/>
      <c r="N377" s="63"/>
      <c r="O377" s="73"/>
      <c r="P377" s="78"/>
    </row>
    <row r="378" spans="1:16" s="34" customFormat="1" x14ac:dyDescent="0.2">
      <c r="A378" s="2"/>
      <c r="B378" s="2"/>
      <c r="C378" s="2"/>
      <c r="D378" s="2"/>
      <c r="E378" s="2"/>
      <c r="F378" s="2"/>
      <c r="G378" s="61"/>
      <c r="H378" s="61"/>
      <c r="I378" s="2"/>
      <c r="J378" s="62"/>
      <c r="K378" s="2"/>
      <c r="L378" s="2"/>
      <c r="M378" s="2"/>
      <c r="N378" s="63"/>
      <c r="O378" s="73"/>
      <c r="P378" s="78"/>
    </row>
    <row r="379" spans="1:16" s="34" customFormat="1" x14ac:dyDescent="0.2">
      <c r="A379" s="2"/>
      <c r="B379" s="2"/>
      <c r="C379" s="2"/>
      <c r="D379" s="2"/>
      <c r="E379" s="2"/>
      <c r="F379" s="2"/>
      <c r="G379" s="61"/>
      <c r="H379" s="61"/>
      <c r="I379" s="2"/>
      <c r="J379" s="62"/>
      <c r="K379" s="2"/>
      <c r="L379" s="2"/>
      <c r="M379" s="2"/>
      <c r="N379" s="63"/>
      <c r="O379" s="73"/>
      <c r="P379" s="78"/>
    </row>
    <row r="380" spans="1:16" s="34" customFormat="1" x14ac:dyDescent="0.2">
      <c r="A380" s="2"/>
      <c r="B380" s="2"/>
      <c r="C380" s="2"/>
      <c r="D380" s="2"/>
      <c r="E380" s="2"/>
      <c r="F380" s="2"/>
      <c r="G380" s="61"/>
      <c r="H380" s="61"/>
      <c r="I380" s="2"/>
      <c r="J380" s="62"/>
      <c r="K380" s="2"/>
      <c r="L380" s="2"/>
      <c r="M380" s="2"/>
      <c r="N380" s="63"/>
      <c r="O380" s="73"/>
      <c r="P380" s="78"/>
    </row>
    <row r="381" spans="1:16" s="34" customFormat="1" x14ac:dyDescent="0.2">
      <c r="A381" s="2"/>
      <c r="B381" s="2"/>
      <c r="C381" s="2"/>
      <c r="D381" s="2"/>
      <c r="E381" s="2"/>
      <c r="F381" s="2"/>
      <c r="G381" s="61"/>
      <c r="H381" s="61"/>
      <c r="I381" s="2"/>
      <c r="J381" s="62"/>
      <c r="K381" s="2"/>
      <c r="L381" s="2"/>
      <c r="M381" s="2"/>
      <c r="N381" s="63"/>
      <c r="O381" s="73"/>
      <c r="P381" s="78"/>
    </row>
    <row r="382" spans="1:16" s="34" customFormat="1" x14ac:dyDescent="0.2">
      <c r="A382" s="2"/>
      <c r="B382" s="2"/>
      <c r="C382" s="2"/>
      <c r="D382" s="2"/>
      <c r="E382" s="2"/>
      <c r="F382" s="2"/>
      <c r="G382" s="61"/>
      <c r="H382" s="61"/>
      <c r="I382" s="2"/>
      <c r="J382" s="62"/>
      <c r="K382" s="2"/>
      <c r="L382" s="2"/>
      <c r="M382" s="2"/>
      <c r="N382" s="63"/>
      <c r="O382" s="73"/>
      <c r="P382" s="78"/>
    </row>
    <row r="383" spans="1:16" s="34" customFormat="1" x14ac:dyDescent="0.2">
      <c r="A383" s="2"/>
      <c r="B383" s="2"/>
      <c r="C383" s="2"/>
      <c r="D383" s="2"/>
      <c r="E383" s="2"/>
      <c r="F383" s="2"/>
      <c r="G383" s="61"/>
      <c r="H383" s="61"/>
      <c r="I383" s="2"/>
      <c r="J383" s="62"/>
      <c r="K383" s="2"/>
      <c r="L383" s="2"/>
      <c r="M383" s="2"/>
      <c r="N383" s="63"/>
      <c r="O383" s="73"/>
      <c r="P383" s="78"/>
    </row>
    <row r="384" spans="1:16" s="34" customFormat="1" x14ac:dyDescent="0.2">
      <c r="A384" s="2"/>
      <c r="B384" s="2"/>
      <c r="C384" s="2"/>
      <c r="D384" s="2"/>
      <c r="E384" s="2"/>
      <c r="F384" s="2"/>
      <c r="G384" s="61"/>
      <c r="H384" s="61"/>
      <c r="I384" s="2"/>
      <c r="J384" s="62"/>
      <c r="K384" s="2"/>
      <c r="L384" s="2"/>
      <c r="M384" s="2"/>
      <c r="N384" s="63"/>
      <c r="O384" s="73"/>
      <c r="P384" s="78"/>
    </row>
    <row r="385" spans="1:16" s="34" customFormat="1" x14ac:dyDescent="0.2">
      <c r="A385" s="2"/>
      <c r="B385" s="2"/>
      <c r="C385" s="2"/>
      <c r="D385" s="2"/>
      <c r="E385" s="2"/>
      <c r="F385" s="2"/>
      <c r="G385" s="61"/>
      <c r="H385" s="61"/>
      <c r="I385" s="2"/>
      <c r="J385" s="62"/>
      <c r="K385" s="2"/>
      <c r="L385" s="2"/>
      <c r="M385" s="2"/>
      <c r="N385" s="63"/>
      <c r="O385" s="73"/>
      <c r="P385" s="78"/>
    </row>
    <row r="386" spans="1:16" s="34" customFormat="1" x14ac:dyDescent="0.2">
      <c r="A386" s="2"/>
      <c r="B386" s="2"/>
      <c r="C386" s="2"/>
      <c r="D386" s="2"/>
      <c r="E386" s="2"/>
      <c r="F386" s="2"/>
      <c r="G386" s="61"/>
      <c r="H386" s="61"/>
      <c r="I386" s="2"/>
      <c r="J386" s="62"/>
      <c r="K386" s="2"/>
      <c r="L386" s="2"/>
      <c r="M386" s="2"/>
      <c r="N386" s="63"/>
      <c r="O386" s="73"/>
      <c r="P386" s="78"/>
    </row>
    <row r="387" spans="1:16" s="34" customFormat="1" x14ac:dyDescent="0.2">
      <c r="A387" s="2"/>
      <c r="B387" s="2"/>
      <c r="C387" s="2"/>
      <c r="D387" s="2"/>
      <c r="E387" s="2"/>
      <c r="F387" s="2"/>
      <c r="G387" s="61"/>
      <c r="H387" s="61"/>
      <c r="I387" s="2"/>
      <c r="J387" s="62"/>
      <c r="K387" s="2"/>
      <c r="L387" s="2"/>
      <c r="M387" s="2"/>
      <c r="N387" s="63"/>
      <c r="O387" s="73"/>
      <c r="P387" s="78"/>
    </row>
    <row r="388" spans="1:16" s="34" customFormat="1" x14ac:dyDescent="0.2">
      <c r="A388" s="2"/>
      <c r="B388" s="2"/>
      <c r="C388" s="2"/>
      <c r="D388" s="2"/>
      <c r="E388" s="2"/>
      <c r="F388" s="2"/>
      <c r="G388" s="61"/>
      <c r="H388" s="61"/>
      <c r="I388" s="2"/>
      <c r="J388" s="62"/>
      <c r="K388" s="2"/>
      <c r="L388" s="2"/>
      <c r="M388" s="2"/>
      <c r="N388" s="63"/>
      <c r="O388" s="73"/>
      <c r="P388" s="78"/>
    </row>
    <row r="389" spans="1:16" s="34" customFormat="1" x14ac:dyDescent="0.2">
      <c r="A389" s="2"/>
      <c r="B389" s="2"/>
      <c r="C389" s="2"/>
      <c r="D389" s="2"/>
      <c r="E389" s="2"/>
      <c r="F389" s="2"/>
      <c r="G389" s="61"/>
      <c r="H389" s="61"/>
      <c r="I389" s="2"/>
      <c r="J389" s="62"/>
      <c r="K389" s="2"/>
      <c r="L389" s="2"/>
      <c r="M389" s="2"/>
      <c r="N389" s="63"/>
      <c r="O389" s="73"/>
      <c r="P389" s="78"/>
    </row>
    <row r="390" spans="1:16" s="34" customFormat="1" x14ac:dyDescent="0.2">
      <c r="A390" s="2"/>
      <c r="B390" s="2"/>
      <c r="C390" s="2"/>
      <c r="D390" s="2"/>
      <c r="E390" s="2"/>
      <c r="F390" s="2"/>
      <c r="G390" s="61"/>
      <c r="H390" s="61"/>
      <c r="I390" s="2"/>
      <c r="J390" s="62"/>
      <c r="K390" s="2"/>
      <c r="L390" s="2"/>
      <c r="M390" s="2"/>
      <c r="N390" s="63"/>
      <c r="O390" s="73"/>
      <c r="P390" s="78"/>
    </row>
    <row r="391" spans="1:16" s="34" customFormat="1" x14ac:dyDescent="0.2">
      <c r="A391" s="2"/>
      <c r="B391" s="2"/>
      <c r="C391" s="2"/>
      <c r="D391" s="2"/>
      <c r="E391" s="2"/>
      <c r="F391" s="2"/>
      <c r="G391" s="61"/>
      <c r="H391" s="61"/>
      <c r="I391" s="2"/>
      <c r="J391" s="62"/>
      <c r="K391" s="2"/>
      <c r="L391" s="2"/>
      <c r="M391" s="2"/>
      <c r="N391" s="63"/>
      <c r="O391" s="73"/>
      <c r="P391" s="78"/>
    </row>
    <row r="392" spans="1:16" s="34" customFormat="1" x14ac:dyDescent="0.2">
      <c r="A392" s="2"/>
      <c r="B392" s="2"/>
      <c r="C392" s="2"/>
      <c r="D392" s="2"/>
      <c r="E392" s="2"/>
      <c r="F392" s="2"/>
      <c r="G392" s="61"/>
      <c r="H392" s="61"/>
      <c r="I392" s="2"/>
      <c r="J392" s="62"/>
      <c r="K392" s="2"/>
      <c r="L392" s="2"/>
      <c r="M392" s="2"/>
      <c r="N392" s="63"/>
      <c r="O392" s="73"/>
      <c r="P392" s="78"/>
    </row>
    <row r="393" spans="1:16" s="34" customFormat="1" x14ac:dyDescent="0.2">
      <c r="A393" s="2"/>
      <c r="B393" s="2"/>
      <c r="C393" s="2"/>
      <c r="D393" s="2"/>
      <c r="E393" s="2"/>
      <c r="F393" s="2"/>
      <c r="G393" s="61"/>
      <c r="H393" s="61"/>
      <c r="I393" s="2"/>
      <c r="J393" s="62"/>
      <c r="K393" s="2"/>
      <c r="L393" s="2"/>
      <c r="M393" s="2"/>
      <c r="N393" s="63"/>
      <c r="O393" s="73"/>
      <c r="P393" s="78"/>
    </row>
    <row r="394" spans="1:16" s="34" customFormat="1" x14ac:dyDescent="0.2">
      <c r="A394" s="2"/>
      <c r="B394" s="2"/>
      <c r="C394" s="2"/>
      <c r="D394" s="2"/>
      <c r="E394" s="2"/>
      <c r="F394" s="2"/>
      <c r="G394" s="61"/>
      <c r="H394" s="61"/>
      <c r="I394" s="2"/>
      <c r="J394" s="62"/>
      <c r="K394" s="2"/>
      <c r="L394" s="2"/>
      <c r="M394" s="2"/>
      <c r="N394" s="63"/>
      <c r="O394" s="73"/>
      <c r="P394" s="78"/>
    </row>
    <row r="395" spans="1:16" s="34" customFormat="1" x14ac:dyDescent="0.2">
      <c r="A395" s="2"/>
      <c r="B395" s="2"/>
      <c r="C395" s="2"/>
      <c r="D395" s="2"/>
      <c r="E395" s="2"/>
      <c r="F395" s="2"/>
      <c r="G395" s="61"/>
      <c r="H395" s="61"/>
      <c r="I395" s="2"/>
      <c r="J395" s="62"/>
      <c r="K395" s="2"/>
      <c r="L395" s="2"/>
      <c r="M395" s="2"/>
      <c r="N395" s="63"/>
      <c r="O395" s="73"/>
      <c r="P395" s="78"/>
    </row>
    <row r="396" spans="1:16" s="34" customFormat="1" x14ac:dyDescent="0.2">
      <c r="A396" s="2"/>
      <c r="B396" s="2"/>
      <c r="C396" s="2"/>
      <c r="D396" s="2"/>
      <c r="E396" s="2"/>
      <c r="F396" s="2"/>
      <c r="G396" s="61"/>
      <c r="H396" s="61"/>
      <c r="I396" s="2"/>
      <c r="J396" s="62"/>
      <c r="K396" s="2"/>
      <c r="L396" s="2"/>
      <c r="M396" s="2"/>
      <c r="N396" s="63"/>
      <c r="O396" s="73"/>
      <c r="P396" s="78"/>
    </row>
    <row r="397" spans="1:16" s="34" customFormat="1" x14ac:dyDescent="0.2">
      <c r="A397" s="2"/>
      <c r="B397" s="2"/>
      <c r="C397" s="2"/>
      <c r="D397" s="2"/>
      <c r="E397" s="2"/>
      <c r="F397" s="2"/>
      <c r="G397" s="61"/>
      <c r="H397" s="61"/>
      <c r="I397" s="2"/>
      <c r="J397" s="62"/>
      <c r="K397" s="2"/>
      <c r="L397" s="2"/>
      <c r="M397" s="2"/>
      <c r="N397" s="63"/>
      <c r="O397" s="73"/>
      <c r="P397" s="78"/>
    </row>
    <row r="398" spans="1:16" s="34" customFormat="1" x14ac:dyDescent="0.2">
      <c r="A398" s="2"/>
      <c r="B398" s="2"/>
      <c r="C398" s="2"/>
      <c r="D398" s="2"/>
      <c r="E398" s="2"/>
      <c r="F398" s="2"/>
      <c r="G398" s="61"/>
      <c r="H398" s="61"/>
      <c r="I398" s="2"/>
      <c r="J398" s="62"/>
      <c r="K398" s="2"/>
      <c r="L398" s="2"/>
      <c r="M398" s="2"/>
      <c r="N398" s="63"/>
      <c r="O398" s="73"/>
      <c r="P398" s="78"/>
    </row>
    <row r="399" spans="1:16" s="34" customFormat="1" x14ac:dyDescent="0.2">
      <c r="A399" s="2"/>
      <c r="B399" s="2"/>
      <c r="C399" s="2"/>
      <c r="D399" s="2"/>
      <c r="E399" s="2"/>
      <c r="F399" s="2"/>
      <c r="G399" s="61"/>
      <c r="H399" s="61"/>
      <c r="I399" s="2"/>
      <c r="J399" s="62"/>
      <c r="K399" s="2"/>
      <c r="L399" s="2"/>
      <c r="M399" s="2"/>
      <c r="N399" s="63"/>
      <c r="O399" s="73"/>
      <c r="P399" s="78"/>
    </row>
    <row r="400" spans="1:16" s="34" customFormat="1" x14ac:dyDescent="0.2">
      <c r="A400" s="2"/>
      <c r="B400" s="2"/>
      <c r="C400" s="2"/>
      <c r="D400" s="2"/>
      <c r="E400" s="2"/>
      <c r="F400" s="2"/>
      <c r="G400" s="61"/>
      <c r="H400" s="61"/>
      <c r="I400" s="2"/>
      <c r="J400" s="62"/>
      <c r="K400" s="2"/>
      <c r="L400" s="2"/>
      <c r="M400" s="2"/>
      <c r="N400" s="63"/>
      <c r="O400" s="73"/>
      <c r="P400" s="78"/>
    </row>
    <row r="401" spans="1:16" s="34" customFormat="1" x14ac:dyDescent="0.2">
      <c r="A401" s="2"/>
      <c r="B401" s="2"/>
      <c r="C401" s="2"/>
      <c r="D401" s="2"/>
      <c r="E401" s="2"/>
      <c r="F401" s="2"/>
      <c r="G401" s="61"/>
      <c r="H401" s="61"/>
      <c r="I401" s="2"/>
      <c r="J401" s="62"/>
      <c r="K401" s="2"/>
      <c r="L401" s="2"/>
      <c r="M401" s="2"/>
      <c r="N401" s="63"/>
      <c r="O401" s="73"/>
      <c r="P401" s="78"/>
    </row>
    <row r="402" spans="1:16" s="34" customFormat="1" x14ac:dyDescent="0.2">
      <c r="A402" s="2"/>
      <c r="B402" s="2"/>
      <c r="C402" s="2"/>
      <c r="D402" s="2"/>
      <c r="E402" s="2"/>
      <c r="F402" s="2"/>
      <c r="G402" s="61"/>
      <c r="H402" s="61"/>
      <c r="I402" s="2"/>
      <c r="J402" s="62"/>
      <c r="K402" s="2"/>
      <c r="L402" s="2"/>
      <c r="M402" s="2"/>
      <c r="N402" s="63"/>
      <c r="O402" s="73"/>
      <c r="P402" s="78"/>
    </row>
    <row r="403" spans="1:16" s="34" customFormat="1" x14ac:dyDescent="0.2">
      <c r="A403" s="2"/>
      <c r="B403" s="2"/>
      <c r="C403" s="2"/>
      <c r="D403" s="2"/>
      <c r="E403" s="2"/>
      <c r="F403" s="2"/>
      <c r="G403" s="61"/>
      <c r="H403" s="61"/>
      <c r="I403" s="2"/>
      <c r="J403" s="62"/>
      <c r="K403" s="2"/>
      <c r="L403" s="2"/>
      <c r="M403" s="2"/>
      <c r="N403" s="63"/>
      <c r="O403" s="73"/>
      <c r="P403" s="78"/>
    </row>
    <row r="404" spans="1:16" s="34" customFormat="1" x14ac:dyDescent="0.2">
      <c r="A404" s="2"/>
      <c r="B404" s="2"/>
      <c r="C404" s="2"/>
      <c r="D404" s="2"/>
      <c r="E404" s="2"/>
      <c r="F404" s="2"/>
      <c r="G404" s="61"/>
      <c r="H404" s="61"/>
      <c r="I404" s="2"/>
      <c r="J404" s="62"/>
      <c r="K404" s="2"/>
      <c r="L404" s="2"/>
      <c r="M404" s="2"/>
      <c r="N404" s="63"/>
      <c r="O404" s="73"/>
      <c r="P404" s="78"/>
    </row>
    <row r="405" spans="1:16" s="34" customFormat="1" x14ac:dyDescent="0.2">
      <c r="A405" s="2"/>
      <c r="B405" s="2"/>
      <c r="C405" s="2"/>
      <c r="D405" s="2"/>
      <c r="E405" s="2"/>
      <c r="F405" s="2"/>
      <c r="G405" s="61"/>
      <c r="H405" s="61"/>
      <c r="I405" s="2"/>
      <c r="J405" s="62"/>
      <c r="K405" s="2"/>
      <c r="L405" s="2"/>
      <c r="M405" s="2"/>
      <c r="N405" s="63"/>
      <c r="O405" s="73"/>
      <c r="P405" s="78"/>
    </row>
    <row r="406" spans="1:16" s="34" customFormat="1" x14ac:dyDescent="0.2">
      <c r="A406" s="2"/>
      <c r="B406" s="2"/>
      <c r="C406" s="2"/>
      <c r="D406" s="2"/>
      <c r="E406" s="2"/>
      <c r="F406" s="2"/>
      <c r="G406" s="61"/>
      <c r="H406" s="61"/>
      <c r="I406" s="2"/>
      <c r="J406" s="62"/>
      <c r="K406" s="2"/>
      <c r="L406" s="2"/>
      <c r="M406" s="2"/>
      <c r="N406" s="63"/>
      <c r="O406" s="73"/>
      <c r="P406" s="78"/>
    </row>
    <row r="407" spans="1:16" s="34" customFormat="1" x14ac:dyDescent="0.2">
      <c r="A407" s="2"/>
      <c r="B407" s="2"/>
      <c r="C407" s="2"/>
      <c r="D407" s="2"/>
      <c r="E407" s="2"/>
      <c r="F407" s="2"/>
      <c r="G407" s="61"/>
      <c r="H407" s="61"/>
      <c r="I407" s="2"/>
      <c r="J407" s="62"/>
      <c r="K407" s="2"/>
      <c r="L407" s="2"/>
      <c r="M407" s="2"/>
      <c r="N407" s="63"/>
      <c r="O407" s="73"/>
      <c r="P407" s="78"/>
    </row>
    <row r="408" spans="1:16" s="34" customFormat="1" x14ac:dyDescent="0.2">
      <c r="A408" s="2"/>
      <c r="B408" s="2"/>
      <c r="C408" s="2"/>
      <c r="D408" s="2"/>
      <c r="E408" s="2"/>
      <c r="F408" s="2"/>
      <c r="G408" s="61"/>
      <c r="H408" s="61"/>
      <c r="I408" s="2"/>
      <c r="J408" s="62"/>
      <c r="K408" s="2"/>
      <c r="L408" s="2"/>
      <c r="M408" s="2"/>
      <c r="N408" s="63"/>
      <c r="O408" s="73"/>
      <c r="P408" s="78"/>
    </row>
    <row r="409" spans="1:16" s="34" customFormat="1" x14ac:dyDescent="0.2">
      <c r="A409" s="2"/>
      <c r="B409" s="2"/>
      <c r="C409" s="2"/>
      <c r="D409" s="2"/>
      <c r="E409" s="2"/>
      <c r="F409" s="2"/>
      <c r="G409" s="61"/>
      <c r="H409" s="61"/>
      <c r="I409" s="2"/>
      <c r="J409" s="62"/>
      <c r="K409" s="2"/>
      <c r="L409" s="2"/>
      <c r="M409" s="2"/>
      <c r="N409" s="63"/>
      <c r="O409" s="73"/>
      <c r="P409" s="78"/>
    </row>
    <row r="410" spans="1:16" s="34" customFormat="1" x14ac:dyDescent="0.2">
      <c r="A410" s="2"/>
      <c r="B410" s="2"/>
      <c r="C410" s="2"/>
      <c r="D410" s="2"/>
      <c r="E410" s="2"/>
      <c r="F410" s="2"/>
      <c r="G410" s="61"/>
      <c r="H410" s="61"/>
      <c r="I410" s="2"/>
      <c r="J410" s="62"/>
      <c r="K410" s="2"/>
      <c r="L410" s="2"/>
      <c r="M410" s="2"/>
      <c r="N410" s="63"/>
      <c r="O410" s="73"/>
      <c r="P410" s="78"/>
    </row>
    <row r="411" spans="1:16" s="34" customFormat="1" x14ac:dyDescent="0.2">
      <c r="A411" s="2"/>
      <c r="B411" s="2"/>
      <c r="C411" s="2"/>
      <c r="D411" s="2"/>
      <c r="E411" s="2"/>
      <c r="F411" s="2"/>
      <c r="G411" s="61"/>
      <c r="H411" s="61"/>
      <c r="I411" s="2"/>
      <c r="J411" s="62"/>
      <c r="K411" s="2"/>
      <c r="L411" s="2"/>
      <c r="M411" s="2"/>
      <c r="N411" s="63"/>
      <c r="O411" s="73"/>
      <c r="P411" s="78"/>
    </row>
    <row r="412" spans="1:16" s="34" customFormat="1" x14ac:dyDescent="0.2">
      <c r="A412" s="2"/>
      <c r="B412" s="2"/>
      <c r="C412" s="2"/>
      <c r="D412" s="2"/>
      <c r="E412" s="2"/>
      <c r="F412" s="2"/>
      <c r="G412" s="61"/>
      <c r="H412" s="61"/>
      <c r="I412" s="2"/>
      <c r="J412" s="62"/>
      <c r="K412" s="2"/>
      <c r="L412" s="2"/>
      <c r="M412" s="2"/>
      <c r="N412" s="63"/>
      <c r="O412" s="73"/>
      <c r="P412" s="78"/>
    </row>
    <row r="413" spans="1:16" s="34" customFormat="1" x14ac:dyDescent="0.2">
      <c r="A413" s="2"/>
      <c r="B413" s="2"/>
      <c r="C413" s="2"/>
      <c r="D413" s="2"/>
      <c r="E413" s="2"/>
      <c r="F413" s="2"/>
      <c r="G413" s="61"/>
      <c r="H413" s="61"/>
      <c r="I413" s="2"/>
      <c r="J413" s="62"/>
      <c r="K413" s="2"/>
      <c r="L413" s="2"/>
      <c r="M413" s="2"/>
      <c r="N413" s="63"/>
      <c r="O413" s="73"/>
      <c r="P413" s="78"/>
    </row>
    <row r="414" spans="1:16" s="34" customFormat="1" x14ac:dyDescent="0.2">
      <c r="A414" s="2"/>
      <c r="B414" s="2"/>
      <c r="C414" s="2"/>
      <c r="D414" s="2"/>
      <c r="E414" s="2"/>
      <c r="F414" s="2"/>
      <c r="G414" s="61"/>
      <c r="H414" s="61"/>
      <c r="I414" s="2"/>
      <c r="J414" s="62"/>
      <c r="K414" s="2"/>
      <c r="L414" s="2"/>
      <c r="M414" s="2"/>
      <c r="N414" s="63"/>
      <c r="O414" s="73"/>
      <c r="P414" s="78"/>
    </row>
    <row r="415" spans="1:16" s="34" customFormat="1" x14ac:dyDescent="0.2">
      <c r="A415" s="2"/>
      <c r="B415" s="2"/>
      <c r="C415" s="2"/>
      <c r="D415" s="2"/>
      <c r="E415" s="2"/>
      <c r="F415" s="2"/>
      <c r="G415" s="61"/>
      <c r="H415" s="61"/>
      <c r="I415" s="2"/>
      <c r="J415" s="62"/>
      <c r="K415" s="2"/>
      <c r="L415" s="2"/>
      <c r="M415" s="2"/>
      <c r="N415" s="63"/>
      <c r="O415" s="73"/>
      <c r="P415" s="78"/>
    </row>
    <row r="416" spans="1:16" s="34" customFormat="1" x14ac:dyDescent="0.2">
      <c r="A416" s="2"/>
      <c r="B416" s="2"/>
      <c r="C416" s="2"/>
      <c r="D416" s="2"/>
      <c r="E416" s="2"/>
      <c r="F416" s="2"/>
      <c r="G416" s="61"/>
      <c r="H416" s="61"/>
      <c r="I416" s="2"/>
      <c r="J416" s="62"/>
      <c r="K416" s="2"/>
      <c r="L416" s="2"/>
      <c r="M416" s="2"/>
      <c r="N416" s="63"/>
      <c r="O416" s="73"/>
      <c r="P416" s="78"/>
    </row>
    <row r="417" spans="1:16" s="34" customFormat="1" x14ac:dyDescent="0.2">
      <c r="A417" s="2"/>
      <c r="B417" s="2"/>
      <c r="C417" s="2"/>
      <c r="D417" s="2"/>
      <c r="E417" s="2"/>
      <c r="F417" s="2"/>
      <c r="G417" s="61"/>
      <c r="H417" s="61"/>
      <c r="I417" s="2"/>
      <c r="J417" s="62"/>
      <c r="K417" s="2"/>
      <c r="L417" s="2"/>
      <c r="M417" s="2"/>
      <c r="N417" s="63"/>
      <c r="O417" s="73"/>
      <c r="P417" s="78"/>
    </row>
    <row r="418" spans="1:16" s="34" customFormat="1" x14ac:dyDescent="0.2">
      <c r="A418" s="2"/>
      <c r="B418" s="2"/>
      <c r="C418" s="2"/>
      <c r="D418" s="2"/>
      <c r="E418" s="2"/>
      <c r="F418" s="2"/>
      <c r="G418" s="61"/>
      <c r="H418" s="61"/>
      <c r="I418" s="2"/>
      <c r="J418" s="62"/>
      <c r="K418" s="2"/>
      <c r="L418" s="2"/>
      <c r="M418" s="2"/>
      <c r="N418" s="63"/>
      <c r="O418" s="73"/>
      <c r="P418" s="78"/>
    </row>
    <row r="419" spans="1:16" s="34" customFormat="1" x14ac:dyDescent="0.2">
      <c r="A419" s="2"/>
      <c r="B419" s="2"/>
      <c r="C419" s="2"/>
      <c r="D419" s="2"/>
      <c r="E419" s="2"/>
      <c r="F419" s="2"/>
      <c r="G419" s="61"/>
      <c r="H419" s="61"/>
      <c r="I419" s="2"/>
      <c r="J419" s="62"/>
      <c r="K419" s="2"/>
      <c r="L419" s="2"/>
      <c r="M419" s="2"/>
      <c r="N419" s="63"/>
      <c r="O419" s="73"/>
      <c r="P419" s="78"/>
    </row>
    <row r="420" spans="1:16" s="34" customFormat="1" x14ac:dyDescent="0.2">
      <c r="A420" s="2"/>
      <c r="B420" s="2"/>
      <c r="C420" s="2"/>
      <c r="D420" s="2"/>
      <c r="E420" s="2"/>
      <c r="F420" s="2"/>
      <c r="G420" s="61"/>
      <c r="H420" s="61"/>
      <c r="I420" s="2"/>
      <c r="J420" s="62"/>
      <c r="K420" s="2"/>
      <c r="L420" s="2"/>
      <c r="M420" s="2"/>
      <c r="N420" s="63"/>
      <c r="O420" s="73"/>
      <c r="P420" s="78"/>
    </row>
    <row r="421" spans="1:16" s="34" customFormat="1" x14ac:dyDescent="0.2">
      <c r="A421" s="2"/>
      <c r="B421" s="2"/>
      <c r="C421" s="2"/>
      <c r="D421" s="2"/>
      <c r="E421" s="2"/>
      <c r="F421" s="2"/>
      <c r="G421" s="61"/>
      <c r="H421" s="61"/>
      <c r="I421" s="2"/>
      <c r="J421" s="62"/>
      <c r="K421" s="2"/>
      <c r="L421" s="2"/>
      <c r="M421" s="2"/>
      <c r="N421" s="63"/>
      <c r="O421" s="73"/>
      <c r="P421" s="78"/>
    </row>
    <row r="422" spans="1:16" s="34" customFormat="1" x14ac:dyDescent="0.2">
      <c r="A422" s="2"/>
      <c r="B422" s="2"/>
      <c r="C422" s="2"/>
      <c r="D422" s="2"/>
      <c r="E422" s="2"/>
      <c r="F422" s="2"/>
      <c r="G422" s="61"/>
      <c r="H422" s="61"/>
      <c r="I422" s="2"/>
      <c r="J422" s="62"/>
      <c r="K422" s="2"/>
      <c r="L422" s="2"/>
      <c r="M422" s="2"/>
      <c r="N422" s="63"/>
      <c r="O422" s="73"/>
      <c r="P422" s="78"/>
    </row>
    <row r="423" spans="1:16" s="34" customFormat="1" x14ac:dyDescent="0.2">
      <c r="A423" s="2"/>
      <c r="B423" s="2"/>
      <c r="C423" s="2"/>
      <c r="D423" s="2"/>
      <c r="E423" s="2"/>
      <c r="F423" s="2"/>
      <c r="G423" s="61"/>
      <c r="H423" s="61"/>
      <c r="I423" s="2"/>
      <c r="J423" s="62"/>
      <c r="K423" s="2"/>
      <c r="L423" s="2"/>
      <c r="M423" s="2"/>
      <c r="N423" s="63"/>
      <c r="O423" s="73"/>
      <c r="P423" s="78"/>
    </row>
    <row r="424" spans="1:16" s="34" customFormat="1" x14ac:dyDescent="0.2">
      <c r="A424" s="2"/>
      <c r="B424" s="2"/>
      <c r="C424" s="2"/>
      <c r="D424" s="2"/>
      <c r="E424" s="2"/>
      <c r="F424" s="2"/>
      <c r="G424" s="61"/>
      <c r="H424" s="61"/>
      <c r="I424" s="2"/>
      <c r="J424" s="62"/>
      <c r="K424" s="2"/>
      <c r="L424" s="2"/>
      <c r="M424" s="2"/>
      <c r="N424" s="63"/>
      <c r="O424" s="73"/>
      <c r="P424" s="78"/>
    </row>
    <row r="425" spans="1:16" s="34" customFormat="1" x14ac:dyDescent="0.2">
      <c r="A425" s="2"/>
      <c r="B425" s="2"/>
      <c r="C425" s="2"/>
      <c r="D425" s="2"/>
      <c r="E425" s="2"/>
      <c r="F425" s="2"/>
      <c r="G425" s="61"/>
      <c r="H425" s="61"/>
      <c r="I425" s="2"/>
      <c r="J425" s="62"/>
      <c r="K425" s="2"/>
      <c r="L425" s="2"/>
      <c r="M425" s="2"/>
      <c r="N425" s="63"/>
      <c r="O425" s="73"/>
      <c r="P425" s="78"/>
    </row>
    <row r="426" spans="1:16" s="34" customFormat="1" x14ac:dyDescent="0.2">
      <c r="A426" s="2"/>
      <c r="B426" s="2"/>
      <c r="C426" s="2"/>
      <c r="D426" s="2"/>
      <c r="E426" s="2"/>
      <c r="F426" s="2"/>
      <c r="G426" s="61"/>
      <c r="H426" s="61"/>
      <c r="I426" s="2"/>
      <c r="J426" s="62"/>
      <c r="K426" s="2"/>
      <c r="L426" s="2"/>
      <c r="M426" s="2"/>
      <c r="N426" s="63"/>
      <c r="O426" s="73"/>
      <c r="P426" s="78"/>
    </row>
    <row r="427" spans="1:16" s="34" customFormat="1" x14ac:dyDescent="0.2">
      <c r="A427" s="2"/>
      <c r="B427" s="2"/>
      <c r="C427" s="2"/>
      <c r="D427" s="2"/>
      <c r="E427" s="2"/>
      <c r="F427" s="2"/>
      <c r="G427" s="61"/>
      <c r="H427" s="61"/>
      <c r="I427" s="2"/>
      <c r="J427" s="62"/>
      <c r="K427" s="2"/>
      <c r="L427" s="2"/>
      <c r="M427" s="2"/>
      <c r="N427" s="63"/>
      <c r="O427" s="73"/>
      <c r="P427" s="78"/>
    </row>
    <row r="428" spans="1:16" s="34" customFormat="1" x14ac:dyDescent="0.2">
      <c r="A428" s="2"/>
      <c r="B428" s="2"/>
      <c r="C428" s="2"/>
      <c r="D428" s="2"/>
      <c r="E428" s="2"/>
      <c r="F428" s="2"/>
      <c r="G428" s="61"/>
      <c r="H428" s="61"/>
      <c r="I428" s="2"/>
      <c r="J428" s="62"/>
      <c r="K428" s="2"/>
      <c r="L428" s="2"/>
      <c r="M428" s="2"/>
      <c r="N428" s="63"/>
      <c r="O428" s="73"/>
      <c r="P428" s="78"/>
    </row>
    <row r="429" spans="1:16" s="34" customFormat="1" x14ac:dyDescent="0.2">
      <c r="A429" s="2"/>
      <c r="B429" s="2"/>
      <c r="C429" s="2"/>
      <c r="D429" s="2"/>
      <c r="E429" s="2"/>
      <c r="F429" s="2"/>
      <c r="G429" s="61"/>
      <c r="H429" s="61"/>
      <c r="I429" s="2"/>
      <c r="J429" s="62"/>
      <c r="K429" s="2"/>
      <c r="L429" s="2"/>
      <c r="M429" s="2"/>
      <c r="N429" s="63"/>
      <c r="O429" s="73"/>
      <c r="P429" s="78"/>
    </row>
    <row r="430" spans="1:16" s="34" customFormat="1" x14ac:dyDescent="0.2">
      <c r="A430" s="2"/>
      <c r="B430" s="2"/>
      <c r="C430" s="2"/>
      <c r="D430" s="2"/>
      <c r="E430" s="2"/>
      <c r="F430" s="2"/>
      <c r="G430" s="61"/>
      <c r="H430" s="61"/>
      <c r="I430" s="2"/>
      <c r="J430" s="62"/>
      <c r="K430" s="2"/>
      <c r="L430" s="2"/>
      <c r="M430" s="2"/>
      <c r="N430" s="63"/>
      <c r="O430" s="73"/>
      <c r="P430" s="78"/>
    </row>
    <row r="431" spans="1:16" s="34" customFormat="1" x14ac:dyDescent="0.2">
      <c r="A431" s="2"/>
      <c r="B431" s="2"/>
      <c r="C431" s="2"/>
      <c r="D431" s="2"/>
      <c r="E431" s="2"/>
      <c r="F431" s="2"/>
      <c r="G431" s="61"/>
      <c r="H431" s="61"/>
      <c r="I431" s="2"/>
      <c r="J431" s="62"/>
      <c r="K431" s="2"/>
      <c r="L431" s="2"/>
      <c r="M431" s="2"/>
      <c r="N431" s="63"/>
      <c r="O431" s="73"/>
      <c r="P431" s="78"/>
    </row>
    <row r="432" spans="1:16" s="34" customFormat="1" x14ac:dyDescent="0.2">
      <c r="A432" s="2"/>
      <c r="B432" s="2"/>
      <c r="C432" s="2"/>
      <c r="D432" s="2"/>
      <c r="E432" s="2"/>
      <c r="F432" s="2"/>
      <c r="G432" s="61"/>
      <c r="H432" s="61"/>
      <c r="I432" s="2"/>
      <c r="J432" s="62"/>
      <c r="K432" s="2"/>
      <c r="L432" s="2"/>
      <c r="M432" s="2"/>
      <c r="N432" s="63"/>
      <c r="O432" s="73"/>
      <c r="P432" s="78"/>
    </row>
    <row r="433" spans="1:16" s="34" customFormat="1" x14ac:dyDescent="0.2">
      <c r="A433" s="2"/>
      <c r="B433" s="2"/>
      <c r="C433" s="2"/>
      <c r="D433" s="2"/>
      <c r="E433" s="2"/>
      <c r="F433" s="2"/>
      <c r="G433" s="61"/>
      <c r="H433" s="61"/>
      <c r="I433" s="2"/>
      <c r="J433" s="62"/>
      <c r="K433" s="2"/>
      <c r="L433" s="2"/>
      <c r="M433" s="2"/>
      <c r="N433" s="63"/>
      <c r="O433" s="73"/>
      <c r="P433" s="78"/>
    </row>
    <row r="434" spans="1:16" s="34" customFormat="1" x14ac:dyDescent="0.2">
      <c r="A434" s="2"/>
      <c r="B434" s="2"/>
      <c r="C434" s="2"/>
      <c r="D434" s="2"/>
      <c r="E434" s="2"/>
      <c r="F434" s="2"/>
      <c r="G434" s="61"/>
      <c r="H434" s="61"/>
      <c r="I434" s="2"/>
      <c r="J434" s="62"/>
      <c r="K434" s="2"/>
      <c r="L434" s="2"/>
      <c r="M434" s="2"/>
      <c r="N434" s="63"/>
      <c r="O434" s="73"/>
      <c r="P434" s="78"/>
    </row>
    <row r="435" spans="1:16" s="60" customFormat="1" x14ac:dyDescent="0.2">
      <c r="A435" s="2"/>
      <c r="B435" s="2"/>
      <c r="C435" s="2"/>
      <c r="D435" s="2"/>
      <c r="E435" s="2"/>
      <c r="F435" s="2"/>
      <c r="G435" s="61"/>
      <c r="H435" s="61"/>
      <c r="I435" s="2"/>
      <c r="J435" s="62"/>
      <c r="K435" s="2"/>
      <c r="L435" s="2"/>
      <c r="M435" s="2"/>
      <c r="P435" s="80"/>
    </row>
    <row r="436" spans="1:16" s="34" customFormat="1" x14ac:dyDescent="0.2">
      <c r="A436" s="2"/>
      <c r="B436" s="2"/>
      <c r="C436" s="2"/>
      <c r="D436" s="2"/>
      <c r="E436" s="2"/>
      <c r="F436" s="2"/>
      <c r="G436" s="61"/>
      <c r="H436" s="61"/>
      <c r="I436" s="2"/>
      <c r="J436" s="62"/>
      <c r="K436" s="2"/>
      <c r="L436" s="2"/>
      <c r="M436" s="2"/>
      <c r="P436" s="78"/>
    </row>
    <row r="437" spans="1:16" s="34" customFormat="1" x14ac:dyDescent="0.2">
      <c r="A437" s="2"/>
      <c r="B437" s="2"/>
      <c r="C437" s="2"/>
      <c r="D437" s="2"/>
      <c r="E437" s="2"/>
      <c r="F437" s="2"/>
      <c r="G437" s="61"/>
      <c r="H437" s="61"/>
      <c r="I437" s="2"/>
      <c r="J437" s="62"/>
      <c r="K437" s="2"/>
      <c r="L437" s="2"/>
      <c r="M437" s="2"/>
      <c r="P437" s="78"/>
    </row>
  </sheetData>
  <mergeCells count="6">
    <mergeCell ref="A1:M1"/>
    <mergeCell ref="A2:A5"/>
    <mergeCell ref="B2:B5"/>
    <mergeCell ref="E2:F2"/>
    <mergeCell ref="G2:K2"/>
    <mergeCell ref="L2:M2"/>
  </mergeCells>
  <pageMargins left="0.70866141732283472" right="0.70866141732283472" top="0.78740157480314965" bottom="0.78740157480314965" header="0.31496062992125984" footer="0.31496062992125984"/>
  <pageSetup paperSize="9" fitToHeight="1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93"/>
  <sheetViews>
    <sheetView workbookViewId="0">
      <pane xSplit="2" ySplit="7" topLeftCell="C350" activePane="bottomRight" state="frozen"/>
      <selection activeCell="C15" sqref="C15"/>
      <selection pane="topRight" activeCell="C15" sqref="C15"/>
      <selection pane="bottomLeft" activeCell="C15" sqref="C15"/>
      <selection pane="bottomRight" activeCell="D8" sqref="D8:D363"/>
    </sheetView>
  </sheetViews>
  <sheetFormatPr baseColWidth="10" defaultColWidth="8.85546875" defaultRowHeight="12.75" x14ac:dyDescent="0.2"/>
  <cols>
    <col min="1" max="1" width="6.42578125" style="2" customWidth="1"/>
    <col min="2" max="2" width="14" style="2" bestFit="1" customWidth="1"/>
    <col min="3" max="3" width="14.5703125" style="2" customWidth="1"/>
    <col min="4" max="4" width="12.140625" style="2" bestFit="1" customWidth="1"/>
    <col min="5" max="6" width="11.42578125" style="2" customWidth="1"/>
    <col min="7" max="8" width="11.42578125" style="61" customWidth="1"/>
    <col min="9" max="9" width="11.42578125" style="2" customWidth="1"/>
    <col min="10" max="10" width="11.42578125" style="62" customWidth="1"/>
    <col min="11" max="11" width="11.42578125" style="2" customWidth="1"/>
    <col min="12" max="13" width="13" style="2" bestFit="1" customWidth="1"/>
    <col min="14" max="14" width="12.85546875" style="2" customWidth="1"/>
    <col min="15" max="15" width="14.42578125" style="2" customWidth="1"/>
    <col min="16" max="235" width="11.42578125" style="2" customWidth="1"/>
    <col min="236" max="16384" width="8.85546875" style="2"/>
  </cols>
  <sheetData>
    <row r="1" spans="1:16" ht="22.5" customHeight="1" x14ac:dyDescent="0.2">
      <c r="A1" s="84" t="s">
        <v>437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5"/>
      <c r="N1" s="3"/>
      <c r="O1" s="3"/>
    </row>
    <row r="2" spans="1:16" x14ac:dyDescent="0.2">
      <c r="A2" s="86" t="s">
        <v>0</v>
      </c>
      <c r="B2" s="86" t="s">
        <v>1</v>
      </c>
      <c r="C2" s="5" t="s">
        <v>2</v>
      </c>
      <c r="D2" s="6" t="s">
        <v>3</v>
      </c>
      <c r="E2" s="89" t="s">
        <v>438</v>
      </c>
      <c r="F2" s="90"/>
      <c r="G2" s="89" t="s">
        <v>4</v>
      </c>
      <c r="H2" s="91"/>
      <c r="I2" s="91"/>
      <c r="J2" s="91"/>
      <c r="K2" s="90"/>
      <c r="L2" s="89" t="s">
        <v>5</v>
      </c>
      <c r="M2" s="90"/>
      <c r="N2" s="7" t="s">
        <v>6</v>
      </c>
      <c r="O2" s="7" t="s">
        <v>7</v>
      </c>
    </row>
    <row r="3" spans="1:16" x14ac:dyDescent="0.2">
      <c r="A3" s="87"/>
      <c r="B3" s="87"/>
      <c r="C3" s="8" t="s">
        <v>56</v>
      </c>
      <c r="D3" s="9" t="s">
        <v>422</v>
      </c>
      <c r="E3" s="10" t="s">
        <v>9</v>
      </c>
      <c r="F3" s="11" t="s">
        <v>10</v>
      </c>
      <c r="G3" s="12" t="s">
        <v>11</v>
      </c>
      <c r="H3" s="70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</row>
    <row r="4" spans="1:16" ht="14.25" x14ac:dyDescent="0.2">
      <c r="A4" s="87"/>
      <c r="B4" s="87"/>
      <c r="C4" s="9"/>
      <c r="D4" s="9"/>
      <c r="E4" s="18"/>
      <c r="F4" s="16" t="s">
        <v>18</v>
      </c>
      <c r="G4" s="19" t="s">
        <v>19</v>
      </c>
      <c r="H4" s="71" t="s">
        <v>20</v>
      </c>
      <c r="I4" s="18" t="s">
        <v>16</v>
      </c>
      <c r="J4" s="20" t="s">
        <v>21</v>
      </c>
      <c r="K4" s="15" t="s">
        <v>22</v>
      </c>
      <c r="L4" s="15" t="s">
        <v>23</v>
      </c>
      <c r="M4" s="16" t="s">
        <v>16</v>
      </c>
      <c r="N4" s="21" t="s">
        <v>53</v>
      </c>
      <c r="O4" s="17" t="s">
        <v>58</v>
      </c>
      <c r="P4" s="82" t="s">
        <v>443</v>
      </c>
    </row>
    <row r="5" spans="1:16" s="34" customFormat="1" x14ac:dyDescent="0.2">
      <c r="A5" s="88"/>
      <c r="B5" s="88"/>
      <c r="C5" s="1"/>
      <c r="D5" s="22"/>
      <c r="E5" s="22"/>
      <c r="F5" s="23" t="s">
        <v>26</v>
      </c>
      <c r="G5" s="24" t="s">
        <v>27</v>
      </c>
      <c r="H5" s="25" t="s">
        <v>28</v>
      </c>
      <c r="I5" s="22"/>
      <c r="J5" s="26" t="s">
        <v>29</v>
      </c>
      <c r="K5" s="22"/>
      <c r="L5" s="23" t="s">
        <v>30</v>
      </c>
      <c r="M5" s="23" t="s">
        <v>57</v>
      </c>
      <c r="N5" s="27"/>
      <c r="O5" s="27"/>
    </row>
    <row r="6" spans="1:16" s="59" customFormat="1" x14ac:dyDescent="0.2">
      <c r="A6" s="74"/>
      <c r="B6" s="74"/>
      <c r="C6" s="74">
        <v>1</v>
      </c>
      <c r="D6" s="75">
        <v>2</v>
      </c>
      <c r="E6" s="74">
        <v>3</v>
      </c>
      <c r="F6" s="74">
        <v>4</v>
      </c>
      <c r="G6" s="74">
        <v>5</v>
      </c>
      <c r="H6" s="74">
        <f t="shared" ref="H6:M6" si="0">G6+1</f>
        <v>6</v>
      </c>
      <c r="I6" s="74">
        <f t="shared" si="0"/>
        <v>7</v>
      </c>
      <c r="J6" s="74">
        <f t="shared" si="0"/>
        <v>8</v>
      </c>
      <c r="K6" s="74">
        <f t="shared" si="0"/>
        <v>9</v>
      </c>
      <c r="L6" s="74">
        <f t="shared" si="0"/>
        <v>10</v>
      </c>
      <c r="M6" s="74">
        <f t="shared" si="0"/>
        <v>11</v>
      </c>
      <c r="N6" s="74">
        <v>12</v>
      </c>
      <c r="O6" s="74">
        <v>13</v>
      </c>
    </row>
    <row r="7" spans="1:16" s="34" customFormat="1" x14ac:dyDescent="0.2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</row>
    <row r="8" spans="1:16" s="34" customFormat="1" x14ac:dyDescent="0.2">
      <c r="A8" s="33">
        <v>301</v>
      </c>
      <c r="B8" s="34" t="s">
        <v>90</v>
      </c>
      <c r="C8" s="65">
        <v>33140720583</v>
      </c>
      <c r="D8" s="36">
        <v>697010</v>
      </c>
      <c r="E8" s="37">
        <f>(C8)/D8</f>
        <v>47546.980076326021</v>
      </c>
      <c r="F8" s="38">
        <f t="shared" ref="F8:F71" si="1">IF(ISNUMBER(C8),E8/E$366,"")</f>
        <v>1.3470371658624369</v>
      </c>
      <c r="G8" s="39">
        <f t="shared" ref="G8:G71" si="2">(E$366-E8)*0.6</f>
        <v>-7349.7166800627174</v>
      </c>
      <c r="H8" s="39">
        <f t="shared" ref="H8:H71" si="3">IF(E8&gt;=E$366*0.9,0,IF(E8&lt;0.9*E$366,(E$366*0.9-E8)*0.35))</f>
        <v>0</v>
      </c>
      <c r="I8" s="37">
        <f t="shared" ref="I8" si="4">G8+H8</f>
        <v>-7349.7166800627174</v>
      </c>
      <c r="J8" s="40">
        <f>I$368</f>
        <v>-378.18571354454491</v>
      </c>
      <c r="K8" s="37">
        <f t="shared" ref="K8" si="5">I8+J8</f>
        <v>-7727.9023936072626</v>
      </c>
      <c r="L8" s="37">
        <f>(I8*D8)</f>
        <v>-5122826023.1705151</v>
      </c>
      <c r="M8" s="37">
        <f t="shared" ref="M8" si="6">(K8*D8)</f>
        <v>-5386425247.3681984</v>
      </c>
      <c r="N8" s="41">
        <f>'jan-sep'!M8</f>
        <v>-4340450603.6259441</v>
      </c>
      <c r="O8" s="41">
        <f>M8-N8</f>
        <v>-1045974643.7422543</v>
      </c>
    </row>
    <row r="9" spans="1:16" s="34" customFormat="1" x14ac:dyDescent="0.2">
      <c r="A9" s="33">
        <v>1101</v>
      </c>
      <c r="B9" s="34" t="s">
        <v>204</v>
      </c>
      <c r="C9" s="65">
        <v>524727028</v>
      </c>
      <c r="D9" s="36">
        <v>14787</v>
      </c>
      <c r="E9" s="37">
        <f t="shared" ref="E9:E72" si="7">(C9)/D9</f>
        <v>35485.698789477246</v>
      </c>
      <c r="F9" s="38">
        <f t="shared" si="1"/>
        <v>1.0053331473269693</v>
      </c>
      <c r="G9" s="39">
        <f t="shared" si="2"/>
        <v>-112.94790795345325</v>
      </c>
      <c r="H9" s="39">
        <f t="shared" si="3"/>
        <v>0</v>
      </c>
      <c r="I9" s="37">
        <f t="shared" ref="I9:I72" si="8">G9+H9</f>
        <v>-112.94790795345325</v>
      </c>
      <c r="J9" s="40">
        <f t="shared" ref="J9:J72" si="9">I$368</f>
        <v>-378.18571354454491</v>
      </c>
      <c r="K9" s="37">
        <f t="shared" ref="K9:K72" si="10">I9+J9</f>
        <v>-491.13362149799815</v>
      </c>
      <c r="L9" s="37">
        <f>(I9*D9)</f>
        <v>-1670160.7149077132</v>
      </c>
      <c r="M9" s="37">
        <f t="shared" ref="M9:M72" si="11">(K9*D9)</f>
        <v>-7262392.8610908985</v>
      </c>
      <c r="N9" s="41">
        <f>'jan-sep'!M9</f>
        <v>-7124934.9718013043</v>
      </c>
      <c r="O9" s="41">
        <f t="shared" ref="O9:O72" si="12">M9-N9</f>
        <v>-137457.88928959426</v>
      </c>
    </row>
    <row r="10" spans="1:16" s="34" customFormat="1" x14ac:dyDescent="0.2">
      <c r="A10" s="33">
        <v>1103</v>
      </c>
      <c r="B10" s="34" t="s">
        <v>206</v>
      </c>
      <c r="C10" s="65">
        <v>6134885018</v>
      </c>
      <c r="D10" s="36">
        <v>144147</v>
      </c>
      <c r="E10" s="37">
        <f t="shared" si="7"/>
        <v>42559.921593928419</v>
      </c>
      <c r="F10" s="38">
        <f t="shared" si="1"/>
        <v>1.2057505244535558</v>
      </c>
      <c r="G10" s="39">
        <f t="shared" si="2"/>
        <v>-4357.4815906241565</v>
      </c>
      <c r="H10" s="39">
        <f t="shared" si="3"/>
        <v>0</v>
      </c>
      <c r="I10" s="37">
        <f t="shared" si="8"/>
        <v>-4357.4815906241565</v>
      </c>
      <c r="J10" s="40">
        <f t="shared" si="9"/>
        <v>-378.18571354454491</v>
      </c>
      <c r="K10" s="37">
        <f t="shared" si="10"/>
        <v>-4735.6673041687018</v>
      </c>
      <c r="L10" s="37">
        <f t="shared" ref="L10:L72" si="13">(I10*D10)</f>
        <v>-628117898.84370029</v>
      </c>
      <c r="M10" s="37">
        <f t="shared" si="11"/>
        <v>-682632234.89400589</v>
      </c>
      <c r="N10" s="41">
        <f>'jan-sep'!M10</f>
        <v>-548123031.37668502</v>
      </c>
      <c r="O10" s="41">
        <f t="shared" si="12"/>
        <v>-134509203.51732087</v>
      </c>
    </row>
    <row r="11" spans="1:16" s="34" customFormat="1" x14ac:dyDescent="0.2">
      <c r="A11" s="33">
        <v>1106</v>
      </c>
      <c r="B11" s="34" t="s">
        <v>207</v>
      </c>
      <c r="C11" s="65">
        <v>1255864582</v>
      </c>
      <c r="D11" s="36">
        <v>37323</v>
      </c>
      <c r="E11" s="37">
        <f t="shared" si="7"/>
        <v>33648.543311095033</v>
      </c>
      <c r="F11" s="38">
        <f t="shared" si="1"/>
        <v>0.95328532631129126</v>
      </c>
      <c r="G11" s="39">
        <f t="shared" si="2"/>
        <v>989.34537907587503</v>
      </c>
      <c r="H11" s="39">
        <f t="shared" si="3"/>
        <v>0</v>
      </c>
      <c r="I11" s="37">
        <f t="shared" si="8"/>
        <v>989.34537907587503</v>
      </c>
      <c r="J11" s="40">
        <f t="shared" si="9"/>
        <v>-378.18571354454491</v>
      </c>
      <c r="K11" s="37">
        <f t="shared" si="10"/>
        <v>611.15966553133012</v>
      </c>
      <c r="L11" s="37">
        <f t="shared" si="13"/>
        <v>36925337.583248883</v>
      </c>
      <c r="M11" s="37">
        <f t="shared" si="11"/>
        <v>22810312.196625832</v>
      </c>
      <c r="N11" s="41">
        <f>'jan-sep'!M11</f>
        <v>9048113.1353256162</v>
      </c>
      <c r="O11" s="41">
        <f t="shared" si="12"/>
        <v>13762199.061300216</v>
      </c>
    </row>
    <row r="12" spans="1:16" s="34" customFormat="1" x14ac:dyDescent="0.2">
      <c r="A12" s="33">
        <v>1108</v>
      </c>
      <c r="B12" s="34" t="s">
        <v>205</v>
      </c>
      <c r="C12" s="65">
        <v>2799758243</v>
      </c>
      <c r="D12" s="36">
        <v>80450</v>
      </c>
      <c r="E12" s="37">
        <f t="shared" si="7"/>
        <v>34801.221168427597</v>
      </c>
      <c r="F12" s="38">
        <f t="shared" si="1"/>
        <v>0.98594144688090746</v>
      </c>
      <c r="G12" s="39">
        <f t="shared" si="2"/>
        <v>297.73866467633633</v>
      </c>
      <c r="H12" s="39">
        <f t="shared" si="3"/>
        <v>0</v>
      </c>
      <c r="I12" s="37">
        <f t="shared" si="8"/>
        <v>297.73866467633633</v>
      </c>
      <c r="J12" s="40">
        <f t="shared" si="9"/>
        <v>-378.18571354454491</v>
      </c>
      <c r="K12" s="37">
        <f t="shared" si="10"/>
        <v>-80.447048868208583</v>
      </c>
      <c r="L12" s="37">
        <f t="shared" si="13"/>
        <v>23953075.573211256</v>
      </c>
      <c r="M12" s="37">
        <f t="shared" si="11"/>
        <v>-6471965.0814473806</v>
      </c>
      <c r="N12" s="41">
        <f>'jan-sep'!M12</f>
        <v>-14037936.132536277</v>
      </c>
      <c r="O12" s="41">
        <f t="shared" si="12"/>
        <v>7565971.0510888966</v>
      </c>
    </row>
    <row r="13" spans="1:16" s="34" customFormat="1" x14ac:dyDescent="0.2">
      <c r="A13" s="33">
        <v>1111</v>
      </c>
      <c r="B13" s="34" t="s">
        <v>208</v>
      </c>
      <c r="C13" s="65">
        <v>96977998</v>
      </c>
      <c r="D13" s="36">
        <v>3257</v>
      </c>
      <c r="E13" s="37">
        <f t="shared" si="7"/>
        <v>29775.25268652134</v>
      </c>
      <c r="F13" s="38">
        <f t="shared" si="1"/>
        <v>0.84355245963686054</v>
      </c>
      <c r="G13" s="39">
        <f t="shared" si="2"/>
        <v>3313.3197538200902</v>
      </c>
      <c r="H13" s="39">
        <f t="shared" si="3"/>
        <v>697.35902672730072</v>
      </c>
      <c r="I13" s="37">
        <f t="shared" si="8"/>
        <v>4010.6787805473909</v>
      </c>
      <c r="J13" s="40">
        <f t="shared" si="9"/>
        <v>-378.18571354454491</v>
      </c>
      <c r="K13" s="37">
        <f t="shared" si="10"/>
        <v>3632.4930670028461</v>
      </c>
      <c r="L13" s="37">
        <f t="shared" si="13"/>
        <v>13062780.788242852</v>
      </c>
      <c r="M13" s="37">
        <f t="shared" si="11"/>
        <v>11831029.919228271</v>
      </c>
      <c r="N13" s="41">
        <f>'jan-sep'!M13</f>
        <v>10382680.153142989</v>
      </c>
      <c r="O13" s="41">
        <f t="shared" si="12"/>
        <v>1448349.766085282</v>
      </c>
    </row>
    <row r="14" spans="1:16" s="34" customFormat="1" x14ac:dyDescent="0.2">
      <c r="A14" s="33">
        <v>1112</v>
      </c>
      <c r="B14" s="34" t="s">
        <v>209</v>
      </c>
      <c r="C14" s="65">
        <v>88981447</v>
      </c>
      <c r="D14" s="36">
        <v>3174</v>
      </c>
      <c r="E14" s="37">
        <f t="shared" si="7"/>
        <v>28034.482356647764</v>
      </c>
      <c r="F14" s="38">
        <f t="shared" si="1"/>
        <v>0.7942352931668526</v>
      </c>
      <c r="G14" s="39">
        <f t="shared" si="2"/>
        <v>4357.7819517442358</v>
      </c>
      <c r="H14" s="39">
        <f t="shared" si="3"/>
        <v>1306.6286421830523</v>
      </c>
      <c r="I14" s="37">
        <f t="shared" si="8"/>
        <v>5664.4105939272886</v>
      </c>
      <c r="J14" s="40">
        <f t="shared" si="9"/>
        <v>-378.18571354454491</v>
      </c>
      <c r="K14" s="37">
        <f t="shared" si="10"/>
        <v>5286.2248803827433</v>
      </c>
      <c r="L14" s="37">
        <f t="shared" si="13"/>
        <v>17978839.225125212</v>
      </c>
      <c r="M14" s="37">
        <f t="shared" si="11"/>
        <v>16778477.770334829</v>
      </c>
      <c r="N14" s="41">
        <f>'jan-sep'!M14</f>
        <v>12156713.905519135</v>
      </c>
      <c r="O14" s="41">
        <f t="shared" si="12"/>
        <v>4621763.8648156933</v>
      </c>
    </row>
    <row r="15" spans="1:16" s="34" customFormat="1" x14ac:dyDescent="0.2">
      <c r="A15" s="33">
        <v>1114</v>
      </c>
      <c r="B15" s="34" t="s">
        <v>210</v>
      </c>
      <c r="C15" s="65">
        <v>87703023</v>
      </c>
      <c r="D15" s="36">
        <v>2791</v>
      </c>
      <c r="E15" s="37">
        <f t="shared" si="7"/>
        <v>31423.512361160876</v>
      </c>
      <c r="F15" s="38">
        <f t="shared" si="1"/>
        <v>0.89024873849973762</v>
      </c>
      <c r="G15" s="39">
        <f t="shared" si="2"/>
        <v>2324.3639490363689</v>
      </c>
      <c r="H15" s="39">
        <f t="shared" si="3"/>
        <v>120.46814060346331</v>
      </c>
      <c r="I15" s="37">
        <f t="shared" si="8"/>
        <v>2444.8320896398322</v>
      </c>
      <c r="J15" s="40">
        <f t="shared" si="9"/>
        <v>-378.18571354454491</v>
      </c>
      <c r="K15" s="37">
        <f t="shared" si="10"/>
        <v>2066.6463760952875</v>
      </c>
      <c r="L15" s="37">
        <f t="shared" si="13"/>
        <v>6823526.3621847723</v>
      </c>
      <c r="M15" s="37">
        <f t="shared" si="11"/>
        <v>5768010.0356819471</v>
      </c>
      <c r="N15" s="41">
        <f>'jan-sep'!M15</f>
        <v>6463725.1207006657</v>
      </c>
      <c r="O15" s="41">
        <f t="shared" si="12"/>
        <v>-695715.08501871862</v>
      </c>
    </row>
    <row r="16" spans="1:16" s="34" customFormat="1" x14ac:dyDescent="0.2">
      <c r="A16" s="33">
        <v>1119</v>
      </c>
      <c r="B16" s="34" t="s">
        <v>211</v>
      </c>
      <c r="C16" s="65">
        <v>550715797</v>
      </c>
      <c r="D16" s="36">
        <v>19120</v>
      </c>
      <c r="E16" s="37">
        <f t="shared" si="7"/>
        <v>28803.127458158997</v>
      </c>
      <c r="F16" s="38">
        <f t="shared" si="1"/>
        <v>0.81601151360044577</v>
      </c>
      <c r="G16" s="39">
        <f t="shared" si="2"/>
        <v>3896.5948908374962</v>
      </c>
      <c r="H16" s="39">
        <f t="shared" si="3"/>
        <v>1037.6028566541211</v>
      </c>
      <c r="I16" s="37">
        <f t="shared" si="8"/>
        <v>4934.1977474916175</v>
      </c>
      <c r="J16" s="40">
        <f t="shared" si="9"/>
        <v>-378.18571354454491</v>
      </c>
      <c r="K16" s="37">
        <f t="shared" si="10"/>
        <v>4556.0120339470723</v>
      </c>
      <c r="L16" s="37">
        <f t="shared" si="13"/>
        <v>94341860.932039723</v>
      </c>
      <c r="M16" s="37">
        <f t="shared" si="11"/>
        <v>87110950.089068025</v>
      </c>
      <c r="N16" s="41">
        <f>'jan-sep'!M16</f>
        <v>65156535.74720411</v>
      </c>
      <c r="O16" s="41">
        <f t="shared" si="12"/>
        <v>21954414.341863915</v>
      </c>
    </row>
    <row r="17" spans="1:15" s="34" customFormat="1" x14ac:dyDescent="0.2">
      <c r="A17" s="33">
        <v>1120</v>
      </c>
      <c r="B17" s="34" t="s">
        <v>212</v>
      </c>
      <c r="C17" s="65">
        <v>646893538</v>
      </c>
      <c r="D17" s="36">
        <v>19848</v>
      </c>
      <c r="E17" s="37">
        <f t="shared" si="7"/>
        <v>32592.378980249898</v>
      </c>
      <c r="F17" s="38">
        <f t="shared" si="1"/>
        <v>0.92336349731977974</v>
      </c>
      <c r="G17" s="39">
        <f t="shared" si="2"/>
        <v>1623.0439775829559</v>
      </c>
      <c r="H17" s="39">
        <f t="shared" si="3"/>
        <v>0</v>
      </c>
      <c r="I17" s="37">
        <f t="shared" si="8"/>
        <v>1623.0439775829559</v>
      </c>
      <c r="J17" s="40">
        <f t="shared" si="9"/>
        <v>-378.18571354454491</v>
      </c>
      <c r="K17" s="37">
        <f t="shared" si="10"/>
        <v>1244.8582640384111</v>
      </c>
      <c r="L17" s="37">
        <f t="shared" si="13"/>
        <v>32214176.86706651</v>
      </c>
      <c r="M17" s="37">
        <f t="shared" si="11"/>
        <v>24707946.824634384</v>
      </c>
      <c r="N17" s="41">
        <f>'jan-sep'!M17</f>
        <v>18522612.340994652</v>
      </c>
      <c r="O17" s="41">
        <f t="shared" si="12"/>
        <v>6185334.483639732</v>
      </c>
    </row>
    <row r="18" spans="1:15" s="34" customFormat="1" x14ac:dyDescent="0.2">
      <c r="A18" s="33">
        <v>1121</v>
      </c>
      <c r="B18" s="34" t="s">
        <v>213</v>
      </c>
      <c r="C18" s="65">
        <v>674710200</v>
      </c>
      <c r="D18" s="36">
        <v>19106</v>
      </c>
      <c r="E18" s="37">
        <f t="shared" si="7"/>
        <v>35314.047943054538</v>
      </c>
      <c r="F18" s="38">
        <f t="shared" si="1"/>
        <v>1.0004701661384277</v>
      </c>
      <c r="G18" s="39">
        <f t="shared" si="2"/>
        <v>-9.9574000998283729</v>
      </c>
      <c r="H18" s="39">
        <f t="shared" si="3"/>
        <v>0</v>
      </c>
      <c r="I18" s="37">
        <f t="shared" si="8"/>
        <v>-9.9574000998283729</v>
      </c>
      <c r="J18" s="40">
        <f t="shared" si="9"/>
        <v>-378.18571354454491</v>
      </c>
      <c r="K18" s="37">
        <f t="shared" si="10"/>
        <v>-388.14311364437327</v>
      </c>
      <c r="L18" s="37">
        <f t="shared" si="13"/>
        <v>-190246.08630732089</v>
      </c>
      <c r="M18" s="37">
        <f t="shared" si="11"/>
        <v>-7415862.3292893954</v>
      </c>
      <c r="N18" s="41">
        <f>'jan-sep'!M18</f>
        <v>-2431689.8381981142</v>
      </c>
      <c r="O18" s="41">
        <f t="shared" si="12"/>
        <v>-4984172.4910912812</v>
      </c>
    </row>
    <row r="19" spans="1:15" s="34" customFormat="1" x14ac:dyDescent="0.2">
      <c r="A19" s="33">
        <v>1122</v>
      </c>
      <c r="B19" s="34" t="s">
        <v>214</v>
      </c>
      <c r="C19" s="65">
        <v>365972890</v>
      </c>
      <c r="D19" s="36">
        <v>12064</v>
      </c>
      <c r="E19" s="37">
        <f t="shared" si="7"/>
        <v>30335.949104774536</v>
      </c>
      <c r="F19" s="38">
        <f t="shared" si="1"/>
        <v>0.8594373573304801</v>
      </c>
      <c r="G19" s="39">
        <f t="shared" si="2"/>
        <v>2976.9019028681728</v>
      </c>
      <c r="H19" s="39">
        <f t="shared" si="3"/>
        <v>501.11528033868234</v>
      </c>
      <c r="I19" s="37">
        <f t="shared" si="8"/>
        <v>3478.017183206855</v>
      </c>
      <c r="J19" s="40">
        <f t="shared" si="9"/>
        <v>-378.18571354454491</v>
      </c>
      <c r="K19" s="37">
        <f t="shared" si="10"/>
        <v>3099.8314696623102</v>
      </c>
      <c r="L19" s="37">
        <f t="shared" si="13"/>
        <v>41958799.298207499</v>
      </c>
      <c r="M19" s="37">
        <f t="shared" si="11"/>
        <v>37396366.850006111</v>
      </c>
      <c r="N19" s="41">
        <f>'jan-sep'!M19</f>
        <v>26475358.944386546</v>
      </c>
      <c r="O19" s="41">
        <f t="shared" si="12"/>
        <v>10921007.905619565</v>
      </c>
    </row>
    <row r="20" spans="1:15" s="34" customFormat="1" x14ac:dyDescent="0.2">
      <c r="A20" s="33">
        <v>1124</v>
      </c>
      <c r="B20" s="34" t="s">
        <v>215</v>
      </c>
      <c r="C20" s="65">
        <v>1167218290</v>
      </c>
      <c r="D20" s="36">
        <v>27457</v>
      </c>
      <c r="E20" s="37">
        <f t="shared" si="7"/>
        <v>42510.772844811887</v>
      </c>
      <c r="F20" s="38">
        <f t="shared" si="1"/>
        <v>1.2043581081190307</v>
      </c>
      <c r="G20" s="39">
        <f t="shared" si="2"/>
        <v>-4327.9923411542377</v>
      </c>
      <c r="H20" s="39">
        <f t="shared" si="3"/>
        <v>0</v>
      </c>
      <c r="I20" s="37">
        <f t="shared" si="8"/>
        <v>-4327.9923411542377</v>
      </c>
      <c r="J20" s="40">
        <f t="shared" si="9"/>
        <v>-378.18571354454491</v>
      </c>
      <c r="K20" s="37">
        <f t="shared" si="10"/>
        <v>-4706.1780546987829</v>
      </c>
      <c r="L20" s="37">
        <f t="shared" si="13"/>
        <v>-118833685.71107191</v>
      </c>
      <c r="M20" s="37">
        <f t="shared" si="11"/>
        <v>-129217530.84786448</v>
      </c>
      <c r="N20" s="41">
        <f>'jan-sep'!M20</f>
        <v>-114667379.25539647</v>
      </c>
      <c r="O20" s="41">
        <f t="shared" si="12"/>
        <v>-14550151.592468008</v>
      </c>
    </row>
    <row r="21" spans="1:15" s="34" customFormat="1" x14ac:dyDescent="0.2">
      <c r="A21" s="33">
        <v>1127</v>
      </c>
      <c r="B21" s="34" t="s">
        <v>216</v>
      </c>
      <c r="C21" s="65">
        <v>433376624</v>
      </c>
      <c r="D21" s="36">
        <v>11315</v>
      </c>
      <c r="E21" s="37">
        <f t="shared" si="7"/>
        <v>38301.071498011486</v>
      </c>
      <c r="F21" s="38">
        <f t="shared" si="1"/>
        <v>1.0850945047898943</v>
      </c>
      <c r="G21" s="39">
        <f t="shared" si="2"/>
        <v>-1802.1715330739971</v>
      </c>
      <c r="H21" s="39">
        <f t="shared" si="3"/>
        <v>0</v>
      </c>
      <c r="I21" s="37">
        <f t="shared" si="8"/>
        <v>-1802.1715330739971</v>
      </c>
      <c r="J21" s="40">
        <f t="shared" si="9"/>
        <v>-378.18571354454491</v>
      </c>
      <c r="K21" s="37">
        <f t="shared" si="10"/>
        <v>-2180.3572466185419</v>
      </c>
      <c r="L21" s="37">
        <f t="shared" si="13"/>
        <v>-20391570.896732278</v>
      </c>
      <c r="M21" s="37">
        <f t="shared" si="11"/>
        <v>-24670742.2454888</v>
      </c>
      <c r="N21" s="41">
        <f>'jan-sep'!M21</f>
        <v>-22093318.519722167</v>
      </c>
      <c r="O21" s="41">
        <f t="shared" si="12"/>
        <v>-2577423.7257666327</v>
      </c>
    </row>
    <row r="22" spans="1:15" s="34" customFormat="1" x14ac:dyDescent="0.2">
      <c r="A22" s="33">
        <v>1130</v>
      </c>
      <c r="B22" s="34" t="s">
        <v>217</v>
      </c>
      <c r="C22" s="65">
        <v>407249457</v>
      </c>
      <c r="D22" s="36">
        <v>13070</v>
      </c>
      <c r="E22" s="37">
        <f t="shared" si="7"/>
        <v>31159.101530221884</v>
      </c>
      <c r="F22" s="38">
        <f t="shared" si="1"/>
        <v>0.88275780604178478</v>
      </c>
      <c r="G22" s="39">
        <f t="shared" si="2"/>
        <v>2483.0104475997641</v>
      </c>
      <c r="H22" s="39">
        <f t="shared" si="3"/>
        <v>213.01193143211057</v>
      </c>
      <c r="I22" s="37">
        <f t="shared" si="8"/>
        <v>2696.0223790318746</v>
      </c>
      <c r="J22" s="40">
        <f t="shared" si="9"/>
        <v>-378.18571354454491</v>
      </c>
      <c r="K22" s="37">
        <f t="shared" si="10"/>
        <v>2317.8366654873298</v>
      </c>
      <c r="L22" s="37">
        <f t="shared" si="13"/>
        <v>35237012.493946604</v>
      </c>
      <c r="M22" s="37">
        <f t="shared" si="11"/>
        <v>30294125.217919402</v>
      </c>
      <c r="N22" s="41">
        <f>'jan-sep'!M22</f>
        <v>24489865.7137792</v>
      </c>
      <c r="O22" s="41">
        <f t="shared" si="12"/>
        <v>5804259.504140202</v>
      </c>
    </row>
    <row r="23" spans="1:15" s="34" customFormat="1" x14ac:dyDescent="0.2">
      <c r="A23" s="33">
        <v>1133</v>
      </c>
      <c r="B23" s="34" t="s">
        <v>218</v>
      </c>
      <c r="C23" s="65">
        <v>101094526</v>
      </c>
      <c r="D23" s="36">
        <v>2580</v>
      </c>
      <c r="E23" s="37">
        <f t="shared" si="7"/>
        <v>39183.924806201554</v>
      </c>
      <c r="F23" s="38">
        <f t="shared" si="1"/>
        <v>1.1101063187100964</v>
      </c>
      <c r="G23" s="39">
        <f t="shared" si="2"/>
        <v>-2331.8835179880375</v>
      </c>
      <c r="H23" s="39">
        <f t="shared" si="3"/>
        <v>0</v>
      </c>
      <c r="I23" s="37">
        <f t="shared" si="8"/>
        <v>-2331.8835179880375</v>
      </c>
      <c r="J23" s="40">
        <f t="shared" si="9"/>
        <v>-378.18571354454491</v>
      </c>
      <c r="K23" s="37">
        <f t="shared" si="10"/>
        <v>-2710.0692315325823</v>
      </c>
      <c r="L23" s="37">
        <f t="shared" si="13"/>
        <v>-6016259.4764091363</v>
      </c>
      <c r="M23" s="37">
        <f t="shared" si="11"/>
        <v>-6991978.6173540624</v>
      </c>
      <c r="N23" s="41">
        <f>'jan-sep'!M23</f>
        <v>-9615165.1548283882</v>
      </c>
      <c r="O23" s="41">
        <f t="shared" si="12"/>
        <v>2623186.5374743259</v>
      </c>
    </row>
    <row r="24" spans="1:15" s="34" customFormat="1" x14ac:dyDescent="0.2">
      <c r="A24" s="33">
        <v>1134</v>
      </c>
      <c r="B24" s="34" t="s">
        <v>219</v>
      </c>
      <c r="C24" s="65">
        <v>157456531</v>
      </c>
      <c r="D24" s="36">
        <v>3809</v>
      </c>
      <c r="E24" s="37">
        <f t="shared" si="7"/>
        <v>41338.023365712783</v>
      </c>
      <c r="F24" s="38">
        <f t="shared" si="1"/>
        <v>1.1711333453253392</v>
      </c>
      <c r="G24" s="39">
        <f t="shared" si="2"/>
        <v>-3624.342653694775</v>
      </c>
      <c r="H24" s="39">
        <f t="shared" si="3"/>
        <v>0</v>
      </c>
      <c r="I24" s="37">
        <f t="shared" si="8"/>
        <v>-3624.342653694775</v>
      </c>
      <c r="J24" s="40">
        <f t="shared" si="9"/>
        <v>-378.18571354454491</v>
      </c>
      <c r="K24" s="37">
        <f t="shared" si="10"/>
        <v>-4002.5283672393198</v>
      </c>
      <c r="L24" s="37">
        <f t="shared" si="13"/>
        <v>-13805121.167923398</v>
      </c>
      <c r="M24" s="37">
        <f t="shared" si="11"/>
        <v>-15245630.550814569</v>
      </c>
      <c r="N24" s="41">
        <f>'jan-sep'!M24</f>
        <v>-20150957.926488888</v>
      </c>
      <c r="O24" s="41">
        <f t="shared" si="12"/>
        <v>4905327.3756743185</v>
      </c>
    </row>
    <row r="25" spans="1:15" s="34" customFormat="1" x14ac:dyDescent="0.2">
      <c r="A25" s="33">
        <v>1135</v>
      </c>
      <c r="B25" s="34" t="s">
        <v>220</v>
      </c>
      <c r="C25" s="65">
        <v>156439647</v>
      </c>
      <c r="D25" s="36">
        <v>4561</v>
      </c>
      <c r="E25" s="37">
        <f t="shared" si="7"/>
        <v>34299.418329313747</v>
      </c>
      <c r="F25" s="38">
        <f t="shared" si="1"/>
        <v>0.97172504295501005</v>
      </c>
      <c r="G25" s="39">
        <f t="shared" si="2"/>
        <v>598.82036814464664</v>
      </c>
      <c r="H25" s="39">
        <f t="shared" si="3"/>
        <v>0</v>
      </c>
      <c r="I25" s="37">
        <f t="shared" si="8"/>
        <v>598.82036814464664</v>
      </c>
      <c r="J25" s="40">
        <f t="shared" si="9"/>
        <v>-378.18571354454491</v>
      </c>
      <c r="K25" s="37">
        <f t="shared" si="10"/>
        <v>220.63465460010173</v>
      </c>
      <c r="L25" s="37">
        <f t="shared" si="13"/>
        <v>2731219.6991077331</v>
      </c>
      <c r="M25" s="37">
        <f t="shared" si="11"/>
        <v>1006314.6596310639</v>
      </c>
      <c r="N25" s="41">
        <f>'jan-sep'!M25</f>
        <v>-2319580.6990590207</v>
      </c>
      <c r="O25" s="41">
        <f t="shared" si="12"/>
        <v>3325895.3586900849</v>
      </c>
    </row>
    <row r="26" spans="1:15" s="34" customFormat="1" x14ac:dyDescent="0.2">
      <c r="A26" s="33">
        <v>1144</v>
      </c>
      <c r="B26" s="34" t="s">
        <v>221</v>
      </c>
      <c r="C26" s="65">
        <v>15344030</v>
      </c>
      <c r="D26" s="36">
        <v>507</v>
      </c>
      <c r="E26" s="37">
        <f t="shared" si="7"/>
        <v>30264.358974358973</v>
      </c>
      <c r="F26" s="38">
        <f t="shared" si="1"/>
        <v>0.85740916192829264</v>
      </c>
      <c r="G26" s="39">
        <f t="shared" si="2"/>
        <v>3019.855981117511</v>
      </c>
      <c r="H26" s="39">
        <f t="shared" si="3"/>
        <v>526.17182598412944</v>
      </c>
      <c r="I26" s="37">
        <f t="shared" si="8"/>
        <v>3546.0278071016405</v>
      </c>
      <c r="J26" s="40">
        <f t="shared" si="9"/>
        <v>-378.18571354454491</v>
      </c>
      <c r="K26" s="37">
        <f t="shared" si="10"/>
        <v>3167.8420935570957</v>
      </c>
      <c r="L26" s="37">
        <f t="shared" si="13"/>
        <v>1797836.0982005317</v>
      </c>
      <c r="M26" s="37">
        <f t="shared" si="11"/>
        <v>1606095.9414334476</v>
      </c>
      <c r="N26" s="41">
        <f>'jan-sep'!M26</f>
        <v>1484389.1288589162</v>
      </c>
      <c r="O26" s="41">
        <f t="shared" si="12"/>
        <v>121706.81257453142</v>
      </c>
    </row>
    <row r="27" spans="1:15" s="34" customFormat="1" x14ac:dyDescent="0.2">
      <c r="A27" s="33">
        <v>1145</v>
      </c>
      <c r="B27" s="34" t="s">
        <v>222</v>
      </c>
      <c r="C27" s="65">
        <v>27282379</v>
      </c>
      <c r="D27" s="36">
        <v>859</v>
      </c>
      <c r="E27" s="37">
        <f t="shared" si="7"/>
        <v>31760.627473806751</v>
      </c>
      <c r="F27" s="38">
        <f t="shared" si="1"/>
        <v>0.89979943099753523</v>
      </c>
      <c r="G27" s="39">
        <f t="shared" si="2"/>
        <v>2122.0948814488438</v>
      </c>
      <c r="H27" s="39">
        <f t="shared" si="3"/>
        <v>2.4778511774069556</v>
      </c>
      <c r="I27" s="37">
        <f t="shared" si="8"/>
        <v>2124.5727326262509</v>
      </c>
      <c r="J27" s="40">
        <f t="shared" si="9"/>
        <v>-378.18571354454491</v>
      </c>
      <c r="K27" s="37">
        <f t="shared" si="10"/>
        <v>1746.3870190817061</v>
      </c>
      <c r="L27" s="37">
        <f t="shared" si="13"/>
        <v>1825007.9773259496</v>
      </c>
      <c r="M27" s="37">
        <f t="shared" si="11"/>
        <v>1500146.4493911855</v>
      </c>
      <c r="N27" s="41">
        <f>'jan-sep'!M27</f>
        <v>1391002.465167277</v>
      </c>
      <c r="O27" s="41">
        <f t="shared" si="12"/>
        <v>109143.98422390851</v>
      </c>
    </row>
    <row r="28" spans="1:15" s="34" customFormat="1" x14ac:dyDescent="0.2">
      <c r="A28" s="33">
        <v>1146</v>
      </c>
      <c r="B28" s="34" t="s">
        <v>223</v>
      </c>
      <c r="C28" s="65">
        <v>352177069</v>
      </c>
      <c r="D28" s="36">
        <v>11178</v>
      </c>
      <c r="E28" s="37">
        <f t="shared" si="7"/>
        <v>31506.268473787797</v>
      </c>
      <c r="F28" s="38">
        <f t="shared" si="1"/>
        <v>0.89259327350978057</v>
      </c>
      <c r="G28" s="39">
        <f t="shared" si="2"/>
        <v>2274.7102814602163</v>
      </c>
      <c r="H28" s="39">
        <f t="shared" si="3"/>
        <v>91.503501184040942</v>
      </c>
      <c r="I28" s="37">
        <f t="shared" si="8"/>
        <v>2366.2137826442572</v>
      </c>
      <c r="J28" s="40">
        <f t="shared" si="9"/>
        <v>-378.18571354454491</v>
      </c>
      <c r="K28" s="37">
        <f t="shared" si="10"/>
        <v>1988.0280690997124</v>
      </c>
      <c r="L28" s="37">
        <f t="shared" si="13"/>
        <v>26449537.662397508</v>
      </c>
      <c r="M28" s="37">
        <f t="shared" si="11"/>
        <v>22222177.756396584</v>
      </c>
      <c r="N28" s="41">
        <f>'jan-sep'!M28</f>
        <v>17233940.549871735</v>
      </c>
      <c r="O28" s="41">
        <f t="shared" si="12"/>
        <v>4988237.2065248489</v>
      </c>
    </row>
    <row r="29" spans="1:15" s="34" customFormat="1" x14ac:dyDescent="0.2">
      <c r="A29" s="33">
        <v>1149</v>
      </c>
      <c r="B29" s="34" t="s">
        <v>224</v>
      </c>
      <c r="C29" s="65">
        <v>1274624897</v>
      </c>
      <c r="D29" s="36">
        <v>42345</v>
      </c>
      <c r="E29" s="37">
        <f t="shared" si="7"/>
        <v>30100.95399692998</v>
      </c>
      <c r="F29" s="38">
        <f t="shared" si="1"/>
        <v>0.85277979162274586</v>
      </c>
      <c r="G29" s="39">
        <f t="shared" si="2"/>
        <v>3117.8989675749062</v>
      </c>
      <c r="H29" s="39">
        <f t="shared" si="3"/>
        <v>583.36356808427672</v>
      </c>
      <c r="I29" s="37">
        <f t="shared" si="8"/>
        <v>3701.262535659183</v>
      </c>
      <c r="J29" s="40">
        <f t="shared" si="9"/>
        <v>-378.18571354454491</v>
      </c>
      <c r="K29" s="37">
        <f t="shared" si="10"/>
        <v>3323.0768221146382</v>
      </c>
      <c r="L29" s="37">
        <f t="shared" si="13"/>
        <v>156729962.0724881</v>
      </c>
      <c r="M29" s="37">
        <f t="shared" si="11"/>
        <v>140715688.03244436</v>
      </c>
      <c r="N29" s="41">
        <f>'jan-sep'!M29</f>
        <v>105658655.96002132</v>
      </c>
      <c r="O29" s="41">
        <f t="shared" si="12"/>
        <v>35057032.072423041</v>
      </c>
    </row>
    <row r="30" spans="1:15" s="34" customFormat="1" x14ac:dyDescent="0.2">
      <c r="A30" s="33">
        <v>1151</v>
      </c>
      <c r="B30" s="34" t="s">
        <v>225</v>
      </c>
      <c r="C30" s="65">
        <v>6495309</v>
      </c>
      <c r="D30" s="36">
        <v>192</v>
      </c>
      <c r="E30" s="37">
        <f t="shared" si="7"/>
        <v>33829.734375</v>
      </c>
      <c r="F30" s="38">
        <f t="shared" si="1"/>
        <v>0.95841858812540315</v>
      </c>
      <c r="G30" s="39">
        <f t="shared" si="2"/>
        <v>880.63074073289465</v>
      </c>
      <c r="H30" s="39">
        <f t="shared" si="3"/>
        <v>0</v>
      </c>
      <c r="I30" s="37">
        <f t="shared" si="8"/>
        <v>880.63074073289465</v>
      </c>
      <c r="J30" s="40">
        <f t="shared" si="9"/>
        <v>-378.18571354454491</v>
      </c>
      <c r="K30" s="37">
        <f t="shared" si="10"/>
        <v>502.44502718834974</v>
      </c>
      <c r="L30" s="37">
        <f t="shared" si="13"/>
        <v>169081.10222071578</v>
      </c>
      <c r="M30" s="37">
        <f t="shared" si="11"/>
        <v>96469.44522016315</v>
      </c>
      <c r="N30" s="41">
        <f>'jan-sep'!M30</f>
        <v>-81572.073847693697</v>
      </c>
      <c r="O30" s="41">
        <f t="shared" si="12"/>
        <v>178041.51906785683</v>
      </c>
    </row>
    <row r="31" spans="1:15" s="34" customFormat="1" x14ac:dyDescent="0.2">
      <c r="A31" s="33">
        <v>1160</v>
      </c>
      <c r="B31" s="34" t="s">
        <v>226</v>
      </c>
      <c r="C31" s="65">
        <v>320882040</v>
      </c>
      <c r="D31" s="36">
        <v>8705</v>
      </c>
      <c r="E31" s="37">
        <f t="shared" si="7"/>
        <v>36861.808156232051</v>
      </c>
      <c r="F31" s="38">
        <f t="shared" si="1"/>
        <v>1.0443192292681249</v>
      </c>
      <c r="G31" s="39">
        <f t="shared" si="2"/>
        <v>-938.61352800633608</v>
      </c>
      <c r="H31" s="39">
        <f t="shared" si="3"/>
        <v>0</v>
      </c>
      <c r="I31" s="37">
        <f t="shared" si="8"/>
        <v>-938.61352800633608</v>
      </c>
      <c r="J31" s="40">
        <f t="shared" si="9"/>
        <v>-378.18571354454491</v>
      </c>
      <c r="K31" s="37">
        <f t="shared" si="10"/>
        <v>-1316.7992415508811</v>
      </c>
      <c r="L31" s="37">
        <f t="shared" si="13"/>
        <v>-8170630.7612951556</v>
      </c>
      <c r="M31" s="37">
        <f t="shared" si="11"/>
        <v>-11462737.39770042</v>
      </c>
      <c r="N31" s="41">
        <f>'jan-sep'!M31</f>
        <v>-16500516.909605084</v>
      </c>
      <c r="O31" s="41">
        <f t="shared" si="12"/>
        <v>5037779.5119046643</v>
      </c>
    </row>
    <row r="32" spans="1:15" s="34" customFormat="1" x14ac:dyDescent="0.2">
      <c r="A32" s="33">
        <v>1505</v>
      </c>
      <c r="B32" s="34" t="s">
        <v>267</v>
      </c>
      <c r="C32" s="65">
        <v>738362195</v>
      </c>
      <c r="D32" s="36">
        <v>24099</v>
      </c>
      <c r="E32" s="37">
        <f t="shared" si="7"/>
        <v>30638.70679281298</v>
      </c>
      <c r="F32" s="38">
        <f t="shared" si="1"/>
        <v>0.86801468142937543</v>
      </c>
      <c r="G32" s="39">
        <f t="shared" si="2"/>
        <v>2795.2472900451066</v>
      </c>
      <c r="H32" s="39">
        <f t="shared" si="3"/>
        <v>395.15008952522692</v>
      </c>
      <c r="I32" s="37">
        <f t="shared" si="8"/>
        <v>3190.3973795703337</v>
      </c>
      <c r="J32" s="40">
        <f t="shared" si="9"/>
        <v>-378.18571354454491</v>
      </c>
      <c r="K32" s="37">
        <f t="shared" si="10"/>
        <v>2812.2116660257889</v>
      </c>
      <c r="L32" s="37">
        <f t="shared" si="13"/>
        <v>76885386.450265467</v>
      </c>
      <c r="M32" s="37">
        <f t="shared" si="11"/>
        <v>67771488.939555481</v>
      </c>
      <c r="N32" s="41">
        <f>'jan-sep'!M32</f>
        <v>54739685.099844262</v>
      </c>
      <c r="O32" s="41">
        <f t="shared" si="12"/>
        <v>13031803.839711219</v>
      </c>
    </row>
    <row r="33" spans="1:15" s="34" customFormat="1" x14ac:dyDescent="0.2">
      <c r="A33" s="33">
        <v>1506</v>
      </c>
      <c r="B33" s="34" t="s">
        <v>265</v>
      </c>
      <c r="C33" s="65">
        <v>1044119745</v>
      </c>
      <c r="D33" s="36">
        <v>31870</v>
      </c>
      <c r="E33" s="37">
        <f t="shared" si="7"/>
        <v>32761.83699403828</v>
      </c>
      <c r="F33" s="38">
        <f t="shared" si="1"/>
        <v>0.92816435411993303</v>
      </c>
      <c r="G33" s="39">
        <f t="shared" si="2"/>
        <v>1521.3691693099265</v>
      </c>
      <c r="H33" s="39">
        <f t="shared" si="3"/>
        <v>0</v>
      </c>
      <c r="I33" s="37">
        <f t="shared" si="8"/>
        <v>1521.3691693099265</v>
      </c>
      <c r="J33" s="40">
        <f t="shared" si="9"/>
        <v>-378.18571354454491</v>
      </c>
      <c r="K33" s="37">
        <f t="shared" si="10"/>
        <v>1143.1834557653815</v>
      </c>
      <c r="L33" s="37">
        <f t="shared" si="13"/>
        <v>48486035.425907359</v>
      </c>
      <c r="M33" s="37">
        <f t="shared" si="11"/>
        <v>36433256.73524271</v>
      </c>
      <c r="N33" s="41">
        <f>'jan-sep'!M33</f>
        <v>16303648.331635404</v>
      </c>
      <c r="O33" s="41">
        <f t="shared" si="12"/>
        <v>20129608.403607305</v>
      </c>
    </row>
    <row r="34" spans="1:15" s="34" customFormat="1" x14ac:dyDescent="0.2">
      <c r="A34" s="33">
        <v>1507</v>
      </c>
      <c r="B34" s="34" t="s">
        <v>266</v>
      </c>
      <c r="C34" s="65">
        <v>2266751944</v>
      </c>
      <c r="D34" s="36">
        <v>66670</v>
      </c>
      <c r="E34" s="37">
        <f t="shared" si="7"/>
        <v>33999.57918104095</v>
      </c>
      <c r="F34" s="38">
        <f t="shared" si="1"/>
        <v>0.96323040300404716</v>
      </c>
      <c r="G34" s="39">
        <f t="shared" si="2"/>
        <v>778.72385710832452</v>
      </c>
      <c r="H34" s="39">
        <f t="shared" si="3"/>
        <v>0</v>
      </c>
      <c r="I34" s="37">
        <f t="shared" si="8"/>
        <v>778.72385710832452</v>
      </c>
      <c r="J34" s="40">
        <f t="shared" si="9"/>
        <v>-378.18571354454491</v>
      </c>
      <c r="K34" s="37">
        <f t="shared" si="10"/>
        <v>400.53814356377961</v>
      </c>
      <c r="L34" s="37">
        <f t="shared" si="13"/>
        <v>51917519.553411998</v>
      </c>
      <c r="M34" s="37">
        <f t="shared" si="11"/>
        <v>26703878.031397186</v>
      </c>
      <c r="N34" s="41">
        <f>'jan-sep'!M34</f>
        <v>11135999.396740962</v>
      </c>
      <c r="O34" s="41">
        <f t="shared" si="12"/>
        <v>15567878.634656224</v>
      </c>
    </row>
    <row r="35" spans="1:15" s="34" customFormat="1" x14ac:dyDescent="0.2">
      <c r="A35" s="33">
        <v>1511</v>
      </c>
      <c r="B35" s="34" t="s">
        <v>268</v>
      </c>
      <c r="C35" s="65">
        <v>90732047</v>
      </c>
      <c r="D35" s="36">
        <v>3083</v>
      </c>
      <c r="E35" s="37">
        <f t="shared" si="7"/>
        <v>29429.791436912099</v>
      </c>
      <c r="F35" s="38">
        <f t="shared" si="1"/>
        <v>0.83376531559864997</v>
      </c>
      <c r="G35" s="39">
        <f t="shared" si="2"/>
        <v>3520.5965035856352</v>
      </c>
      <c r="H35" s="39">
        <f t="shared" si="3"/>
        <v>818.27046409053526</v>
      </c>
      <c r="I35" s="37">
        <f t="shared" si="8"/>
        <v>4338.8669676761701</v>
      </c>
      <c r="J35" s="40">
        <f t="shared" si="9"/>
        <v>-378.18571354454491</v>
      </c>
      <c r="K35" s="37">
        <f t="shared" si="10"/>
        <v>3960.6812541316253</v>
      </c>
      <c r="L35" s="37">
        <f t="shared" si="13"/>
        <v>13376726.861345632</v>
      </c>
      <c r="M35" s="37">
        <f t="shared" si="11"/>
        <v>12210780.306487801</v>
      </c>
      <c r="N35" s="41">
        <f>'jan-sep'!M35</f>
        <v>9088566.6695700977</v>
      </c>
      <c r="O35" s="41">
        <f t="shared" si="12"/>
        <v>3122213.6369177029</v>
      </c>
    </row>
    <row r="36" spans="1:15" s="34" customFormat="1" x14ac:dyDescent="0.2">
      <c r="A36" s="33">
        <v>1514</v>
      </c>
      <c r="B36" s="34" t="s">
        <v>159</v>
      </c>
      <c r="C36" s="65">
        <v>82389172</v>
      </c>
      <c r="D36" s="36">
        <v>2445</v>
      </c>
      <c r="E36" s="37">
        <f t="shared" si="7"/>
        <v>33697.002862985682</v>
      </c>
      <c r="F36" s="38">
        <f t="shared" si="1"/>
        <v>0.95465821723586641</v>
      </c>
      <c r="G36" s="39">
        <f t="shared" si="2"/>
        <v>960.26964794148512</v>
      </c>
      <c r="H36" s="39">
        <f t="shared" si="3"/>
        <v>0</v>
      </c>
      <c r="I36" s="37">
        <f t="shared" si="8"/>
        <v>960.26964794148512</v>
      </c>
      <c r="J36" s="40">
        <f t="shared" si="9"/>
        <v>-378.18571354454491</v>
      </c>
      <c r="K36" s="37">
        <f t="shared" si="10"/>
        <v>582.08393439694021</v>
      </c>
      <c r="L36" s="37">
        <f t="shared" si="13"/>
        <v>2347859.289216931</v>
      </c>
      <c r="M36" s="37">
        <f t="shared" si="11"/>
        <v>1423195.2196005187</v>
      </c>
      <c r="N36" s="41">
        <f>'jan-sep'!M36</f>
        <v>1070386.8939707757</v>
      </c>
      <c r="O36" s="41">
        <f t="shared" si="12"/>
        <v>352808.32562974305</v>
      </c>
    </row>
    <row r="37" spans="1:15" s="34" customFormat="1" x14ac:dyDescent="0.2">
      <c r="A37" s="33">
        <v>1515</v>
      </c>
      <c r="B37" s="34" t="s">
        <v>393</v>
      </c>
      <c r="C37" s="65">
        <v>301961726</v>
      </c>
      <c r="D37" s="36">
        <v>8858</v>
      </c>
      <c r="E37" s="37">
        <f t="shared" si="7"/>
        <v>34089.153985098215</v>
      </c>
      <c r="F37" s="38">
        <f t="shared" si="1"/>
        <v>0.96576811601960122</v>
      </c>
      <c r="G37" s="39">
        <f t="shared" si="2"/>
        <v>724.97897467396535</v>
      </c>
      <c r="H37" s="39">
        <f t="shared" si="3"/>
        <v>0</v>
      </c>
      <c r="I37" s="37">
        <f t="shared" si="8"/>
        <v>724.97897467396535</v>
      </c>
      <c r="J37" s="40">
        <f t="shared" si="9"/>
        <v>-378.18571354454491</v>
      </c>
      <c r="K37" s="37">
        <f t="shared" si="10"/>
        <v>346.79326112942044</v>
      </c>
      <c r="L37" s="37">
        <f t="shared" si="13"/>
        <v>6421863.7576619852</v>
      </c>
      <c r="M37" s="37">
        <f t="shared" si="11"/>
        <v>3071894.7070844062</v>
      </c>
      <c r="N37" s="41">
        <f>'jan-sep'!M37</f>
        <v>-6518712.4715774497</v>
      </c>
      <c r="O37" s="41">
        <f t="shared" si="12"/>
        <v>9590607.1786618568</v>
      </c>
    </row>
    <row r="38" spans="1:15" s="34" customFormat="1" x14ac:dyDescent="0.2">
      <c r="A38" s="33">
        <v>1516</v>
      </c>
      <c r="B38" s="34" t="s">
        <v>269</v>
      </c>
      <c r="C38" s="65">
        <v>298911557</v>
      </c>
      <c r="D38" s="36">
        <v>8575</v>
      </c>
      <c r="E38" s="37">
        <f t="shared" si="7"/>
        <v>34858.490612244896</v>
      </c>
      <c r="F38" s="38">
        <f t="shared" si="1"/>
        <v>0.98756392782851621</v>
      </c>
      <c r="G38" s="39">
        <f t="shared" si="2"/>
        <v>263.37699838595728</v>
      </c>
      <c r="H38" s="39">
        <f t="shared" si="3"/>
        <v>0</v>
      </c>
      <c r="I38" s="37">
        <f t="shared" si="8"/>
        <v>263.37699838595728</v>
      </c>
      <c r="J38" s="40">
        <f t="shared" si="9"/>
        <v>-378.18571354454491</v>
      </c>
      <c r="K38" s="37">
        <f t="shared" si="10"/>
        <v>-114.80871515858763</v>
      </c>
      <c r="L38" s="37">
        <f t="shared" si="13"/>
        <v>2258457.7611595835</v>
      </c>
      <c r="M38" s="37">
        <f t="shared" si="11"/>
        <v>-984484.73248488898</v>
      </c>
      <c r="N38" s="41">
        <f>'jan-sep'!M38</f>
        <v>-3356827.5366873648</v>
      </c>
      <c r="O38" s="41">
        <f t="shared" si="12"/>
        <v>2372342.8042024756</v>
      </c>
    </row>
    <row r="39" spans="1:15" s="34" customFormat="1" x14ac:dyDescent="0.2">
      <c r="A39" s="33">
        <v>1517</v>
      </c>
      <c r="B39" s="34" t="s">
        <v>270</v>
      </c>
      <c r="C39" s="65">
        <v>145507967</v>
      </c>
      <c r="D39" s="36">
        <v>5140</v>
      </c>
      <c r="E39" s="37">
        <f t="shared" si="7"/>
        <v>28308.942996108948</v>
      </c>
      <c r="F39" s="38">
        <f t="shared" si="1"/>
        <v>0.80201094329914491</v>
      </c>
      <c r="G39" s="39">
        <f t="shared" si="2"/>
        <v>4193.1055680675254</v>
      </c>
      <c r="H39" s="39">
        <f t="shared" si="3"/>
        <v>1210.567418371638</v>
      </c>
      <c r="I39" s="37">
        <f t="shared" si="8"/>
        <v>5403.6729864391637</v>
      </c>
      <c r="J39" s="40">
        <f t="shared" si="9"/>
        <v>-378.18571354454491</v>
      </c>
      <c r="K39" s="37">
        <f t="shared" si="10"/>
        <v>5025.4872728946184</v>
      </c>
      <c r="L39" s="37">
        <f t="shared" si="13"/>
        <v>27774879.150297303</v>
      </c>
      <c r="M39" s="37">
        <f t="shared" si="11"/>
        <v>25831004.58267834</v>
      </c>
      <c r="N39" s="41">
        <f>'jan-sep'!M39</f>
        <v>20924951.173934579</v>
      </c>
      <c r="O39" s="41">
        <f t="shared" si="12"/>
        <v>4906053.4087437615</v>
      </c>
    </row>
    <row r="40" spans="1:15" s="34" customFormat="1" x14ac:dyDescent="0.2">
      <c r="A40" s="33">
        <v>1520</v>
      </c>
      <c r="B40" s="34" t="s">
        <v>272</v>
      </c>
      <c r="C40" s="65">
        <v>305431077</v>
      </c>
      <c r="D40" s="36">
        <v>10830</v>
      </c>
      <c r="E40" s="37">
        <f t="shared" si="7"/>
        <v>28202.315512465375</v>
      </c>
      <c r="F40" s="38">
        <f t="shared" si="1"/>
        <v>0.7989901166737795</v>
      </c>
      <c r="G40" s="39">
        <f t="shared" si="2"/>
        <v>4257.0820582536699</v>
      </c>
      <c r="H40" s="39">
        <f t="shared" si="3"/>
        <v>1247.8870376468885</v>
      </c>
      <c r="I40" s="37">
        <f t="shared" si="8"/>
        <v>5504.9690959005584</v>
      </c>
      <c r="J40" s="40">
        <f t="shared" si="9"/>
        <v>-378.18571354454491</v>
      </c>
      <c r="K40" s="37">
        <f t="shared" si="10"/>
        <v>5126.7833823560131</v>
      </c>
      <c r="L40" s="37">
        <f t="shared" si="13"/>
        <v>59618815.308603048</v>
      </c>
      <c r="M40" s="37">
        <f t="shared" si="11"/>
        <v>55523064.030915625</v>
      </c>
      <c r="N40" s="41">
        <f>'jan-sep'!M40</f>
        <v>44198571.03272599</v>
      </c>
      <c r="O40" s="41">
        <f t="shared" si="12"/>
        <v>11324492.998189636</v>
      </c>
    </row>
    <row r="41" spans="1:15" s="34" customFormat="1" x14ac:dyDescent="0.2">
      <c r="A41" s="33">
        <v>1525</v>
      </c>
      <c r="B41" s="34" t="s">
        <v>273</v>
      </c>
      <c r="C41" s="65">
        <v>145465420</v>
      </c>
      <c r="D41" s="36">
        <v>4482</v>
      </c>
      <c r="E41" s="37">
        <f t="shared" si="7"/>
        <v>32455.470771976798</v>
      </c>
      <c r="F41" s="38">
        <f t="shared" si="1"/>
        <v>0.91948479788272919</v>
      </c>
      <c r="G41" s="39">
        <f t="shared" si="2"/>
        <v>1705.1889025468161</v>
      </c>
      <c r="H41" s="39">
        <f t="shared" si="3"/>
        <v>0</v>
      </c>
      <c r="I41" s="37">
        <f t="shared" si="8"/>
        <v>1705.1889025468161</v>
      </c>
      <c r="J41" s="40">
        <f t="shared" si="9"/>
        <v>-378.18571354454491</v>
      </c>
      <c r="K41" s="37">
        <f t="shared" si="10"/>
        <v>1327.003189002271</v>
      </c>
      <c r="L41" s="37">
        <f t="shared" si="13"/>
        <v>7642656.6612148294</v>
      </c>
      <c r="M41" s="37">
        <f t="shared" si="11"/>
        <v>5947628.2931081783</v>
      </c>
      <c r="N41" s="41">
        <f>'jan-sep'!M41</f>
        <v>5019524.4198678993</v>
      </c>
      <c r="O41" s="41">
        <f t="shared" si="12"/>
        <v>928103.87324027903</v>
      </c>
    </row>
    <row r="42" spans="1:15" s="34" customFormat="1" x14ac:dyDescent="0.2">
      <c r="A42" s="33">
        <v>1528</v>
      </c>
      <c r="B42" s="34" t="s">
        <v>274</v>
      </c>
      <c r="C42" s="65">
        <v>219888118</v>
      </c>
      <c r="D42" s="36">
        <v>7596</v>
      </c>
      <c r="E42" s="37">
        <f t="shared" si="7"/>
        <v>28947.882833070038</v>
      </c>
      <c r="F42" s="38">
        <f t="shared" si="1"/>
        <v>0.82011252842095606</v>
      </c>
      <c r="G42" s="39">
        <f t="shared" si="2"/>
        <v>3809.7416658908714</v>
      </c>
      <c r="H42" s="39">
        <f t="shared" si="3"/>
        <v>986.93847543525658</v>
      </c>
      <c r="I42" s="37">
        <f t="shared" si="8"/>
        <v>4796.6801413261283</v>
      </c>
      <c r="J42" s="40">
        <f t="shared" si="9"/>
        <v>-378.18571354454491</v>
      </c>
      <c r="K42" s="37">
        <f t="shared" si="10"/>
        <v>4418.494427781583</v>
      </c>
      <c r="L42" s="37">
        <f t="shared" si="13"/>
        <v>36435582.353513271</v>
      </c>
      <c r="M42" s="37">
        <f t="shared" si="11"/>
        <v>33562883.673428908</v>
      </c>
      <c r="N42" s="41">
        <f>'jan-sep'!M42</f>
        <v>22010148.639767915</v>
      </c>
      <c r="O42" s="41">
        <f t="shared" si="12"/>
        <v>11552735.033660993</v>
      </c>
    </row>
    <row r="43" spans="1:15" s="34" customFormat="1" x14ac:dyDescent="0.2">
      <c r="A43" s="33">
        <v>1531</v>
      </c>
      <c r="B43" s="34" t="s">
        <v>275</v>
      </c>
      <c r="C43" s="65">
        <v>270921470</v>
      </c>
      <c r="D43" s="36">
        <v>9409</v>
      </c>
      <c r="E43" s="37">
        <f t="shared" si="7"/>
        <v>28793.864385163142</v>
      </c>
      <c r="F43" s="38">
        <f t="shared" si="1"/>
        <v>0.81574908466015372</v>
      </c>
      <c r="G43" s="39">
        <f t="shared" si="2"/>
        <v>3902.152734635009</v>
      </c>
      <c r="H43" s="39">
        <f t="shared" si="3"/>
        <v>1040.8449322026702</v>
      </c>
      <c r="I43" s="37">
        <f t="shared" si="8"/>
        <v>4942.9976668376794</v>
      </c>
      <c r="J43" s="40">
        <f t="shared" si="9"/>
        <v>-378.18571354454491</v>
      </c>
      <c r="K43" s="37">
        <f t="shared" si="10"/>
        <v>4564.8119532931341</v>
      </c>
      <c r="L43" s="37">
        <f t="shared" si="13"/>
        <v>46508665.047275722</v>
      </c>
      <c r="M43" s="37">
        <f t="shared" si="11"/>
        <v>42950315.668535098</v>
      </c>
      <c r="N43" s="41">
        <f>'jan-sep'!M43</f>
        <v>31474679.175214097</v>
      </c>
      <c r="O43" s="41">
        <f t="shared" si="12"/>
        <v>11475636.493321002</v>
      </c>
    </row>
    <row r="44" spans="1:15" s="34" customFormat="1" x14ac:dyDescent="0.2">
      <c r="A44" s="33">
        <v>1532</v>
      </c>
      <c r="B44" s="34" t="s">
        <v>276</v>
      </c>
      <c r="C44" s="65">
        <v>281229054</v>
      </c>
      <c r="D44" s="36">
        <v>8506</v>
      </c>
      <c r="E44" s="37">
        <f t="shared" si="7"/>
        <v>33062.43287091465</v>
      </c>
      <c r="F44" s="38">
        <f t="shared" si="1"/>
        <v>0.93668043268911827</v>
      </c>
      <c r="G44" s="39">
        <f t="shared" si="2"/>
        <v>1341.0116431841045</v>
      </c>
      <c r="H44" s="39">
        <f t="shared" si="3"/>
        <v>0</v>
      </c>
      <c r="I44" s="37">
        <f t="shared" si="8"/>
        <v>1341.0116431841045</v>
      </c>
      <c r="J44" s="40">
        <f t="shared" si="9"/>
        <v>-378.18571354454491</v>
      </c>
      <c r="K44" s="37">
        <f t="shared" si="10"/>
        <v>962.8259296395596</v>
      </c>
      <c r="L44" s="37">
        <f t="shared" si="13"/>
        <v>11406645.036923993</v>
      </c>
      <c r="M44" s="37">
        <f t="shared" si="11"/>
        <v>8189797.3575140936</v>
      </c>
      <c r="N44" s="41">
        <f>'jan-sep'!M44</f>
        <v>12143291.599258268</v>
      </c>
      <c r="O44" s="41">
        <f t="shared" si="12"/>
        <v>-3953494.2417441746</v>
      </c>
    </row>
    <row r="45" spans="1:15" s="34" customFormat="1" x14ac:dyDescent="0.2">
      <c r="A45" s="33">
        <v>1535</v>
      </c>
      <c r="B45" s="34" t="s">
        <v>277</v>
      </c>
      <c r="C45" s="65">
        <v>208597278</v>
      </c>
      <c r="D45" s="36">
        <v>6958</v>
      </c>
      <c r="E45" s="37">
        <f t="shared" si="7"/>
        <v>29979.488071284854</v>
      </c>
      <c r="F45" s="38">
        <f t="shared" si="1"/>
        <v>0.84933858219225811</v>
      </c>
      <c r="G45" s="39">
        <f t="shared" si="2"/>
        <v>3190.7785229619826</v>
      </c>
      <c r="H45" s="39">
        <f t="shared" si="3"/>
        <v>625.87664206007116</v>
      </c>
      <c r="I45" s="37">
        <f t="shared" si="8"/>
        <v>3816.6551650220536</v>
      </c>
      <c r="J45" s="40">
        <f t="shared" si="9"/>
        <v>-378.18571354454491</v>
      </c>
      <c r="K45" s="37">
        <f t="shared" si="10"/>
        <v>3438.4694514775088</v>
      </c>
      <c r="L45" s="37">
        <f t="shared" si="13"/>
        <v>26556286.638223447</v>
      </c>
      <c r="M45" s="37">
        <f t="shared" si="11"/>
        <v>23924870.443380505</v>
      </c>
      <c r="N45" s="41">
        <f>'jan-sep'!M45</f>
        <v>14678880.233334009</v>
      </c>
      <c r="O45" s="41">
        <f t="shared" si="12"/>
        <v>9245990.2100464962</v>
      </c>
    </row>
    <row r="46" spans="1:15" s="34" customFormat="1" x14ac:dyDescent="0.2">
      <c r="A46" s="33">
        <v>1539</v>
      </c>
      <c r="B46" s="34" t="s">
        <v>278</v>
      </c>
      <c r="C46" s="65">
        <v>218444602</v>
      </c>
      <c r="D46" s="36">
        <v>7026</v>
      </c>
      <c r="E46" s="37">
        <f t="shared" si="7"/>
        <v>31090.891261030458</v>
      </c>
      <c r="F46" s="38">
        <f t="shared" si="1"/>
        <v>0.88082536432736169</v>
      </c>
      <c r="G46" s="39">
        <f t="shared" si="2"/>
        <v>2523.9366091146198</v>
      </c>
      <c r="H46" s="39">
        <f t="shared" si="3"/>
        <v>236.88552564910967</v>
      </c>
      <c r="I46" s="37">
        <f t="shared" si="8"/>
        <v>2760.8221347637295</v>
      </c>
      <c r="J46" s="40">
        <f t="shared" si="9"/>
        <v>-378.18571354454491</v>
      </c>
      <c r="K46" s="37">
        <f t="shared" si="10"/>
        <v>2382.6364212191847</v>
      </c>
      <c r="L46" s="37">
        <f t="shared" si="13"/>
        <v>19397536.318849962</v>
      </c>
      <c r="M46" s="37">
        <f t="shared" si="11"/>
        <v>16740403.495485991</v>
      </c>
      <c r="N46" s="41">
        <f>'jan-sep'!M46</f>
        <v>11117772.70909813</v>
      </c>
      <c r="O46" s="41">
        <f t="shared" si="12"/>
        <v>5622630.7863878608</v>
      </c>
    </row>
    <row r="47" spans="1:15" s="34" customFormat="1" x14ac:dyDescent="0.2">
      <c r="A47" s="33">
        <v>1547</v>
      </c>
      <c r="B47" s="34" t="s">
        <v>279</v>
      </c>
      <c r="C47" s="65">
        <v>106847673</v>
      </c>
      <c r="D47" s="36">
        <v>3522</v>
      </c>
      <c r="E47" s="37">
        <f t="shared" si="7"/>
        <v>30337.215502555366</v>
      </c>
      <c r="F47" s="38">
        <f t="shared" si="1"/>
        <v>0.85947323521115315</v>
      </c>
      <c r="G47" s="39">
        <f t="shared" si="2"/>
        <v>2976.1420641996751</v>
      </c>
      <c r="H47" s="39">
        <f t="shared" si="3"/>
        <v>500.67204111539189</v>
      </c>
      <c r="I47" s="37">
        <f t="shared" si="8"/>
        <v>3476.8141053150671</v>
      </c>
      <c r="J47" s="40">
        <f t="shared" si="9"/>
        <v>-378.18571354454491</v>
      </c>
      <c r="K47" s="37">
        <f t="shared" si="10"/>
        <v>3098.6283917705223</v>
      </c>
      <c r="L47" s="37">
        <f t="shared" si="13"/>
        <v>12245339.278919667</v>
      </c>
      <c r="M47" s="37">
        <f t="shared" si="11"/>
        <v>10913369.195815779</v>
      </c>
      <c r="N47" s="41">
        <f>'jan-sep'!M47</f>
        <v>4803468.1891063647</v>
      </c>
      <c r="O47" s="41">
        <f t="shared" si="12"/>
        <v>6109901.0067094145</v>
      </c>
    </row>
    <row r="48" spans="1:15" s="34" customFormat="1" x14ac:dyDescent="0.2">
      <c r="A48" s="33">
        <v>1554</v>
      </c>
      <c r="B48" s="34" t="s">
        <v>280</v>
      </c>
      <c r="C48" s="65">
        <v>182936265</v>
      </c>
      <c r="D48" s="36">
        <v>5808</v>
      </c>
      <c r="E48" s="37">
        <f t="shared" si="7"/>
        <v>31497.290805785124</v>
      </c>
      <c r="F48" s="38">
        <f t="shared" si="1"/>
        <v>0.89233893028034805</v>
      </c>
      <c r="G48" s="39">
        <f t="shared" si="2"/>
        <v>2280.0968822618202</v>
      </c>
      <c r="H48" s="39">
        <f t="shared" si="3"/>
        <v>94.64568498497664</v>
      </c>
      <c r="I48" s="37">
        <f t="shared" si="8"/>
        <v>2374.7425672467966</v>
      </c>
      <c r="J48" s="40">
        <f t="shared" si="9"/>
        <v>-378.18571354454491</v>
      </c>
      <c r="K48" s="37">
        <f t="shared" si="10"/>
        <v>1996.5568537022518</v>
      </c>
      <c r="L48" s="37">
        <f t="shared" si="13"/>
        <v>13792504.830569394</v>
      </c>
      <c r="M48" s="37">
        <f t="shared" si="11"/>
        <v>11596002.206302678</v>
      </c>
      <c r="N48" s="41">
        <f>'jan-sep'!M48</f>
        <v>7113325.6161072571</v>
      </c>
      <c r="O48" s="41">
        <f t="shared" si="12"/>
        <v>4482676.5901954211</v>
      </c>
    </row>
    <row r="49" spans="1:15" s="34" customFormat="1" x14ac:dyDescent="0.2">
      <c r="A49" s="33">
        <v>1557</v>
      </c>
      <c r="B49" s="34" t="s">
        <v>281</v>
      </c>
      <c r="C49" s="65">
        <v>70658599</v>
      </c>
      <c r="D49" s="36">
        <v>2658</v>
      </c>
      <c r="E49" s="37">
        <f t="shared" si="7"/>
        <v>26583.370579382994</v>
      </c>
      <c r="F49" s="38">
        <f t="shared" si="1"/>
        <v>0.75312434368786352</v>
      </c>
      <c r="G49" s="39">
        <f t="shared" si="2"/>
        <v>5228.4490181030978</v>
      </c>
      <c r="H49" s="39">
        <f t="shared" si="3"/>
        <v>1814.517764225722</v>
      </c>
      <c r="I49" s="37">
        <f t="shared" si="8"/>
        <v>7042.96678232882</v>
      </c>
      <c r="J49" s="40">
        <f t="shared" si="9"/>
        <v>-378.18571354454491</v>
      </c>
      <c r="K49" s="37">
        <f t="shared" si="10"/>
        <v>6664.7810687842748</v>
      </c>
      <c r="L49" s="37">
        <f t="shared" si="13"/>
        <v>18720205.707430005</v>
      </c>
      <c r="M49" s="37">
        <f t="shared" si="11"/>
        <v>17714988.080828603</v>
      </c>
      <c r="N49" s="41">
        <f>'jan-sep'!M49</f>
        <v>13832477.38354438</v>
      </c>
      <c r="O49" s="41">
        <f t="shared" si="12"/>
        <v>3882510.6972842235</v>
      </c>
    </row>
    <row r="50" spans="1:15" s="34" customFormat="1" x14ac:dyDescent="0.2">
      <c r="A50" s="33">
        <v>1560</v>
      </c>
      <c r="B50" s="34" t="s">
        <v>282</v>
      </c>
      <c r="C50" s="65">
        <v>80066611</v>
      </c>
      <c r="D50" s="36">
        <v>2985</v>
      </c>
      <c r="E50" s="37">
        <f t="shared" si="7"/>
        <v>26822.985259631492</v>
      </c>
      <c r="F50" s="38">
        <f t="shared" si="1"/>
        <v>0.75991278491510517</v>
      </c>
      <c r="G50" s="39">
        <f t="shared" si="2"/>
        <v>5084.6802099539991</v>
      </c>
      <c r="H50" s="39">
        <f t="shared" si="3"/>
        <v>1730.6526261387476</v>
      </c>
      <c r="I50" s="37">
        <f t="shared" si="8"/>
        <v>6815.3328360927462</v>
      </c>
      <c r="J50" s="40">
        <f t="shared" si="9"/>
        <v>-378.18571354454491</v>
      </c>
      <c r="K50" s="37">
        <f t="shared" si="10"/>
        <v>6437.147122548201</v>
      </c>
      <c r="L50" s="37">
        <f t="shared" si="13"/>
        <v>20343768.515736848</v>
      </c>
      <c r="M50" s="37">
        <f t="shared" si="11"/>
        <v>19214884.16080638</v>
      </c>
      <c r="N50" s="41">
        <f>'jan-sep'!M50</f>
        <v>15055329.200086521</v>
      </c>
      <c r="O50" s="41">
        <f t="shared" si="12"/>
        <v>4159554.9607198592</v>
      </c>
    </row>
    <row r="51" spans="1:15" s="34" customFormat="1" x14ac:dyDescent="0.2">
      <c r="A51" s="33">
        <v>1563</v>
      </c>
      <c r="B51" s="34" t="s">
        <v>283</v>
      </c>
      <c r="C51" s="65">
        <v>232380341</v>
      </c>
      <c r="D51" s="36">
        <v>6956</v>
      </c>
      <c r="E51" s="37">
        <f t="shared" si="7"/>
        <v>33407.17955721679</v>
      </c>
      <c r="F51" s="38">
        <f t="shared" si="1"/>
        <v>0.94644733267964209</v>
      </c>
      <c r="G51" s="39">
        <f t="shared" si="2"/>
        <v>1134.1636314028203</v>
      </c>
      <c r="H51" s="39">
        <f t="shared" si="3"/>
        <v>0</v>
      </c>
      <c r="I51" s="37">
        <f t="shared" si="8"/>
        <v>1134.1636314028203</v>
      </c>
      <c r="J51" s="40">
        <f t="shared" si="9"/>
        <v>-378.18571354454491</v>
      </c>
      <c r="K51" s="37">
        <f t="shared" si="10"/>
        <v>755.97791785827542</v>
      </c>
      <c r="L51" s="37">
        <f t="shared" si="13"/>
        <v>7889242.2200380182</v>
      </c>
      <c r="M51" s="37">
        <f t="shared" si="11"/>
        <v>5258582.3966221642</v>
      </c>
      <c r="N51" s="41">
        <f>'jan-sep'!M51</f>
        <v>4139329.1537262588</v>
      </c>
      <c r="O51" s="41">
        <f t="shared" si="12"/>
        <v>1119253.2428959054</v>
      </c>
    </row>
    <row r="52" spans="1:15" s="34" customFormat="1" x14ac:dyDescent="0.2">
      <c r="A52" s="33">
        <v>1566</v>
      </c>
      <c r="B52" s="34" t="s">
        <v>284</v>
      </c>
      <c r="C52" s="65">
        <v>168466676</v>
      </c>
      <c r="D52" s="36">
        <v>5872</v>
      </c>
      <c r="E52" s="37">
        <f t="shared" si="7"/>
        <v>28689.829019073568</v>
      </c>
      <c r="F52" s="38">
        <f t="shared" si="1"/>
        <v>0.81280169442712957</v>
      </c>
      <c r="G52" s="39">
        <f t="shared" si="2"/>
        <v>3964.5739542887536</v>
      </c>
      <c r="H52" s="39">
        <f t="shared" si="3"/>
        <v>1077.257310334021</v>
      </c>
      <c r="I52" s="37">
        <f t="shared" si="8"/>
        <v>5041.8312646227751</v>
      </c>
      <c r="J52" s="40">
        <f t="shared" si="9"/>
        <v>-378.18571354454491</v>
      </c>
      <c r="K52" s="37">
        <f t="shared" si="10"/>
        <v>4663.6455510782298</v>
      </c>
      <c r="L52" s="37">
        <f t="shared" si="13"/>
        <v>29605633.185864937</v>
      </c>
      <c r="M52" s="37">
        <f t="shared" si="11"/>
        <v>27384926.675931364</v>
      </c>
      <c r="N52" s="41">
        <f>'jan-sep'!M52</f>
        <v>23793777.480689473</v>
      </c>
      <c r="O52" s="41">
        <f t="shared" si="12"/>
        <v>3591149.1952418908</v>
      </c>
    </row>
    <row r="53" spans="1:15" s="34" customFormat="1" x14ac:dyDescent="0.2">
      <c r="A53" s="33">
        <v>1573</v>
      </c>
      <c r="B53" s="34" t="s">
        <v>286</v>
      </c>
      <c r="C53" s="65">
        <v>67472595</v>
      </c>
      <c r="D53" s="36">
        <v>2128</v>
      </c>
      <c r="E53" s="37">
        <f t="shared" si="7"/>
        <v>31707.046522556389</v>
      </c>
      <c r="F53" s="38">
        <f t="shared" si="1"/>
        <v>0.89828144746628591</v>
      </c>
      <c r="G53" s="39">
        <f t="shared" si="2"/>
        <v>2154.2434521990608</v>
      </c>
      <c r="H53" s="39">
        <f t="shared" si="3"/>
        <v>21.231184115033646</v>
      </c>
      <c r="I53" s="37">
        <f t="shared" si="8"/>
        <v>2175.4746363140944</v>
      </c>
      <c r="J53" s="40">
        <f t="shared" si="9"/>
        <v>-378.18571354454491</v>
      </c>
      <c r="K53" s="37">
        <f t="shared" si="10"/>
        <v>1797.2889227695496</v>
      </c>
      <c r="L53" s="37">
        <f t="shared" si="13"/>
        <v>4629410.0260763932</v>
      </c>
      <c r="M53" s="37">
        <f t="shared" si="11"/>
        <v>3824630.8276536013</v>
      </c>
      <c r="N53" s="41">
        <f>'jan-sep'!M53</f>
        <v>3549652.894500542</v>
      </c>
      <c r="O53" s="41">
        <f t="shared" si="12"/>
        <v>274977.93315305933</v>
      </c>
    </row>
    <row r="54" spans="1:15" s="34" customFormat="1" x14ac:dyDescent="0.2">
      <c r="A54" s="33">
        <v>1576</v>
      </c>
      <c r="B54" s="34" t="s">
        <v>287</v>
      </c>
      <c r="C54" s="65">
        <v>106562903</v>
      </c>
      <c r="D54" s="36">
        <v>3468</v>
      </c>
      <c r="E54" s="37">
        <f t="shared" si="7"/>
        <v>30727.480680507499</v>
      </c>
      <c r="F54" s="38">
        <f t="shared" si="1"/>
        <v>0.87052970395847518</v>
      </c>
      <c r="G54" s="39">
        <f t="shared" si="2"/>
        <v>2741.9829574283954</v>
      </c>
      <c r="H54" s="39">
        <f t="shared" si="3"/>
        <v>364.07922883214542</v>
      </c>
      <c r="I54" s="37">
        <f t="shared" si="8"/>
        <v>3106.0621862605408</v>
      </c>
      <c r="J54" s="40">
        <f t="shared" si="9"/>
        <v>-378.18571354454491</v>
      </c>
      <c r="K54" s="37">
        <f t="shared" si="10"/>
        <v>2727.876472715996</v>
      </c>
      <c r="L54" s="37">
        <f t="shared" si="13"/>
        <v>10771823.661951555</v>
      </c>
      <c r="M54" s="37">
        <f t="shared" si="11"/>
        <v>9460275.6073790733</v>
      </c>
      <c r="N54" s="41">
        <f>'jan-sep'!M54</f>
        <v>8042075.8139698692</v>
      </c>
      <c r="O54" s="41">
        <f t="shared" si="12"/>
        <v>1418199.7934092041</v>
      </c>
    </row>
    <row r="55" spans="1:15" s="34" customFormat="1" x14ac:dyDescent="0.2">
      <c r="A55" s="33">
        <v>1577</v>
      </c>
      <c r="B55" s="34" t="s">
        <v>271</v>
      </c>
      <c r="C55" s="65">
        <v>289963016</v>
      </c>
      <c r="D55" s="36">
        <v>10781</v>
      </c>
      <c r="E55" s="37">
        <f t="shared" si="7"/>
        <v>26895.743994063632</v>
      </c>
      <c r="F55" s="38">
        <f t="shared" si="1"/>
        <v>0.76197408763641106</v>
      </c>
      <c r="G55" s="39">
        <f t="shared" si="2"/>
        <v>5041.0249692947154</v>
      </c>
      <c r="H55" s="39">
        <f t="shared" si="3"/>
        <v>1705.1870690874985</v>
      </c>
      <c r="I55" s="37">
        <f t="shared" si="8"/>
        <v>6746.2120383822139</v>
      </c>
      <c r="J55" s="40">
        <f t="shared" si="9"/>
        <v>-378.18571354454491</v>
      </c>
      <c r="K55" s="37">
        <f t="shared" si="10"/>
        <v>6368.0263248376687</v>
      </c>
      <c r="L55" s="37">
        <f t="shared" si="13"/>
        <v>72730911.985798642</v>
      </c>
      <c r="M55" s="37">
        <f t="shared" si="11"/>
        <v>68653691.808074906</v>
      </c>
      <c r="N55" s="41">
        <f>'jan-sep'!M55</f>
        <v>53266898.947984204</v>
      </c>
      <c r="O55" s="41">
        <f t="shared" si="12"/>
        <v>15386792.860090703</v>
      </c>
    </row>
    <row r="56" spans="1:15" s="34" customFormat="1" x14ac:dyDescent="0.2">
      <c r="A56" s="33">
        <v>1578</v>
      </c>
      <c r="B56" s="34" t="s">
        <v>394</v>
      </c>
      <c r="C56" s="65">
        <v>77016932</v>
      </c>
      <c r="D56" s="36">
        <v>2502</v>
      </c>
      <c r="E56" s="37">
        <f t="shared" si="7"/>
        <v>30782.147082334133</v>
      </c>
      <c r="F56" s="38">
        <f t="shared" si="1"/>
        <v>0.87207843901727877</v>
      </c>
      <c r="G56" s="39">
        <f t="shared" si="2"/>
        <v>2709.1831163324146</v>
      </c>
      <c r="H56" s="39">
        <f t="shared" si="3"/>
        <v>344.94598819282328</v>
      </c>
      <c r="I56" s="37">
        <f t="shared" si="8"/>
        <v>3054.1291045252378</v>
      </c>
      <c r="J56" s="40">
        <f t="shared" si="9"/>
        <v>-378.18571354454491</v>
      </c>
      <c r="K56" s="37">
        <f t="shared" si="10"/>
        <v>2675.943390980693</v>
      </c>
      <c r="L56" s="37">
        <f t="shared" si="13"/>
        <v>7641431.0195221454</v>
      </c>
      <c r="M56" s="37">
        <f t="shared" si="11"/>
        <v>6695210.364233694</v>
      </c>
      <c r="N56" s="41">
        <f>'jan-sep'!M56</f>
        <v>4906290.1362031763</v>
      </c>
      <c r="O56" s="41">
        <f t="shared" si="12"/>
        <v>1788920.2280305177</v>
      </c>
    </row>
    <row r="57" spans="1:15" s="34" customFormat="1" x14ac:dyDescent="0.2">
      <c r="A57" s="33">
        <v>1579</v>
      </c>
      <c r="B57" s="34" t="s">
        <v>395</v>
      </c>
      <c r="C57" s="65">
        <v>383954099</v>
      </c>
      <c r="D57" s="36">
        <v>13317</v>
      </c>
      <c r="E57" s="37">
        <f t="shared" si="7"/>
        <v>28831.876473680259</v>
      </c>
      <c r="F57" s="38">
        <f t="shared" si="1"/>
        <v>0.81682599208734286</v>
      </c>
      <c r="G57" s="39">
        <f t="shared" si="2"/>
        <v>3879.3454815247392</v>
      </c>
      <c r="H57" s="39">
        <f t="shared" si="3"/>
        <v>1027.5407012216795</v>
      </c>
      <c r="I57" s="37">
        <f t="shared" si="8"/>
        <v>4906.8861827464189</v>
      </c>
      <c r="J57" s="40">
        <f t="shared" si="9"/>
        <v>-378.18571354454491</v>
      </c>
      <c r="K57" s="37">
        <f t="shared" si="10"/>
        <v>4528.7004692018736</v>
      </c>
      <c r="L57" s="37">
        <f t="shared" si="13"/>
        <v>65345003.295634061</v>
      </c>
      <c r="M57" s="37">
        <f t="shared" si="11"/>
        <v>60308704.148361348</v>
      </c>
      <c r="N57" s="41">
        <f>'jan-sep'!M57</f>
        <v>48247111.597069405</v>
      </c>
      <c r="O57" s="41">
        <f t="shared" si="12"/>
        <v>12061592.551291943</v>
      </c>
    </row>
    <row r="58" spans="1:15" s="34" customFormat="1" x14ac:dyDescent="0.2">
      <c r="A58" s="33">
        <v>1804</v>
      </c>
      <c r="B58" s="34" t="s">
        <v>288</v>
      </c>
      <c r="C58" s="65">
        <v>1815678249</v>
      </c>
      <c r="D58" s="36">
        <v>52560</v>
      </c>
      <c r="E58" s="37">
        <f t="shared" si="7"/>
        <v>34544.867751141552</v>
      </c>
      <c r="F58" s="38">
        <f t="shared" si="1"/>
        <v>0.97867878624240179</v>
      </c>
      <c r="G58" s="39">
        <f t="shared" si="2"/>
        <v>451.55071504796359</v>
      </c>
      <c r="H58" s="39">
        <f t="shared" si="3"/>
        <v>0</v>
      </c>
      <c r="I58" s="37">
        <f t="shared" si="8"/>
        <v>451.55071504796359</v>
      </c>
      <c r="J58" s="40">
        <f t="shared" si="9"/>
        <v>-378.18571354454491</v>
      </c>
      <c r="K58" s="37">
        <f t="shared" si="10"/>
        <v>73.365001503418682</v>
      </c>
      <c r="L58" s="37">
        <f t="shared" si="13"/>
        <v>23733505.582920965</v>
      </c>
      <c r="M58" s="37">
        <f t="shared" si="11"/>
        <v>3856064.4790196861</v>
      </c>
      <c r="N58" s="41">
        <f>'jan-sep'!M58</f>
        <v>6909799.5341938203</v>
      </c>
      <c r="O58" s="41">
        <f t="shared" si="12"/>
        <v>-3053735.0551741342</v>
      </c>
    </row>
    <row r="59" spans="1:15" s="34" customFormat="1" x14ac:dyDescent="0.2">
      <c r="A59" s="33">
        <v>1806</v>
      </c>
      <c r="B59" s="34" t="s">
        <v>289</v>
      </c>
      <c r="C59" s="65">
        <v>671786680</v>
      </c>
      <c r="D59" s="36">
        <v>21661</v>
      </c>
      <c r="E59" s="37">
        <f t="shared" si="7"/>
        <v>31013.650339319513</v>
      </c>
      <c r="F59" s="38">
        <f t="shared" si="1"/>
        <v>0.87863707829735327</v>
      </c>
      <c r="G59" s="39">
        <f t="shared" si="2"/>
        <v>2570.281162141187</v>
      </c>
      <c r="H59" s="39">
        <f t="shared" si="3"/>
        <v>263.91984824794054</v>
      </c>
      <c r="I59" s="37">
        <f t="shared" si="8"/>
        <v>2834.2010103891275</v>
      </c>
      <c r="J59" s="40">
        <f t="shared" si="9"/>
        <v>-378.18571354454491</v>
      </c>
      <c r="K59" s="37">
        <f t="shared" si="10"/>
        <v>2456.0152968445827</v>
      </c>
      <c r="L59" s="37">
        <f t="shared" si="13"/>
        <v>61391628.086038895</v>
      </c>
      <c r="M59" s="37">
        <f t="shared" si="11"/>
        <v>53199747.344950505</v>
      </c>
      <c r="N59" s="41">
        <f>'jan-sep'!M59</f>
        <v>38748742.67024257</v>
      </c>
      <c r="O59" s="41">
        <f t="shared" si="12"/>
        <v>14451004.674707934</v>
      </c>
    </row>
    <row r="60" spans="1:15" s="34" customFormat="1" x14ac:dyDescent="0.2">
      <c r="A60" s="33">
        <v>1811</v>
      </c>
      <c r="B60" s="34" t="s">
        <v>290</v>
      </c>
      <c r="C60" s="65">
        <v>43925968</v>
      </c>
      <c r="D60" s="36">
        <v>1397</v>
      </c>
      <c r="E60" s="37">
        <f t="shared" si="7"/>
        <v>31443.069434502504</v>
      </c>
      <c r="F60" s="38">
        <f t="shared" si="1"/>
        <v>0.89080280322907235</v>
      </c>
      <c r="G60" s="39">
        <f t="shared" si="2"/>
        <v>2312.6297050313919</v>
      </c>
      <c r="H60" s="39">
        <f t="shared" si="3"/>
        <v>113.62316493389352</v>
      </c>
      <c r="I60" s="37">
        <f t="shared" si="8"/>
        <v>2426.2528699652853</v>
      </c>
      <c r="J60" s="40">
        <f t="shared" si="9"/>
        <v>-378.18571354454491</v>
      </c>
      <c r="K60" s="37">
        <f t="shared" si="10"/>
        <v>2048.0671564207405</v>
      </c>
      <c r="L60" s="37">
        <f t="shared" si="13"/>
        <v>3389475.2593415035</v>
      </c>
      <c r="M60" s="37">
        <f t="shared" si="11"/>
        <v>2861149.8175197747</v>
      </c>
      <c r="N60" s="41">
        <f>'jan-sep'!M60</f>
        <v>1992602.6925363038</v>
      </c>
      <c r="O60" s="41">
        <f t="shared" si="12"/>
        <v>868547.12498347089</v>
      </c>
    </row>
    <row r="61" spans="1:15" s="34" customFormat="1" x14ac:dyDescent="0.2">
      <c r="A61" s="33">
        <v>1812</v>
      </c>
      <c r="B61" s="34" t="s">
        <v>291</v>
      </c>
      <c r="C61" s="65">
        <v>51464972</v>
      </c>
      <c r="D61" s="36">
        <v>1990</v>
      </c>
      <c r="E61" s="37">
        <f t="shared" si="7"/>
        <v>25861.79497487437</v>
      </c>
      <c r="F61" s="38">
        <f t="shared" si="1"/>
        <v>0.73268163301112943</v>
      </c>
      <c r="G61" s="39">
        <f t="shared" si="2"/>
        <v>5661.3943808082722</v>
      </c>
      <c r="H61" s="39">
        <f t="shared" si="3"/>
        <v>2067.0692258037402</v>
      </c>
      <c r="I61" s="37">
        <f t="shared" si="8"/>
        <v>7728.4636066120129</v>
      </c>
      <c r="J61" s="40">
        <f t="shared" si="9"/>
        <v>-378.18571354454491</v>
      </c>
      <c r="K61" s="37">
        <f t="shared" si="10"/>
        <v>7350.2778930674676</v>
      </c>
      <c r="L61" s="37">
        <f t="shared" si="13"/>
        <v>15379642.577157905</v>
      </c>
      <c r="M61" s="37">
        <f t="shared" si="11"/>
        <v>14627053.007204261</v>
      </c>
      <c r="N61" s="41">
        <f>'jan-sep'!M61</f>
        <v>11546134.983391015</v>
      </c>
      <c r="O61" s="41">
        <f t="shared" si="12"/>
        <v>3080918.0238132458</v>
      </c>
    </row>
    <row r="62" spans="1:15" s="34" customFormat="1" x14ac:dyDescent="0.2">
      <c r="A62" s="33">
        <v>1813</v>
      </c>
      <c r="B62" s="34" t="s">
        <v>292</v>
      </c>
      <c r="C62" s="65">
        <v>229055681</v>
      </c>
      <c r="D62" s="36">
        <v>7803</v>
      </c>
      <c r="E62" s="37">
        <f t="shared" si="7"/>
        <v>29354.822632320902</v>
      </c>
      <c r="F62" s="38">
        <f t="shared" si="1"/>
        <v>0.83164140013856169</v>
      </c>
      <c r="G62" s="39">
        <f t="shared" si="2"/>
        <v>3565.5777863403532</v>
      </c>
      <c r="H62" s="39">
        <f t="shared" si="3"/>
        <v>844.5095456974542</v>
      </c>
      <c r="I62" s="37">
        <f t="shared" si="8"/>
        <v>4410.0873320378078</v>
      </c>
      <c r="J62" s="40">
        <f t="shared" si="9"/>
        <v>-378.18571354454491</v>
      </c>
      <c r="K62" s="37">
        <f t="shared" si="10"/>
        <v>4031.901618493263</v>
      </c>
      <c r="L62" s="37">
        <f t="shared" si="13"/>
        <v>34411911.451891012</v>
      </c>
      <c r="M62" s="37">
        <f t="shared" si="11"/>
        <v>31460928.32910293</v>
      </c>
      <c r="N62" s="41">
        <f>'jan-sep'!M62</f>
        <v>29337186.231432211</v>
      </c>
      <c r="O62" s="41">
        <f t="shared" si="12"/>
        <v>2123742.097670719</v>
      </c>
    </row>
    <row r="63" spans="1:15" s="34" customFormat="1" x14ac:dyDescent="0.2">
      <c r="A63" s="33">
        <v>1815</v>
      </c>
      <c r="B63" s="34" t="s">
        <v>293</v>
      </c>
      <c r="C63" s="65">
        <v>31491572</v>
      </c>
      <c r="D63" s="36">
        <v>1182</v>
      </c>
      <c r="E63" s="37">
        <f t="shared" si="7"/>
        <v>26642.615905245348</v>
      </c>
      <c r="F63" s="38">
        <f t="shared" si="1"/>
        <v>0.75480280267121247</v>
      </c>
      <c r="G63" s="39">
        <f t="shared" si="2"/>
        <v>5192.9018225856862</v>
      </c>
      <c r="H63" s="39">
        <f t="shared" si="3"/>
        <v>1793.7819001738981</v>
      </c>
      <c r="I63" s="37">
        <f t="shared" si="8"/>
        <v>6986.6837227595843</v>
      </c>
      <c r="J63" s="40">
        <f t="shared" si="9"/>
        <v>-378.18571354454491</v>
      </c>
      <c r="K63" s="37">
        <f t="shared" si="10"/>
        <v>6608.498009215039</v>
      </c>
      <c r="L63" s="37">
        <f t="shared" si="13"/>
        <v>8258260.1603018288</v>
      </c>
      <c r="M63" s="37">
        <f t="shared" si="11"/>
        <v>7811244.646892176</v>
      </c>
      <c r="N63" s="41">
        <f>'jan-sep'!M63</f>
        <v>5961104.4125468247</v>
      </c>
      <c r="O63" s="41">
        <f t="shared" si="12"/>
        <v>1850140.2343453513</v>
      </c>
    </row>
    <row r="64" spans="1:15" s="34" customFormat="1" x14ac:dyDescent="0.2">
      <c r="A64" s="33">
        <v>1816</v>
      </c>
      <c r="B64" s="34" t="s">
        <v>294</v>
      </c>
      <c r="C64" s="65">
        <v>10856593</v>
      </c>
      <c r="D64" s="36">
        <v>465</v>
      </c>
      <c r="E64" s="37">
        <f t="shared" si="7"/>
        <v>23347.511827956991</v>
      </c>
      <c r="F64" s="38">
        <f t="shared" si="1"/>
        <v>0.66145034053025109</v>
      </c>
      <c r="G64" s="39">
        <f t="shared" si="2"/>
        <v>7169.9642689586999</v>
      </c>
      <c r="H64" s="39">
        <f t="shared" si="3"/>
        <v>2947.068327224823</v>
      </c>
      <c r="I64" s="37">
        <f t="shared" si="8"/>
        <v>10117.032596183522</v>
      </c>
      <c r="J64" s="40">
        <f t="shared" si="9"/>
        <v>-378.18571354454491</v>
      </c>
      <c r="K64" s="37">
        <f t="shared" si="10"/>
        <v>9738.8468826389781</v>
      </c>
      <c r="L64" s="37">
        <f t="shared" si="13"/>
        <v>4704420.1572253378</v>
      </c>
      <c r="M64" s="37">
        <f t="shared" si="11"/>
        <v>4528563.8004271248</v>
      </c>
      <c r="N64" s="41">
        <f>'jan-sep'!M64</f>
        <v>2821147.4276516694</v>
      </c>
      <c r="O64" s="41">
        <f t="shared" si="12"/>
        <v>1707416.3727754555</v>
      </c>
    </row>
    <row r="65" spans="1:15" s="34" customFormat="1" x14ac:dyDescent="0.2">
      <c r="A65" s="33">
        <v>1818</v>
      </c>
      <c r="B65" s="34" t="s">
        <v>396</v>
      </c>
      <c r="C65" s="65">
        <v>57922647</v>
      </c>
      <c r="D65" s="36">
        <v>1793</v>
      </c>
      <c r="E65" s="37">
        <f t="shared" si="7"/>
        <v>32304.878416062464</v>
      </c>
      <c r="F65" s="38">
        <f t="shared" si="1"/>
        <v>0.91521841755771682</v>
      </c>
      <c r="G65" s="39">
        <f t="shared" si="2"/>
        <v>1795.5443160954164</v>
      </c>
      <c r="H65" s="39">
        <f t="shared" si="3"/>
        <v>0</v>
      </c>
      <c r="I65" s="37">
        <f t="shared" si="8"/>
        <v>1795.5443160954164</v>
      </c>
      <c r="J65" s="40">
        <f t="shared" si="9"/>
        <v>-378.18571354454491</v>
      </c>
      <c r="K65" s="37">
        <f t="shared" si="10"/>
        <v>1417.3586025508716</v>
      </c>
      <c r="L65" s="37">
        <f t="shared" si="13"/>
        <v>3219410.9587590815</v>
      </c>
      <c r="M65" s="37">
        <f t="shared" si="11"/>
        <v>2541323.9743737127</v>
      </c>
      <c r="N65" s="41">
        <f>'jan-sep'!M65</f>
        <v>2216072.9489119025</v>
      </c>
      <c r="O65" s="41">
        <f t="shared" si="12"/>
        <v>325251.02546181018</v>
      </c>
    </row>
    <row r="66" spans="1:15" s="34" customFormat="1" x14ac:dyDescent="0.2">
      <c r="A66" s="33">
        <v>1820</v>
      </c>
      <c r="B66" s="34" t="s">
        <v>295</v>
      </c>
      <c r="C66" s="65">
        <v>217323098</v>
      </c>
      <c r="D66" s="36">
        <v>7394</v>
      </c>
      <c r="E66" s="37">
        <f t="shared" si="7"/>
        <v>29391.817419529347</v>
      </c>
      <c r="F66" s="38">
        <f t="shared" si="1"/>
        <v>0.83268948675169574</v>
      </c>
      <c r="G66" s="39">
        <f t="shared" si="2"/>
        <v>3543.3809140152866</v>
      </c>
      <c r="H66" s="39">
        <f t="shared" si="3"/>
        <v>831.56137017449851</v>
      </c>
      <c r="I66" s="37">
        <f t="shared" si="8"/>
        <v>4374.9422841897849</v>
      </c>
      <c r="J66" s="40">
        <f t="shared" si="9"/>
        <v>-378.18571354454491</v>
      </c>
      <c r="K66" s="37">
        <f t="shared" si="10"/>
        <v>3996.7565706452401</v>
      </c>
      <c r="L66" s="37">
        <f t="shared" si="13"/>
        <v>32348323.249299269</v>
      </c>
      <c r="M66" s="37">
        <f t="shared" si="11"/>
        <v>29552018.083350904</v>
      </c>
      <c r="N66" s="41">
        <f>'jan-sep'!M66</f>
        <v>27623013.322056878</v>
      </c>
      <c r="O66" s="41">
        <f t="shared" si="12"/>
        <v>1929004.7612940259</v>
      </c>
    </row>
    <row r="67" spans="1:15" s="34" customFormat="1" x14ac:dyDescent="0.2">
      <c r="A67" s="33">
        <v>1822</v>
      </c>
      <c r="B67" s="34" t="s">
        <v>296</v>
      </c>
      <c r="C67" s="65">
        <v>55793255</v>
      </c>
      <c r="D67" s="36">
        <v>2278</v>
      </c>
      <c r="E67" s="37">
        <f t="shared" si="7"/>
        <v>24492.21027216857</v>
      </c>
      <c r="F67" s="38">
        <f t="shared" si="1"/>
        <v>0.69388039908670718</v>
      </c>
      <c r="G67" s="39">
        <f t="shared" si="2"/>
        <v>6483.1452024317523</v>
      </c>
      <c r="H67" s="39">
        <f t="shared" si="3"/>
        <v>2546.4238717507706</v>
      </c>
      <c r="I67" s="37">
        <f t="shared" si="8"/>
        <v>9029.5690741825238</v>
      </c>
      <c r="J67" s="40">
        <f t="shared" si="9"/>
        <v>-378.18571354454491</v>
      </c>
      <c r="K67" s="37">
        <f t="shared" si="10"/>
        <v>8651.3833606379794</v>
      </c>
      <c r="L67" s="37">
        <f t="shared" si="13"/>
        <v>20569358.350987788</v>
      </c>
      <c r="M67" s="37">
        <f t="shared" si="11"/>
        <v>19707851.295533318</v>
      </c>
      <c r="N67" s="41">
        <f>'jan-sep'!M67</f>
        <v>16907864.013097856</v>
      </c>
      <c r="O67" s="41">
        <f t="shared" si="12"/>
        <v>2799987.2824354619</v>
      </c>
    </row>
    <row r="68" spans="1:15" s="34" customFormat="1" x14ac:dyDescent="0.2">
      <c r="A68" s="33">
        <v>1824</v>
      </c>
      <c r="B68" s="34" t="s">
        <v>297</v>
      </c>
      <c r="C68" s="65">
        <v>391501866</v>
      </c>
      <c r="D68" s="36">
        <v>13268</v>
      </c>
      <c r="E68" s="37">
        <f t="shared" si="7"/>
        <v>29507.225354235754</v>
      </c>
      <c r="F68" s="38">
        <f t="shared" si="1"/>
        <v>0.83595906932109132</v>
      </c>
      <c r="G68" s="39">
        <f t="shared" si="2"/>
        <v>3474.1361531914422</v>
      </c>
      <c r="H68" s="39">
        <f t="shared" si="3"/>
        <v>791.16859302725607</v>
      </c>
      <c r="I68" s="37">
        <f t="shared" si="8"/>
        <v>4265.3047462186987</v>
      </c>
      <c r="J68" s="40">
        <f t="shared" si="9"/>
        <v>-378.18571354454491</v>
      </c>
      <c r="K68" s="37">
        <f t="shared" si="10"/>
        <v>3887.1190326741539</v>
      </c>
      <c r="L68" s="37">
        <f t="shared" si="13"/>
        <v>56592063.372829698</v>
      </c>
      <c r="M68" s="37">
        <f t="shared" si="11"/>
        <v>51574295.325520672</v>
      </c>
      <c r="N68" s="41">
        <f>'jan-sep'!M68</f>
        <v>44677505.912327617</v>
      </c>
      <c r="O68" s="41">
        <f t="shared" si="12"/>
        <v>6896789.4131930545</v>
      </c>
    </row>
    <row r="69" spans="1:15" s="34" customFormat="1" x14ac:dyDescent="0.2">
      <c r="A69" s="33">
        <v>1825</v>
      </c>
      <c r="B69" s="34" t="s">
        <v>298</v>
      </c>
      <c r="C69" s="65">
        <v>38568045</v>
      </c>
      <c r="D69" s="36">
        <v>1453</v>
      </c>
      <c r="E69" s="37">
        <f t="shared" si="7"/>
        <v>26543.733654507916</v>
      </c>
      <c r="F69" s="38">
        <f t="shared" si="1"/>
        <v>0.7520014035797532</v>
      </c>
      <c r="G69" s="39">
        <f t="shared" si="2"/>
        <v>5252.2311730281444</v>
      </c>
      <c r="H69" s="39">
        <f t="shared" si="3"/>
        <v>1828.3906879319991</v>
      </c>
      <c r="I69" s="37">
        <f t="shared" si="8"/>
        <v>7080.6218609601437</v>
      </c>
      <c r="J69" s="40">
        <f t="shared" si="9"/>
        <v>-378.18571354454491</v>
      </c>
      <c r="K69" s="37">
        <f t="shared" si="10"/>
        <v>6702.4361474155985</v>
      </c>
      <c r="L69" s="37">
        <f t="shared" si="13"/>
        <v>10288143.563975088</v>
      </c>
      <c r="M69" s="37">
        <f t="shared" si="11"/>
        <v>9738639.7221948653</v>
      </c>
      <c r="N69" s="41">
        <f>'jan-sep'!M69</f>
        <v>7836110.0108126374</v>
      </c>
      <c r="O69" s="41">
        <f t="shared" si="12"/>
        <v>1902529.7113822279</v>
      </c>
    </row>
    <row r="70" spans="1:15" s="34" customFormat="1" x14ac:dyDescent="0.2">
      <c r="A70" s="33">
        <v>1826</v>
      </c>
      <c r="B70" s="34" t="s">
        <v>397</v>
      </c>
      <c r="C70" s="65">
        <v>31137258</v>
      </c>
      <c r="D70" s="36">
        <v>1267</v>
      </c>
      <c r="E70" s="37">
        <f t="shared" si="7"/>
        <v>24575.578531965271</v>
      </c>
      <c r="F70" s="38">
        <f t="shared" si="1"/>
        <v>0.69624227662801808</v>
      </c>
      <c r="G70" s="39">
        <f t="shared" si="2"/>
        <v>6433.1242465537316</v>
      </c>
      <c r="H70" s="39">
        <f t="shared" si="3"/>
        <v>2517.2449808219249</v>
      </c>
      <c r="I70" s="37">
        <f t="shared" si="8"/>
        <v>8950.3692273756569</v>
      </c>
      <c r="J70" s="40">
        <f t="shared" si="9"/>
        <v>-378.18571354454491</v>
      </c>
      <c r="K70" s="37">
        <f t="shared" si="10"/>
        <v>8572.1835138311126</v>
      </c>
      <c r="L70" s="37">
        <f t="shared" si="13"/>
        <v>11340117.811084958</v>
      </c>
      <c r="M70" s="37">
        <f t="shared" si="11"/>
        <v>10860956.512024019</v>
      </c>
      <c r="N70" s="41">
        <f>'jan-sep'!M70</f>
        <v>7748537.9197519692</v>
      </c>
      <c r="O70" s="41">
        <f t="shared" si="12"/>
        <v>3112418.5922720497</v>
      </c>
    </row>
    <row r="71" spans="1:15" s="34" customFormat="1" x14ac:dyDescent="0.2">
      <c r="A71" s="33">
        <v>1827</v>
      </c>
      <c r="B71" s="34" t="s">
        <v>299</v>
      </c>
      <c r="C71" s="65">
        <v>38751205</v>
      </c>
      <c r="D71" s="36">
        <v>1371</v>
      </c>
      <c r="E71" s="37">
        <f t="shared" si="7"/>
        <v>28264.919766593728</v>
      </c>
      <c r="F71" s="38">
        <f t="shared" si="1"/>
        <v>0.80076373630044384</v>
      </c>
      <c r="G71" s="39">
        <f t="shared" si="2"/>
        <v>4219.5195057766578</v>
      </c>
      <c r="H71" s="39">
        <f t="shared" si="3"/>
        <v>1225.975548701965</v>
      </c>
      <c r="I71" s="37">
        <f t="shared" si="8"/>
        <v>5445.4950544786225</v>
      </c>
      <c r="J71" s="40">
        <f t="shared" si="9"/>
        <v>-378.18571354454491</v>
      </c>
      <c r="K71" s="37">
        <f t="shared" si="10"/>
        <v>5067.3093409340772</v>
      </c>
      <c r="L71" s="37">
        <f t="shared" si="13"/>
        <v>7465773.7196901916</v>
      </c>
      <c r="M71" s="37">
        <f t="shared" si="11"/>
        <v>6947281.1064206194</v>
      </c>
      <c r="N71" s="41">
        <f>'jan-sep'!M71</f>
        <v>5345122.5179794403</v>
      </c>
      <c r="O71" s="41">
        <f t="shared" si="12"/>
        <v>1602158.5884411791</v>
      </c>
    </row>
    <row r="72" spans="1:15" s="34" customFormat="1" x14ac:dyDescent="0.2">
      <c r="A72" s="33">
        <v>1828</v>
      </c>
      <c r="B72" s="34" t="s">
        <v>300</v>
      </c>
      <c r="C72" s="65">
        <v>47959791</v>
      </c>
      <c r="D72" s="36">
        <v>1701</v>
      </c>
      <c r="E72" s="37">
        <f t="shared" si="7"/>
        <v>28195.056437389772</v>
      </c>
      <c r="F72" s="38">
        <f t="shared" ref="F72:F135" si="14">IF(ISNUMBER(C72),E72/E$366,"")</f>
        <v>0.79878446231043354</v>
      </c>
      <c r="G72" s="39">
        <f t="shared" ref="G72:G135" si="15">(E$366-E72)*0.6</f>
        <v>4261.4375032990311</v>
      </c>
      <c r="H72" s="39">
        <f t="shared" ref="H72:H135" si="16">IF(E72&gt;=E$366*0.9,0,IF(E72&lt;0.9*E$366,(E$366*0.9-E72)*0.35))</f>
        <v>1250.4277139233495</v>
      </c>
      <c r="I72" s="37">
        <f t="shared" si="8"/>
        <v>5511.865217222381</v>
      </c>
      <c r="J72" s="40">
        <f t="shared" si="9"/>
        <v>-378.18571354454491</v>
      </c>
      <c r="K72" s="37">
        <f t="shared" si="10"/>
        <v>5133.6795036778358</v>
      </c>
      <c r="L72" s="37">
        <f t="shared" si="13"/>
        <v>9375682.734495271</v>
      </c>
      <c r="M72" s="37">
        <f t="shared" si="11"/>
        <v>8732388.8357559983</v>
      </c>
      <c r="N72" s="41">
        <f>'jan-sep'!M72</f>
        <v>8028580.1988935247</v>
      </c>
      <c r="O72" s="41">
        <f t="shared" si="12"/>
        <v>703808.63686247356</v>
      </c>
    </row>
    <row r="73" spans="1:15" s="34" customFormat="1" x14ac:dyDescent="0.2">
      <c r="A73" s="33">
        <v>1832</v>
      </c>
      <c r="B73" s="34" t="s">
        <v>301</v>
      </c>
      <c r="C73" s="65">
        <v>143145262</v>
      </c>
      <c r="D73" s="36">
        <v>4428</v>
      </c>
      <c r="E73" s="37">
        <f t="shared" ref="E73:E136" si="17">(C73)/D73</f>
        <v>32327.294941282747</v>
      </c>
      <c r="F73" s="38">
        <f t="shared" si="14"/>
        <v>0.91585349243634728</v>
      </c>
      <c r="G73" s="39">
        <f t="shared" si="15"/>
        <v>1782.094400963246</v>
      </c>
      <c r="H73" s="39">
        <f t="shared" si="16"/>
        <v>0</v>
      </c>
      <c r="I73" s="37">
        <f t="shared" ref="I73:I136" si="18">G73+H73</f>
        <v>1782.094400963246</v>
      </c>
      <c r="J73" s="40">
        <f t="shared" ref="J73:J136" si="19">I$368</f>
        <v>-378.18571354454491</v>
      </c>
      <c r="K73" s="37">
        <f t="shared" ref="K73:K136" si="20">I73+J73</f>
        <v>1403.908687418701</v>
      </c>
      <c r="L73" s="37">
        <f t="shared" ref="L73:L136" si="21">(I73*D73)</f>
        <v>7891114.0074652536</v>
      </c>
      <c r="M73" s="37">
        <f t="shared" ref="M73:M136" si="22">(K73*D73)</f>
        <v>6216507.6678900076</v>
      </c>
      <c r="N73" s="41">
        <f>'jan-sep'!M73</f>
        <v>977497.55938756443</v>
      </c>
      <c r="O73" s="41">
        <f t="shared" ref="O73:O136" si="23">M73-N73</f>
        <v>5239010.1085024429</v>
      </c>
    </row>
    <row r="74" spans="1:15" s="34" customFormat="1" x14ac:dyDescent="0.2">
      <c r="A74" s="33">
        <v>1833</v>
      </c>
      <c r="B74" s="34" t="s">
        <v>302</v>
      </c>
      <c r="C74" s="65">
        <v>806262630</v>
      </c>
      <c r="D74" s="36">
        <v>26083</v>
      </c>
      <c r="E74" s="37">
        <f t="shared" si="17"/>
        <v>30911.422382394663</v>
      </c>
      <c r="F74" s="38">
        <f t="shared" si="14"/>
        <v>0.87574089315274672</v>
      </c>
      <c r="G74" s="39">
        <f t="shared" si="15"/>
        <v>2631.6179362960966</v>
      </c>
      <c r="H74" s="39">
        <f t="shared" si="16"/>
        <v>299.6996331716378</v>
      </c>
      <c r="I74" s="37">
        <f t="shared" si="18"/>
        <v>2931.3175694677343</v>
      </c>
      <c r="J74" s="40">
        <f t="shared" si="19"/>
        <v>-378.18571354454491</v>
      </c>
      <c r="K74" s="37">
        <f t="shared" si="20"/>
        <v>2553.1318559231895</v>
      </c>
      <c r="L74" s="37">
        <f t="shared" si="21"/>
        <v>76457556.164426908</v>
      </c>
      <c r="M74" s="37">
        <f t="shared" si="22"/>
        <v>66593338.198044553</v>
      </c>
      <c r="N74" s="41">
        <f>'jan-sep'!M74</f>
        <v>52214559.054491431</v>
      </c>
      <c r="O74" s="41">
        <f t="shared" si="23"/>
        <v>14378779.143553123</v>
      </c>
    </row>
    <row r="75" spans="1:15" s="34" customFormat="1" x14ac:dyDescent="0.2">
      <c r="A75" s="33">
        <v>1834</v>
      </c>
      <c r="B75" s="34" t="s">
        <v>303</v>
      </c>
      <c r="C75" s="65">
        <v>87631041</v>
      </c>
      <c r="D75" s="36">
        <v>1876</v>
      </c>
      <c r="E75" s="37">
        <f t="shared" si="17"/>
        <v>46711.642324093817</v>
      </c>
      <c r="F75" s="38">
        <f t="shared" si="14"/>
        <v>1.3233714988421874</v>
      </c>
      <c r="G75" s="39">
        <f t="shared" si="15"/>
        <v>-6848.5140287233953</v>
      </c>
      <c r="H75" s="39">
        <f t="shared" si="16"/>
        <v>0</v>
      </c>
      <c r="I75" s="37">
        <f t="shared" si="18"/>
        <v>-6848.5140287233953</v>
      </c>
      <c r="J75" s="40">
        <f t="shared" si="19"/>
        <v>-378.18571354454491</v>
      </c>
      <c r="K75" s="37">
        <f t="shared" si="20"/>
        <v>-7226.6997422679406</v>
      </c>
      <c r="L75" s="37">
        <f t="shared" si="21"/>
        <v>-12847812.31788509</v>
      </c>
      <c r="M75" s="37">
        <f t="shared" si="22"/>
        <v>-13557288.716494657</v>
      </c>
      <c r="N75" s="41">
        <f>'jan-sep'!M75</f>
        <v>-9155095.1507201754</v>
      </c>
      <c r="O75" s="41">
        <f t="shared" si="23"/>
        <v>-4402193.5657744817</v>
      </c>
    </row>
    <row r="76" spans="1:15" s="34" customFormat="1" x14ac:dyDescent="0.2">
      <c r="A76" s="33">
        <v>1835</v>
      </c>
      <c r="B76" s="34" t="s">
        <v>304</v>
      </c>
      <c r="C76" s="65">
        <v>14709932</v>
      </c>
      <c r="D76" s="36">
        <v>442</v>
      </c>
      <c r="E76" s="37">
        <f t="shared" si="17"/>
        <v>33280.389140271494</v>
      </c>
      <c r="F76" s="38">
        <f t="shared" si="14"/>
        <v>0.9428552769144527</v>
      </c>
      <c r="G76" s="39">
        <f t="shared" si="15"/>
        <v>1210.2378815699979</v>
      </c>
      <c r="H76" s="39">
        <f t="shared" si="16"/>
        <v>0</v>
      </c>
      <c r="I76" s="37">
        <f t="shared" si="18"/>
        <v>1210.2378815699979</v>
      </c>
      <c r="J76" s="40">
        <f t="shared" si="19"/>
        <v>-378.18571354454491</v>
      </c>
      <c r="K76" s="37">
        <f t="shared" si="20"/>
        <v>832.05216802545294</v>
      </c>
      <c r="L76" s="37">
        <f t="shared" si="21"/>
        <v>534925.14365393901</v>
      </c>
      <c r="M76" s="37">
        <f t="shared" si="22"/>
        <v>367767.05826725019</v>
      </c>
      <c r="N76" s="41">
        <f>'jan-sep'!M76</f>
        <v>340736.13207978854</v>
      </c>
      <c r="O76" s="41">
        <f t="shared" si="23"/>
        <v>27030.92618746165</v>
      </c>
    </row>
    <row r="77" spans="1:15" s="34" customFormat="1" x14ac:dyDescent="0.2">
      <c r="A77" s="33">
        <v>1836</v>
      </c>
      <c r="B77" s="34" t="s">
        <v>305</v>
      </c>
      <c r="C77" s="65">
        <v>34604790</v>
      </c>
      <c r="D77" s="36">
        <v>1206</v>
      </c>
      <c r="E77" s="37">
        <f t="shared" si="17"/>
        <v>28693.855721393036</v>
      </c>
      <c r="F77" s="38">
        <f t="shared" si="14"/>
        <v>0.81291577354785349</v>
      </c>
      <c r="G77" s="39">
        <f t="shared" si="15"/>
        <v>3962.1579328970729</v>
      </c>
      <c r="H77" s="39">
        <f t="shared" si="16"/>
        <v>1075.8479645222071</v>
      </c>
      <c r="I77" s="37">
        <f t="shared" si="18"/>
        <v>5038.0058974192798</v>
      </c>
      <c r="J77" s="40">
        <f t="shared" si="19"/>
        <v>-378.18571354454491</v>
      </c>
      <c r="K77" s="37">
        <f t="shared" si="20"/>
        <v>4659.8201838747345</v>
      </c>
      <c r="L77" s="37">
        <f t="shared" si="21"/>
        <v>6075835.1122876517</v>
      </c>
      <c r="M77" s="37">
        <f t="shared" si="22"/>
        <v>5619743.1417529294</v>
      </c>
      <c r="N77" s="41">
        <f>'jan-sep'!M77</f>
        <v>4817882.8275223924</v>
      </c>
      <c r="O77" s="41">
        <f t="shared" si="23"/>
        <v>801860.31423053704</v>
      </c>
    </row>
    <row r="78" spans="1:15" s="34" customFormat="1" x14ac:dyDescent="0.2">
      <c r="A78" s="33">
        <v>1837</v>
      </c>
      <c r="B78" s="34" t="s">
        <v>306</v>
      </c>
      <c r="C78" s="65">
        <v>200199547</v>
      </c>
      <c r="D78" s="36">
        <v>6247</v>
      </c>
      <c r="E78" s="37">
        <f t="shared" si="17"/>
        <v>32047.310228909875</v>
      </c>
      <c r="F78" s="38">
        <f t="shared" si="14"/>
        <v>0.90792134169124983</v>
      </c>
      <c r="G78" s="39">
        <f t="shared" si="15"/>
        <v>1950.0852283869694</v>
      </c>
      <c r="H78" s="39">
        <f t="shared" si="16"/>
        <v>0</v>
      </c>
      <c r="I78" s="37">
        <f t="shared" si="18"/>
        <v>1950.0852283869694</v>
      </c>
      <c r="J78" s="40">
        <f t="shared" si="19"/>
        <v>-378.18571354454491</v>
      </c>
      <c r="K78" s="37">
        <f t="shared" si="20"/>
        <v>1571.8995148424247</v>
      </c>
      <c r="L78" s="37">
        <f t="shared" si="21"/>
        <v>12182182.421733398</v>
      </c>
      <c r="M78" s="37">
        <f t="shared" si="22"/>
        <v>9819656.269220626</v>
      </c>
      <c r="N78" s="41">
        <f>'jan-sep'!M78</f>
        <v>3042072.4337159256</v>
      </c>
      <c r="O78" s="41">
        <f t="shared" si="23"/>
        <v>6777583.8355047004</v>
      </c>
    </row>
    <row r="79" spans="1:15" s="34" customFormat="1" x14ac:dyDescent="0.2">
      <c r="A79" s="33">
        <v>1838</v>
      </c>
      <c r="B79" s="34" t="s">
        <v>307</v>
      </c>
      <c r="C79" s="65">
        <v>62321466</v>
      </c>
      <c r="D79" s="36">
        <v>1920</v>
      </c>
      <c r="E79" s="37">
        <f t="shared" si="17"/>
        <v>32459.096874999999</v>
      </c>
      <c r="F79" s="38">
        <f t="shared" si="14"/>
        <v>0.91958752776234842</v>
      </c>
      <c r="G79" s="39">
        <f t="shared" si="15"/>
        <v>1703.0132407328949</v>
      </c>
      <c r="H79" s="39">
        <f t="shared" si="16"/>
        <v>0</v>
      </c>
      <c r="I79" s="37">
        <f t="shared" si="18"/>
        <v>1703.0132407328949</v>
      </c>
      <c r="J79" s="40">
        <f t="shared" si="19"/>
        <v>-378.18571354454491</v>
      </c>
      <c r="K79" s="37">
        <f t="shared" si="20"/>
        <v>1324.8275271883499</v>
      </c>
      <c r="L79" s="37">
        <f t="shared" si="21"/>
        <v>3269785.4222071581</v>
      </c>
      <c r="M79" s="37">
        <f t="shared" si="22"/>
        <v>2543668.8522016318</v>
      </c>
      <c r="N79" s="41">
        <f>'jan-sep'!M79</f>
        <v>2585820.8615230606</v>
      </c>
      <c r="O79" s="41">
        <f t="shared" si="23"/>
        <v>-42152.009321428835</v>
      </c>
    </row>
    <row r="80" spans="1:15" s="34" customFormat="1" x14ac:dyDescent="0.2">
      <c r="A80" s="33">
        <v>1839</v>
      </c>
      <c r="B80" s="34" t="s">
        <v>308</v>
      </c>
      <c r="C80" s="65">
        <v>29318146</v>
      </c>
      <c r="D80" s="36">
        <v>999</v>
      </c>
      <c r="E80" s="37">
        <f t="shared" si="17"/>
        <v>29347.493493493494</v>
      </c>
      <c r="F80" s="38">
        <f t="shared" si="14"/>
        <v>0.8314337608231217</v>
      </c>
      <c r="G80" s="39">
        <f t="shared" si="15"/>
        <v>3569.9752696367982</v>
      </c>
      <c r="H80" s="39">
        <f t="shared" si="16"/>
        <v>847.07474428704711</v>
      </c>
      <c r="I80" s="37">
        <f t="shared" si="18"/>
        <v>4417.0500139238457</v>
      </c>
      <c r="J80" s="40">
        <f t="shared" si="19"/>
        <v>-378.18571354454491</v>
      </c>
      <c r="K80" s="37">
        <f t="shared" si="20"/>
        <v>4038.8643003793009</v>
      </c>
      <c r="L80" s="37">
        <f t="shared" si="21"/>
        <v>4412632.9639099222</v>
      </c>
      <c r="M80" s="37">
        <f t="shared" si="22"/>
        <v>4034825.4360789214</v>
      </c>
      <c r="N80" s="41">
        <f>'jan-sep'!M80</f>
        <v>1578616.3858581039</v>
      </c>
      <c r="O80" s="41">
        <f t="shared" si="23"/>
        <v>2456209.0502208173</v>
      </c>
    </row>
    <row r="81" spans="1:15" s="34" customFormat="1" x14ac:dyDescent="0.2">
      <c r="A81" s="33">
        <v>1840</v>
      </c>
      <c r="B81" s="34" t="s">
        <v>309</v>
      </c>
      <c r="C81" s="65">
        <v>126721691</v>
      </c>
      <c r="D81" s="36">
        <v>4632</v>
      </c>
      <c r="E81" s="37">
        <f t="shared" si="17"/>
        <v>27357.878022452504</v>
      </c>
      <c r="F81" s="38">
        <f t="shared" si="14"/>
        <v>0.77506664810713355</v>
      </c>
      <c r="G81" s="39">
        <f t="shared" si="15"/>
        <v>4763.7445522613925</v>
      </c>
      <c r="H81" s="39">
        <f t="shared" si="16"/>
        <v>1543.4401591513936</v>
      </c>
      <c r="I81" s="37">
        <f t="shared" si="18"/>
        <v>6307.1847114127859</v>
      </c>
      <c r="J81" s="40">
        <f t="shared" si="19"/>
        <v>-378.18571354454491</v>
      </c>
      <c r="K81" s="37">
        <f t="shared" si="20"/>
        <v>5928.9989978682406</v>
      </c>
      <c r="L81" s="37">
        <f t="shared" si="21"/>
        <v>29214879.583264023</v>
      </c>
      <c r="M81" s="37">
        <f t="shared" si="22"/>
        <v>27463123.35812569</v>
      </c>
      <c r="N81" s="41">
        <f>'jan-sep'!M81</f>
        <v>22916624.44028502</v>
      </c>
      <c r="O81" s="41">
        <f t="shared" si="23"/>
        <v>4546498.9178406708</v>
      </c>
    </row>
    <row r="82" spans="1:15" s="34" customFormat="1" x14ac:dyDescent="0.2">
      <c r="A82" s="33">
        <v>1841</v>
      </c>
      <c r="B82" s="34" t="s">
        <v>398</v>
      </c>
      <c r="C82" s="65">
        <v>294482250</v>
      </c>
      <c r="D82" s="36">
        <v>9640</v>
      </c>
      <c r="E82" s="37">
        <f t="shared" si="17"/>
        <v>30547.951244813277</v>
      </c>
      <c r="F82" s="38">
        <f t="shared" si="14"/>
        <v>0.86544351716263201</v>
      </c>
      <c r="G82" s="39">
        <f t="shared" si="15"/>
        <v>2849.7006188449282</v>
      </c>
      <c r="H82" s="39">
        <f t="shared" si="16"/>
        <v>426.91453132512288</v>
      </c>
      <c r="I82" s="37">
        <f t="shared" si="18"/>
        <v>3276.615150170051</v>
      </c>
      <c r="J82" s="40">
        <f t="shared" si="19"/>
        <v>-378.18571354454491</v>
      </c>
      <c r="K82" s="37">
        <f t="shared" si="20"/>
        <v>2898.4294366255062</v>
      </c>
      <c r="L82" s="37">
        <f t="shared" si="21"/>
        <v>31586570.047639292</v>
      </c>
      <c r="M82" s="37">
        <f t="shared" si="22"/>
        <v>27940859.76906988</v>
      </c>
      <c r="N82" s="41">
        <f>'jan-sep'!M82</f>
        <v>21728070.581853967</v>
      </c>
      <c r="O82" s="41">
        <f t="shared" si="23"/>
        <v>6212789.1872159131</v>
      </c>
    </row>
    <row r="83" spans="1:15" s="34" customFormat="1" x14ac:dyDescent="0.2">
      <c r="A83" s="33">
        <v>1845</v>
      </c>
      <c r="B83" s="34" t="s">
        <v>310</v>
      </c>
      <c r="C83" s="65">
        <v>66312641</v>
      </c>
      <c r="D83" s="36">
        <v>1912</v>
      </c>
      <c r="E83" s="37">
        <f t="shared" si="17"/>
        <v>34682.343619246865</v>
      </c>
      <c r="F83" s="38">
        <f t="shared" si="14"/>
        <v>0.98257356785523586</v>
      </c>
      <c r="G83" s="39">
        <f t="shared" si="15"/>
        <v>369.06519418477546</v>
      </c>
      <c r="H83" s="39">
        <f t="shared" si="16"/>
        <v>0</v>
      </c>
      <c r="I83" s="37">
        <f t="shared" si="18"/>
        <v>369.06519418477546</v>
      </c>
      <c r="J83" s="40">
        <f t="shared" si="19"/>
        <v>-378.18571354454491</v>
      </c>
      <c r="K83" s="37">
        <f t="shared" si="20"/>
        <v>-9.1205193597694461</v>
      </c>
      <c r="L83" s="37">
        <f t="shared" si="21"/>
        <v>705652.65128129069</v>
      </c>
      <c r="M83" s="37">
        <f t="shared" si="22"/>
        <v>-17438.433015879182</v>
      </c>
      <c r="N83" s="41">
        <f>'jan-sep'!M83</f>
        <v>-1588425.3770666188</v>
      </c>
      <c r="O83" s="41">
        <f t="shared" si="23"/>
        <v>1570986.9440507395</v>
      </c>
    </row>
    <row r="84" spans="1:15" s="34" customFormat="1" x14ac:dyDescent="0.2">
      <c r="A84" s="33">
        <v>1848</v>
      </c>
      <c r="B84" s="34" t="s">
        <v>311</v>
      </c>
      <c r="C84" s="65">
        <v>76078109</v>
      </c>
      <c r="D84" s="36">
        <v>2586</v>
      </c>
      <c r="E84" s="37">
        <f t="shared" si="17"/>
        <v>29419.222351121422</v>
      </c>
      <c r="F84" s="38">
        <f t="shared" si="14"/>
        <v>0.83346588645832653</v>
      </c>
      <c r="G84" s="39">
        <f t="shared" si="15"/>
        <v>3526.9379550600415</v>
      </c>
      <c r="H84" s="39">
        <f t="shared" si="16"/>
        <v>821.96964411727231</v>
      </c>
      <c r="I84" s="37">
        <f t="shared" si="18"/>
        <v>4348.9075991773134</v>
      </c>
      <c r="J84" s="40">
        <f t="shared" si="19"/>
        <v>-378.18571354454491</v>
      </c>
      <c r="K84" s="37">
        <f t="shared" si="20"/>
        <v>3970.7218856327686</v>
      </c>
      <c r="L84" s="37">
        <f t="shared" si="21"/>
        <v>11246275.051472532</v>
      </c>
      <c r="M84" s="37">
        <f t="shared" si="22"/>
        <v>10268286.79624634</v>
      </c>
      <c r="N84" s="41">
        <f>'jan-sep'!M84</f>
        <v>7832041.2386176717</v>
      </c>
      <c r="O84" s="41">
        <f t="shared" si="23"/>
        <v>2436245.5576286688</v>
      </c>
    </row>
    <row r="85" spans="1:15" s="34" customFormat="1" x14ac:dyDescent="0.2">
      <c r="A85" s="33">
        <v>1851</v>
      </c>
      <c r="B85" s="34" t="s">
        <v>312</v>
      </c>
      <c r="C85" s="65">
        <v>59638576</v>
      </c>
      <c r="D85" s="36">
        <v>2003</v>
      </c>
      <c r="E85" s="37">
        <f t="shared" si="17"/>
        <v>29774.626060908638</v>
      </c>
      <c r="F85" s="38">
        <f t="shared" si="14"/>
        <v>0.84353470692179777</v>
      </c>
      <c r="G85" s="39">
        <f t="shared" si="15"/>
        <v>3313.6957291877115</v>
      </c>
      <c r="H85" s="39">
        <f t="shared" si="16"/>
        <v>697.57834569174645</v>
      </c>
      <c r="I85" s="37">
        <f t="shared" si="18"/>
        <v>4011.2740748794581</v>
      </c>
      <c r="J85" s="40">
        <f t="shared" si="19"/>
        <v>-378.18571354454491</v>
      </c>
      <c r="K85" s="37">
        <f t="shared" si="20"/>
        <v>3633.0883613349133</v>
      </c>
      <c r="L85" s="37">
        <f t="shared" si="21"/>
        <v>8034581.9719835548</v>
      </c>
      <c r="M85" s="37">
        <f t="shared" si="22"/>
        <v>7277075.9877538318</v>
      </c>
      <c r="N85" s="41">
        <f>'jan-sep'!M85</f>
        <v>6513153.1456694501</v>
      </c>
      <c r="O85" s="41">
        <f t="shared" si="23"/>
        <v>763922.84208438173</v>
      </c>
    </row>
    <row r="86" spans="1:15" s="34" customFormat="1" x14ac:dyDescent="0.2">
      <c r="A86" s="33">
        <v>1853</v>
      </c>
      <c r="B86" s="34" t="s">
        <v>314</v>
      </c>
      <c r="C86" s="65">
        <v>33409361</v>
      </c>
      <c r="D86" s="36">
        <v>1324</v>
      </c>
      <c r="E86" s="37">
        <f t="shared" si="17"/>
        <v>25233.656344410876</v>
      </c>
      <c r="F86" s="38">
        <f t="shared" si="14"/>
        <v>0.71488605316168385</v>
      </c>
      <c r="G86" s="39">
        <f t="shared" si="15"/>
        <v>6038.2775590863685</v>
      </c>
      <c r="H86" s="39">
        <f t="shared" si="16"/>
        <v>2286.9177464659633</v>
      </c>
      <c r="I86" s="37">
        <f t="shared" si="18"/>
        <v>8325.1953055523318</v>
      </c>
      <c r="J86" s="40">
        <f t="shared" si="19"/>
        <v>-378.18571354454491</v>
      </c>
      <c r="K86" s="37">
        <f t="shared" si="20"/>
        <v>7947.0095920077865</v>
      </c>
      <c r="L86" s="37">
        <f t="shared" si="21"/>
        <v>11022558.584551288</v>
      </c>
      <c r="M86" s="37">
        <f t="shared" si="22"/>
        <v>10521840.699818309</v>
      </c>
      <c r="N86" s="41">
        <f>'jan-sep'!M86</f>
        <v>9685798.1428189445</v>
      </c>
      <c r="O86" s="41">
        <f t="shared" si="23"/>
        <v>836042.55699936487</v>
      </c>
    </row>
    <row r="87" spans="1:15" s="34" customFormat="1" x14ac:dyDescent="0.2">
      <c r="A87" s="33">
        <v>1856</v>
      </c>
      <c r="B87" s="34" t="s">
        <v>315</v>
      </c>
      <c r="C87" s="65">
        <v>19161808</v>
      </c>
      <c r="D87" s="36">
        <v>488</v>
      </c>
      <c r="E87" s="37">
        <f t="shared" si="17"/>
        <v>39266</v>
      </c>
      <c r="F87" s="38">
        <f t="shared" si="14"/>
        <v>1.1124315628426238</v>
      </c>
      <c r="G87" s="39">
        <f t="shared" si="15"/>
        <v>-2381.1286342671051</v>
      </c>
      <c r="H87" s="39">
        <f t="shared" si="16"/>
        <v>0</v>
      </c>
      <c r="I87" s="37">
        <f t="shared" si="18"/>
        <v>-2381.1286342671051</v>
      </c>
      <c r="J87" s="40">
        <f t="shared" si="19"/>
        <v>-378.18571354454491</v>
      </c>
      <c r="K87" s="37">
        <f t="shared" si="20"/>
        <v>-2759.3143478116499</v>
      </c>
      <c r="L87" s="37">
        <f t="shared" si="21"/>
        <v>-1161990.7735223472</v>
      </c>
      <c r="M87" s="37">
        <f t="shared" si="22"/>
        <v>-1346545.401732085</v>
      </c>
      <c r="N87" s="41">
        <f>'jan-sep'!M87</f>
        <v>-672925.84602955461</v>
      </c>
      <c r="O87" s="41">
        <f t="shared" si="23"/>
        <v>-673619.55570253043</v>
      </c>
    </row>
    <row r="88" spans="1:15" s="34" customFormat="1" x14ac:dyDescent="0.2">
      <c r="A88" s="33">
        <v>1857</v>
      </c>
      <c r="B88" s="34" t="s">
        <v>316</v>
      </c>
      <c r="C88" s="65">
        <v>26099793</v>
      </c>
      <c r="D88" s="36">
        <v>698</v>
      </c>
      <c r="E88" s="37">
        <f t="shared" si="17"/>
        <v>37392.253581661891</v>
      </c>
      <c r="F88" s="38">
        <f t="shared" si="14"/>
        <v>1.0593470964716507</v>
      </c>
      <c r="G88" s="39">
        <f t="shared" si="15"/>
        <v>-1256.8807832642399</v>
      </c>
      <c r="H88" s="39">
        <f t="shared" si="16"/>
        <v>0</v>
      </c>
      <c r="I88" s="37">
        <f t="shared" si="18"/>
        <v>-1256.8807832642399</v>
      </c>
      <c r="J88" s="40">
        <f t="shared" si="19"/>
        <v>-378.18571354454491</v>
      </c>
      <c r="K88" s="37">
        <f t="shared" si="20"/>
        <v>-1635.0664968087849</v>
      </c>
      <c r="L88" s="37">
        <f t="shared" si="21"/>
        <v>-877302.78671843943</v>
      </c>
      <c r="M88" s="37">
        <f t="shared" si="22"/>
        <v>-1141276.4147725319</v>
      </c>
      <c r="N88" s="41">
        <f>'jan-sep'!M88</f>
        <v>-279986.6330504698</v>
      </c>
      <c r="O88" s="41">
        <f t="shared" si="23"/>
        <v>-861289.78172206215</v>
      </c>
    </row>
    <row r="89" spans="1:15" s="34" customFormat="1" x14ac:dyDescent="0.2">
      <c r="A89" s="33">
        <v>1859</v>
      </c>
      <c r="B89" s="34" t="s">
        <v>317</v>
      </c>
      <c r="C89" s="65">
        <v>39060980</v>
      </c>
      <c r="D89" s="36">
        <v>1238</v>
      </c>
      <c r="E89" s="37">
        <f t="shared" si="17"/>
        <v>31551.680129240711</v>
      </c>
      <c r="F89" s="38">
        <f t="shared" si="14"/>
        <v>0.89387981552696483</v>
      </c>
      <c r="G89" s="39">
        <f t="shared" si="15"/>
        <v>2247.4632881884681</v>
      </c>
      <c r="H89" s="39">
        <f t="shared" si="16"/>
        <v>75.609421775521142</v>
      </c>
      <c r="I89" s="37">
        <f t="shared" si="18"/>
        <v>2323.0727099639894</v>
      </c>
      <c r="J89" s="40">
        <f t="shared" si="19"/>
        <v>-378.18571354454491</v>
      </c>
      <c r="K89" s="37">
        <f t="shared" si="20"/>
        <v>1944.8869964194446</v>
      </c>
      <c r="L89" s="37">
        <f t="shared" si="21"/>
        <v>2875964.014935419</v>
      </c>
      <c r="M89" s="37">
        <f t="shared" si="22"/>
        <v>2407770.1015672726</v>
      </c>
      <c r="N89" s="41">
        <f>'jan-sep'!M89</f>
        <v>814570.17175289115</v>
      </c>
      <c r="O89" s="41">
        <f t="shared" si="23"/>
        <v>1593199.9298143815</v>
      </c>
    </row>
    <row r="90" spans="1:15" s="34" customFormat="1" x14ac:dyDescent="0.2">
      <c r="A90" s="33">
        <v>1860</v>
      </c>
      <c r="B90" s="34" t="s">
        <v>318</v>
      </c>
      <c r="C90" s="65">
        <v>328128286</v>
      </c>
      <c r="D90" s="36">
        <v>11521</v>
      </c>
      <c r="E90" s="37">
        <f t="shared" si="17"/>
        <v>28480.885860602379</v>
      </c>
      <c r="F90" s="38">
        <f t="shared" si="14"/>
        <v>0.80688219755137491</v>
      </c>
      <c r="G90" s="39">
        <f t="shared" si="15"/>
        <v>4089.9398493714671</v>
      </c>
      <c r="H90" s="39">
        <f t="shared" si="16"/>
        <v>1150.3874157989374</v>
      </c>
      <c r="I90" s="37">
        <f t="shared" si="18"/>
        <v>5240.3272651704046</v>
      </c>
      <c r="J90" s="40">
        <f t="shared" si="19"/>
        <v>-378.18571354454491</v>
      </c>
      <c r="K90" s="37">
        <f t="shared" si="20"/>
        <v>4862.1415516258594</v>
      </c>
      <c r="L90" s="37">
        <f t="shared" si="21"/>
        <v>60373810.422028229</v>
      </c>
      <c r="M90" s="37">
        <f t="shared" si="22"/>
        <v>56016732.816281527</v>
      </c>
      <c r="N90" s="41">
        <f>'jan-sep'!M90</f>
        <v>45418209.643064253</v>
      </c>
      <c r="O90" s="41">
        <f t="shared" si="23"/>
        <v>10598523.173217274</v>
      </c>
    </row>
    <row r="91" spans="1:15" s="34" customFormat="1" x14ac:dyDescent="0.2">
      <c r="A91" s="33">
        <v>1865</v>
      </c>
      <c r="B91" s="34" t="s">
        <v>319</v>
      </c>
      <c r="C91" s="65">
        <v>299401353</v>
      </c>
      <c r="D91" s="36">
        <v>9670</v>
      </c>
      <c r="E91" s="37">
        <f t="shared" si="17"/>
        <v>30961.877249224406</v>
      </c>
      <c r="F91" s="38">
        <f t="shared" si="14"/>
        <v>0.87717031265971024</v>
      </c>
      <c r="G91" s="39">
        <f t="shared" si="15"/>
        <v>2601.345016198251</v>
      </c>
      <c r="H91" s="39">
        <f t="shared" si="16"/>
        <v>282.04042978122777</v>
      </c>
      <c r="I91" s="37">
        <f t="shared" si="18"/>
        <v>2883.3854459794788</v>
      </c>
      <c r="J91" s="40">
        <f t="shared" si="19"/>
        <v>-378.18571354454491</v>
      </c>
      <c r="K91" s="37">
        <f t="shared" si="20"/>
        <v>2505.199732434934</v>
      </c>
      <c r="L91" s="37">
        <f t="shared" si="21"/>
        <v>27882337.262621559</v>
      </c>
      <c r="M91" s="37">
        <f t="shared" si="22"/>
        <v>24225281.412645813</v>
      </c>
      <c r="N91" s="41">
        <f>'jan-sep'!M91</f>
        <v>21333128.575573415</v>
      </c>
      <c r="O91" s="41">
        <f t="shared" si="23"/>
        <v>2892152.8370723985</v>
      </c>
    </row>
    <row r="92" spans="1:15" s="34" customFormat="1" x14ac:dyDescent="0.2">
      <c r="A92" s="33">
        <v>1866</v>
      </c>
      <c r="B92" s="34" t="s">
        <v>320</v>
      </c>
      <c r="C92" s="65">
        <v>260009034</v>
      </c>
      <c r="D92" s="36">
        <v>8065</v>
      </c>
      <c r="E92" s="37">
        <f t="shared" si="17"/>
        <v>32239.18586484811</v>
      </c>
      <c r="F92" s="38">
        <f t="shared" si="14"/>
        <v>0.91335730444676844</v>
      </c>
      <c r="G92" s="39">
        <f t="shared" si="15"/>
        <v>1834.9598468240285</v>
      </c>
      <c r="H92" s="39">
        <f t="shared" si="16"/>
        <v>0</v>
      </c>
      <c r="I92" s="37">
        <f t="shared" si="18"/>
        <v>1834.9598468240285</v>
      </c>
      <c r="J92" s="40">
        <f t="shared" si="19"/>
        <v>-378.18571354454491</v>
      </c>
      <c r="K92" s="37">
        <f t="shared" si="20"/>
        <v>1456.7741332794835</v>
      </c>
      <c r="L92" s="37">
        <f t="shared" si="21"/>
        <v>14798951.164635791</v>
      </c>
      <c r="M92" s="37">
        <f t="shared" si="22"/>
        <v>11748883.384899035</v>
      </c>
      <c r="N92" s="41">
        <f>'jan-sep'!M92</f>
        <v>19770095.836582169</v>
      </c>
      <c r="O92" s="41">
        <f t="shared" si="23"/>
        <v>-8021212.4516831338</v>
      </c>
    </row>
    <row r="93" spans="1:15" s="34" customFormat="1" x14ac:dyDescent="0.2">
      <c r="A93" s="33">
        <v>1867</v>
      </c>
      <c r="B93" s="34" t="s">
        <v>170</v>
      </c>
      <c r="C93" s="65">
        <v>103948057</v>
      </c>
      <c r="D93" s="36">
        <v>2576</v>
      </c>
      <c r="E93" s="37">
        <f t="shared" si="17"/>
        <v>40352.506599378881</v>
      </c>
      <c r="F93" s="38">
        <f t="shared" si="14"/>
        <v>1.1432130082250378</v>
      </c>
      <c r="G93" s="39">
        <f t="shared" si="15"/>
        <v>-3033.0325938944338</v>
      </c>
      <c r="H93" s="39">
        <f t="shared" si="16"/>
        <v>0</v>
      </c>
      <c r="I93" s="37">
        <f t="shared" si="18"/>
        <v>-3033.0325938944338</v>
      </c>
      <c r="J93" s="40">
        <f t="shared" si="19"/>
        <v>-378.18571354454491</v>
      </c>
      <c r="K93" s="37">
        <f t="shared" si="20"/>
        <v>-3411.2183074389786</v>
      </c>
      <c r="L93" s="37">
        <f t="shared" si="21"/>
        <v>-7813091.9618720617</v>
      </c>
      <c r="M93" s="37">
        <f t="shared" si="22"/>
        <v>-8787298.3599628098</v>
      </c>
      <c r="N93" s="41">
        <f>'jan-sep'!M93</f>
        <v>-8941084.9741232246</v>
      </c>
      <c r="O93" s="41">
        <f t="shared" si="23"/>
        <v>153786.61416041479</v>
      </c>
    </row>
    <row r="94" spans="1:15" s="34" customFormat="1" x14ac:dyDescent="0.2">
      <c r="A94" s="33">
        <v>1868</v>
      </c>
      <c r="B94" s="34" t="s">
        <v>321</v>
      </c>
      <c r="C94" s="65">
        <v>134637525</v>
      </c>
      <c r="D94" s="36">
        <v>4416</v>
      </c>
      <c r="E94" s="37">
        <f t="shared" si="17"/>
        <v>30488.569972826088</v>
      </c>
      <c r="F94" s="38">
        <f t="shared" si="14"/>
        <v>0.86376120673630152</v>
      </c>
      <c r="G94" s="39">
        <f t="shared" si="15"/>
        <v>2885.3293820372419</v>
      </c>
      <c r="H94" s="39">
        <f t="shared" si="16"/>
        <v>447.69797652063914</v>
      </c>
      <c r="I94" s="37">
        <f t="shared" si="18"/>
        <v>3333.0273585578811</v>
      </c>
      <c r="J94" s="40">
        <f t="shared" si="19"/>
        <v>-378.18571354454491</v>
      </c>
      <c r="K94" s="37">
        <f t="shared" si="20"/>
        <v>2954.8416450133363</v>
      </c>
      <c r="L94" s="37">
        <f t="shared" si="21"/>
        <v>14718648.815391604</v>
      </c>
      <c r="M94" s="37">
        <f t="shared" si="22"/>
        <v>13048580.704378894</v>
      </c>
      <c r="N94" s="41">
        <f>'jan-sep'!M94</f>
        <v>7807789.5555048892</v>
      </c>
      <c r="O94" s="41">
        <f t="shared" si="23"/>
        <v>5240791.1488740044</v>
      </c>
    </row>
    <row r="95" spans="1:15" s="34" customFormat="1" x14ac:dyDescent="0.2">
      <c r="A95" s="33">
        <v>1870</v>
      </c>
      <c r="B95" s="34" t="s">
        <v>385</v>
      </c>
      <c r="C95" s="65">
        <v>321157236</v>
      </c>
      <c r="D95" s="36">
        <v>10514</v>
      </c>
      <c r="E95" s="37">
        <f t="shared" si="17"/>
        <v>30545.675860757085</v>
      </c>
      <c r="F95" s="38">
        <f t="shared" si="14"/>
        <v>0.86537905403825721</v>
      </c>
      <c r="G95" s="39">
        <f t="shared" si="15"/>
        <v>2851.0658492786438</v>
      </c>
      <c r="H95" s="39">
        <f t="shared" si="16"/>
        <v>427.71091574479033</v>
      </c>
      <c r="I95" s="37">
        <f t="shared" si="18"/>
        <v>3278.7767650234341</v>
      </c>
      <c r="J95" s="40">
        <f t="shared" si="19"/>
        <v>-378.18571354454491</v>
      </c>
      <c r="K95" s="37">
        <f t="shared" si="20"/>
        <v>2900.5910514788893</v>
      </c>
      <c r="L95" s="37">
        <f t="shared" si="21"/>
        <v>34473058.907456383</v>
      </c>
      <c r="M95" s="37">
        <f t="shared" si="22"/>
        <v>30496814.315249041</v>
      </c>
      <c r="N95" s="41">
        <f>'jan-sep'!M95</f>
        <v>33059872.368880983</v>
      </c>
      <c r="O95" s="41">
        <f t="shared" si="23"/>
        <v>-2563058.0536319427</v>
      </c>
    </row>
    <row r="96" spans="1:15" s="34" customFormat="1" x14ac:dyDescent="0.2">
      <c r="A96" s="33">
        <v>1871</v>
      </c>
      <c r="B96" s="34" t="s">
        <v>322</v>
      </c>
      <c r="C96" s="65">
        <v>141538210</v>
      </c>
      <c r="D96" s="36">
        <v>4588</v>
      </c>
      <c r="E96" s="37">
        <f t="shared" si="17"/>
        <v>30849.653443766347</v>
      </c>
      <c r="F96" s="38">
        <f t="shared" si="14"/>
        <v>0.87399093856268339</v>
      </c>
      <c r="G96" s="39">
        <f t="shared" si="15"/>
        <v>2668.6792994730863</v>
      </c>
      <c r="H96" s="39">
        <f t="shared" si="16"/>
        <v>321.31876169154856</v>
      </c>
      <c r="I96" s="37">
        <f t="shared" si="18"/>
        <v>2989.9980611646347</v>
      </c>
      <c r="J96" s="40">
        <f t="shared" si="19"/>
        <v>-378.18571354454491</v>
      </c>
      <c r="K96" s="37">
        <f t="shared" si="20"/>
        <v>2611.8123476200899</v>
      </c>
      <c r="L96" s="37">
        <f t="shared" si="21"/>
        <v>13718111.104623344</v>
      </c>
      <c r="M96" s="37">
        <f t="shared" si="22"/>
        <v>11982995.050880972</v>
      </c>
      <c r="N96" s="41">
        <f>'jan-sep'!M96</f>
        <v>11344589.979496475</v>
      </c>
      <c r="O96" s="41">
        <f t="shared" si="23"/>
        <v>638405.07138449699</v>
      </c>
    </row>
    <row r="97" spans="1:15" s="34" customFormat="1" x14ac:dyDescent="0.2">
      <c r="A97" s="33">
        <v>1874</v>
      </c>
      <c r="B97" s="34" t="s">
        <v>323</v>
      </c>
      <c r="C97" s="65">
        <v>33793211</v>
      </c>
      <c r="D97" s="36">
        <v>989</v>
      </c>
      <c r="E97" s="37">
        <f t="shared" si="17"/>
        <v>34169.070778564208</v>
      </c>
      <c r="F97" s="38">
        <f t="shared" si="14"/>
        <v>0.96803221125346117</v>
      </c>
      <c r="G97" s="39">
        <f t="shared" si="15"/>
        <v>677.02889859436982</v>
      </c>
      <c r="H97" s="39">
        <f t="shared" si="16"/>
        <v>0</v>
      </c>
      <c r="I97" s="37">
        <f t="shared" si="18"/>
        <v>677.02889859436982</v>
      </c>
      <c r="J97" s="40">
        <f t="shared" si="19"/>
        <v>-378.18571354454491</v>
      </c>
      <c r="K97" s="37">
        <f t="shared" si="20"/>
        <v>298.84318504982491</v>
      </c>
      <c r="L97" s="37">
        <f t="shared" si="21"/>
        <v>669581.58070983179</v>
      </c>
      <c r="M97" s="37">
        <f t="shared" si="22"/>
        <v>295555.91001427686</v>
      </c>
      <c r="N97" s="41">
        <f>'jan-sep'!M97</f>
        <v>121315.4706491191</v>
      </c>
      <c r="O97" s="41">
        <f t="shared" si="23"/>
        <v>174240.43936515774</v>
      </c>
    </row>
    <row r="98" spans="1:15" s="34" customFormat="1" x14ac:dyDescent="0.2">
      <c r="A98" s="33">
        <v>1875</v>
      </c>
      <c r="B98" s="34" t="s">
        <v>419</v>
      </c>
      <c r="C98" s="65">
        <v>78318754</v>
      </c>
      <c r="D98" s="36">
        <v>2701</v>
      </c>
      <c r="E98" s="37">
        <f t="shared" si="17"/>
        <v>28996.206590151796</v>
      </c>
      <c r="F98" s="38">
        <f t="shared" si="14"/>
        <v>0.82148157218942974</v>
      </c>
      <c r="G98" s="39">
        <f t="shared" si="15"/>
        <v>3780.7474116418166</v>
      </c>
      <c r="H98" s="39">
        <f t="shared" si="16"/>
        <v>970.02516045664117</v>
      </c>
      <c r="I98" s="37">
        <f t="shared" si="18"/>
        <v>4750.7725720984581</v>
      </c>
      <c r="J98" s="40">
        <f t="shared" si="19"/>
        <v>-378.18571354454491</v>
      </c>
      <c r="K98" s="37">
        <f t="shared" si="20"/>
        <v>4372.5868585539129</v>
      </c>
      <c r="L98" s="37">
        <f t="shared" si="21"/>
        <v>12831836.717237934</v>
      </c>
      <c r="M98" s="37">
        <f t="shared" si="22"/>
        <v>11810357.104954118</v>
      </c>
      <c r="N98" s="41">
        <f>'jan-sep'!M98</f>
        <v>8678486.9895422794</v>
      </c>
      <c r="O98" s="41">
        <f t="shared" si="23"/>
        <v>3131870.1154118385</v>
      </c>
    </row>
    <row r="99" spans="1:15" s="34" customFormat="1" x14ac:dyDescent="0.2">
      <c r="A99" s="33">
        <v>3001</v>
      </c>
      <c r="B99" s="34" t="s">
        <v>63</v>
      </c>
      <c r="C99" s="65">
        <v>863063399</v>
      </c>
      <c r="D99" s="36">
        <v>31387</v>
      </c>
      <c r="E99" s="37">
        <f t="shared" si="17"/>
        <v>27497.479816484531</v>
      </c>
      <c r="F99" s="38">
        <f t="shared" si="14"/>
        <v>0.77902165859739692</v>
      </c>
      <c r="G99" s="39">
        <f t="shared" si="15"/>
        <v>4679.9834758421757</v>
      </c>
      <c r="H99" s="39">
        <f t="shared" si="16"/>
        <v>1494.5795312401842</v>
      </c>
      <c r="I99" s="37">
        <f t="shared" si="18"/>
        <v>6174.5630070823599</v>
      </c>
      <c r="J99" s="40">
        <f t="shared" si="19"/>
        <v>-378.18571354454491</v>
      </c>
      <c r="K99" s="37">
        <f t="shared" si="20"/>
        <v>5796.3772935378147</v>
      </c>
      <c r="L99" s="37">
        <f t="shared" si="21"/>
        <v>193801009.10329404</v>
      </c>
      <c r="M99" s="37">
        <f t="shared" si="22"/>
        <v>181930894.1122714</v>
      </c>
      <c r="N99" s="41">
        <f>'jan-sep'!M99</f>
        <v>153132043.11409238</v>
      </c>
      <c r="O99" s="41">
        <f t="shared" si="23"/>
        <v>28798850.998179018</v>
      </c>
    </row>
    <row r="100" spans="1:15" s="34" customFormat="1" x14ac:dyDescent="0.2">
      <c r="A100" s="33">
        <v>3002</v>
      </c>
      <c r="B100" s="34" t="s">
        <v>64</v>
      </c>
      <c r="C100" s="65">
        <v>1592807576</v>
      </c>
      <c r="D100" s="36">
        <v>49668</v>
      </c>
      <c r="E100" s="37">
        <f t="shared" si="17"/>
        <v>32069.090279455584</v>
      </c>
      <c r="F100" s="38">
        <f t="shared" si="14"/>
        <v>0.9085383848244275</v>
      </c>
      <c r="G100" s="39">
        <f t="shared" si="15"/>
        <v>1937.0171980595442</v>
      </c>
      <c r="H100" s="39">
        <f t="shared" si="16"/>
        <v>0</v>
      </c>
      <c r="I100" s="37">
        <f t="shared" si="18"/>
        <v>1937.0171980595442</v>
      </c>
      <c r="J100" s="40">
        <f t="shared" si="19"/>
        <v>-378.18571354454491</v>
      </c>
      <c r="K100" s="37">
        <f t="shared" si="20"/>
        <v>1558.8314845149994</v>
      </c>
      <c r="L100" s="37">
        <f t="shared" si="21"/>
        <v>96207770.193221435</v>
      </c>
      <c r="M100" s="37">
        <f t="shared" si="22"/>
        <v>77424042.172890991</v>
      </c>
      <c r="N100" s="41">
        <f>'jan-sep'!M100</f>
        <v>76269155.291942209</v>
      </c>
      <c r="O100" s="41">
        <f t="shared" si="23"/>
        <v>1154886.880948782</v>
      </c>
    </row>
    <row r="101" spans="1:15" s="34" customFormat="1" x14ac:dyDescent="0.2">
      <c r="A101" s="33">
        <v>3003</v>
      </c>
      <c r="B101" s="34" t="s">
        <v>65</v>
      </c>
      <c r="C101" s="65">
        <v>1615627879</v>
      </c>
      <c r="D101" s="36">
        <v>57372</v>
      </c>
      <c r="E101" s="37">
        <f t="shared" si="17"/>
        <v>28160.564020776685</v>
      </c>
      <c r="F101" s="38">
        <f t="shared" si="14"/>
        <v>0.79780726949937264</v>
      </c>
      <c r="G101" s="39">
        <f t="shared" si="15"/>
        <v>4282.1329532668833</v>
      </c>
      <c r="H101" s="39">
        <f t="shared" si="16"/>
        <v>1262.5000597379303</v>
      </c>
      <c r="I101" s="37">
        <f t="shared" si="18"/>
        <v>5544.6330130048136</v>
      </c>
      <c r="J101" s="40">
        <f t="shared" si="19"/>
        <v>-378.18571354454491</v>
      </c>
      <c r="K101" s="37">
        <f t="shared" si="20"/>
        <v>5166.4472994602684</v>
      </c>
      <c r="L101" s="37">
        <f t="shared" si="21"/>
        <v>318106685.22211218</v>
      </c>
      <c r="M101" s="37">
        <f t="shared" si="22"/>
        <v>296409414.46463454</v>
      </c>
      <c r="N101" s="41">
        <f>'jan-sep'!M101</f>
        <v>220831538.1991002</v>
      </c>
      <c r="O101" s="41">
        <f t="shared" si="23"/>
        <v>75577876.265534341</v>
      </c>
    </row>
    <row r="102" spans="1:15" s="34" customFormat="1" x14ac:dyDescent="0.2">
      <c r="A102" s="33">
        <v>3004</v>
      </c>
      <c r="B102" s="34" t="s">
        <v>66</v>
      </c>
      <c r="C102" s="65">
        <v>2474393855</v>
      </c>
      <c r="D102" s="36">
        <v>83193</v>
      </c>
      <c r="E102" s="37">
        <f t="shared" si="17"/>
        <v>29742.813157356988</v>
      </c>
      <c r="F102" s="38">
        <f t="shared" si="14"/>
        <v>0.84263342647518935</v>
      </c>
      <c r="G102" s="39">
        <f t="shared" si="15"/>
        <v>3332.7834713187017</v>
      </c>
      <c r="H102" s="39">
        <f t="shared" si="16"/>
        <v>708.7128619348241</v>
      </c>
      <c r="I102" s="37">
        <f t="shared" si="18"/>
        <v>4041.4963332535258</v>
      </c>
      <c r="J102" s="40">
        <f t="shared" si="19"/>
        <v>-378.18571354454491</v>
      </c>
      <c r="K102" s="37">
        <f t="shared" si="20"/>
        <v>3663.310619708981</v>
      </c>
      <c r="L102" s="37">
        <f t="shared" si="21"/>
        <v>336224204.45236057</v>
      </c>
      <c r="M102" s="37">
        <f t="shared" si="22"/>
        <v>304761800.38544923</v>
      </c>
      <c r="N102" s="41">
        <f>'jan-sep'!M102</f>
        <v>229074373.94844162</v>
      </c>
      <c r="O102" s="41">
        <f t="shared" si="23"/>
        <v>75687426.437007606</v>
      </c>
    </row>
    <row r="103" spans="1:15" s="34" customFormat="1" x14ac:dyDescent="0.2">
      <c r="A103" s="33">
        <v>3005</v>
      </c>
      <c r="B103" s="34" t="s">
        <v>138</v>
      </c>
      <c r="C103" s="65">
        <v>3337263527</v>
      </c>
      <c r="D103" s="36">
        <v>101859</v>
      </c>
      <c r="E103" s="37">
        <f t="shared" si="17"/>
        <v>32763.560677014306</v>
      </c>
      <c r="F103" s="38">
        <f t="shared" si="14"/>
        <v>0.92821318719044865</v>
      </c>
      <c r="G103" s="39">
        <f t="shared" si="15"/>
        <v>1520.334959524311</v>
      </c>
      <c r="H103" s="39">
        <f t="shared" si="16"/>
        <v>0</v>
      </c>
      <c r="I103" s="37">
        <f t="shared" si="18"/>
        <v>1520.334959524311</v>
      </c>
      <c r="J103" s="40">
        <f t="shared" si="19"/>
        <v>-378.18571354454491</v>
      </c>
      <c r="K103" s="37">
        <f t="shared" si="20"/>
        <v>1142.149245979766</v>
      </c>
      <c r="L103" s="37">
        <f t="shared" si="21"/>
        <v>154859798.64218679</v>
      </c>
      <c r="M103" s="37">
        <f t="shared" si="22"/>
        <v>116338180.04625298</v>
      </c>
      <c r="N103" s="41">
        <f>'jan-sep'!M103</f>
        <v>98041887.238269463</v>
      </c>
      <c r="O103" s="41">
        <f t="shared" si="23"/>
        <v>18296292.807983518</v>
      </c>
    </row>
    <row r="104" spans="1:15" s="34" customFormat="1" x14ac:dyDescent="0.2">
      <c r="A104" s="33">
        <v>3006</v>
      </c>
      <c r="B104" s="34" t="s">
        <v>139</v>
      </c>
      <c r="C104" s="65">
        <v>993751603</v>
      </c>
      <c r="D104" s="36">
        <v>27694</v>
      </c>
      <c r="E104" s="37">
        <f t="shared" si="17"/>
        <v>35883.281685563663</v>
      </c>
      <c r="F104" s="38">
        <f t="shared" si="14"/>
        <v>1.016596931833996</v>
      </c>
      <c r="G104" s="39">
        <f t="shared" si="15"/>
        <v>-351.49764560530309</v>
      </c>
      <c r="H104" s="39">
        <f t="shared" si="16"/>
        <v>0</v>
      </c>
      <c r="I104" s="37">
        <f t="shared" si="18"/>
        <v>-351.49764560530309</v>
      </c>
      <c r="J104" s="40">
        <f t="shared" si="19"/>
        <v>-378.18571354454491</v>
      </c>
      <c r="K104" s="37">
        <f t="shared" si="20"/>
        <v>-729.683359149848</v>
      </c>
      <c r="L104" s="37">
        <f t="shared" si="21"/>
        <v>-9734375.7973932642</v>
      </c>
      <c r="M104" s="37">
        <f t="shared" si="22"/>
        <v>-20207850.948295891</v>
      </c>
      <c r="N104" s="41">
        <f>'jan-sep'!M104</f>
        <v>-17935267.412177272</v>
      </c>
      <c r="O104" s="41">
        <f t="shared" si="23"/>
        <v>-2272583.5361186191</v>
      </c>
    </row>
    <row r="105" spans="1:15" s="34" customFormat="1" x14ac:dyDescent="0.2">
      <c r="A105" s="33">
        <v>3007</v>
      </c>
      <c r="B105" s="34" t="s">
        <v>140</v>
      </c>
      <c r="C105" s="65">
        <v>968317809</v>
      </c>
      <c r="D105" s="36">
        <v>30835</v>
      </c>
      <c r="E105" s="37">
        <f t="shared" si="17"/>
        <v>31403.20444300308</v>
      </c>
      <c r="F105" s="38">
        <f t="shared" si="14"/>
        <v>0.88967340184374122</v>
      </c>
      <c r="G105" s="39">
        <f t="shared" si="15"/>
        <v>2336.5486999310465</v>
      </c>
      <c r="H105" s="39">
        <f t="shared" si="16"/>
        <v>127.57591195869189</v>
      </c>
      <c r="I105" s="37">
        <f t="shared" si="18"/>
        <v>2464.1246118897384</v>
      </c>
      <c r="J105" s="40">
        <f t="shared" si="19"/>
        <v>-378.18571354454491</v>
      </c>
      <c r="K105" s="37">
        <f t="shared" si="20"/>
        <v>2085.9388983451936</v>
      </c>
      <c r="L105" s="37">
        <f t="shared" si="21"/>
        <v>75981282.407620087</v>
      </c>
      <c r="M105" s="37">
        <f t="shared" si="22"/>
        <v>64319925.930474043</v>
      </c>
      <c r="N105" s="41">
        <f>'jan-sep'!M105</f>
        <v>62178920.819654204</v>
      </c>
      <c r="O105" s="41">
        <f t="shared" si="23"/>
        <v>2141005.1108198389</v>
      </c>
    </row>
    <row r="106" spans="1:15" s="34" customFormat="1" x14ac:dyDescent="0.2">
      <c r="A106" s="33">
        <v>3011</v>
      </c>
      <c r="B106" s="34" t="s">
        <v>67</v>
      </c>
      <c r="C106" s="65">
        <v>185199689</v>
      </c>
      <c r="D106" s="36">
        <v>4694</v>
      </c>
      <c r="E106" s="37">
        <f t="shared" si="17"/>
        <v>39454.556668086916</v>
      </c>
      <c r="F106" s="38">
        <f t="shared" si="14"/>
        <v>1.1177734970596136</v>
      </c>
      <c r="G106" s="39">
        <f t="shared" si="15"/>
        <v>-2494.2626351192548</v>
      </c>
      <c r="H106" s="39">
        <f t="shared" si="16"/>
        <v>0</v>
      </c>
      <c r="I106" s="37">
        <f t="shared" si="18"/>
        <v>-2494.2626351192548</v>
      </c>
      <c r="J106" s="40">
        <f t="shared" si="19"/>
        <v>-378.18571354454491</v>
      </c>
      <c r="K106" s="37">
        <f t="shared" si="20"/>
        <v>-2872.4483486637996</v>
      </c>
      <c r="L106" s="37">
        <f t="shared" si="21"/>
        <v>-11708068.809249783</v>
      </c>
      <c r="M106" s="37">
        <f t="shared" si="22"/>
        <v>-13483272.548627876</v>
      </c>
      <c r="N106" s="41">
        <f>'jan-sep'!M106</f>
        <v>-11014305.757505594</v>
      </c>
      <c r="O106" s="41">
        <f t="shared" si="23"/>
        <v>-2468966.7911222819</v>
      </c>
    </row>
    <row r="107" spans="1:15" s="34" customFormat="1" x14ac:dyDescent="0.2">
      <c r="A107" s="33">
        <v>3012</v>
      </c>
      <c r="B107" s="34" t="s">
        <v>68</v>
      </c>
      <c r="C107" s="65">
        <v>37118063</v>
      </c>
      <c r="D107" s="36">
        <v>1325</v>
      </c>
      <c r="E107" s="37">
        <f t="shared" si="17"/>
        <v>28013.632452830188</v>
      </c>
      <c r="F107" s="38">
        <f t="shared" si="14"/>
        <v>0.79364460170123596</v>
      </c>
      <c r="G107" s="39">
        <f t="shared" si="15"/>
        <v>4370.2918940347818</v>
      </c>
      <c r="H107" s="39">
        <f t="shared" si="16"/>
        <v>1313.9261085192038</v>
      </c>
      <c r="I107" s="37">
        <f t="shared" si="18"/>
        <v>5684.2180025539856</v>
      </c>
      <c r="J107" s="40">
        <f t="shared" si="19"/>
        <v>-378.18571354454491</v>
      </c>
      <c r="K107" s="37">
        <f t="shared" si="20"/>
        <v>5306.0322890094403</v>
      </c>
      <c r="L107" s="37">
        <f t="shared" si="21"/>
        <v>7531588.853384031</v>
      </c>
      <c r="M107" s="37">
        <f t="shared" si="22"/>
        <v>7030492.7829375081</v>
      </c>
      <c r="N107" s="41">
        <f>'jan-sep'!M107</f>
        <v>4928149.6476095952</v>
      </c>
      <c r="O107" s="41">
        <f t="shared" si="23"/>
        <v>2102343.1353279129</v>
      </c>
    </row>
    <row r="108" spans="1:15" s="34" customFormat="1" x14ac:dyDescent="0.2">
      <c r="A108" s="33">
        <v>3013</v>
      </c>
      <c r="B108" s="34" t="s">
        <v>69</v>
      </c>
      <c r="C108" s="65">
        <v>102457857</v>
      </c>
      <c r="D108" s="36">
        <v>3601</v>
      </c>
      <c r="E108" s="37">
        <f t="shared" si="17"/>
        <v>28452.612329908359</v>
      </c>
      <c r="F108" s="38">
        <f t="shared" si="14"/>
        <v>0.8060811898618464</v>
      </c>
      <c r="G108" s="39">
        <f t="shared" si="15"/>
        <v>4106.9039677878791</v>
      </c>
      <c r="H108" s="39">
        <f t="shared" si="16"/>
        <v>1160.2831515418441</v>
      </c>
      <c r="I108" s="37">
        <f t="shared" si="18"/>
        <v>5267.1871193297229</v>
      </c>
      <c r="J108" s="40">
        <f t="shared" si="19"/>
        <v>-378.18571354454491</v>
      </c>
      <c r="K108" s="37">
        <f t="shared" si="20"/>
        <v>4889.0014057851777</v>
      </c>
      <c r="L108" s="37">
        <f t="shared" si="21"/>
        <v>18967140.816706333</v>
      </c>
      <c r="M108" s="37">
        <f t="shared" si="22"/>
        <v>17605294.062232424</v>
      </c>
      <c r="N108" s="41">
        <f>'jan-sep'!M108</f>
        <v>13693059.30112615</v>
      </c>
      <c r="O108" s="41">
        <f t="shared" si="23"/>
        <v>3912234.7611062732</v>
      </c>
    </row>
    <row r="109" spans="1:15" s="34" customFormat="1" x14ac:dyDescent="0.2">
      <c r="A109" s="33">
        <v>3014</v>
      </c>
      <c r="B109" s="34" t="s">
        <v>399</v>
      </c>
      <c r="C109" s="65">
        <v>1323811510</v>
      </c>
      <c r="D109" s="36">
        <v>45201</v>
      </c>
      <c r="E109" s="37">
        <f t="shared" si="17"/>
        <v>29287.217318200925</v>
      </c>
      <c r="F109" s="38">
        <f t="shared" si="14"/>
        <v>0.8297260971985384</v>
      </c>
      <c r="G109" s="39">
        <f t="shared" si="15"/>
        <v>3606.1409748123397</v>
      </c>
      <c r="H109" s="39">
        <f t="shared" si="16"/>
        <v>868.17140563944622</v>
      </c>
      <c r="I109" s="37">
        <f t="shared" si="18"/>
        <v>4474.3123804517854</v>
      </c>
      <c r="J109" s="40">
        <f t="shared" si="19"/>
        <v>-378.18571354454491</v>
      </c>
      <c r="K109" s="37">
        <f t="shared" si="20"/>
        <v>4096.1266669072402</v>
      </c>
      <c r="L109" s="37">
        <f t="shared" si="21"/>
        <v>202243393.90880114</v>
      </c>
      <c r="M109" s="37">
        <f t="shared" si="22"/>
        <v>185149021.47087416</v>
      </c>
      <c r="N109" s="41">
        <f>'jan-sep'!M109</f>
        <v>143340592.24211419</v>
      </c>
      <c r="O109" s="41">
        <f t="shared" si="23"/>
        <v>41808429.228759974</v>
      </c>
    </row>
    <row r="110" spans="1:15" s="34" customFormat="1" x14ac:dyDescent="0.2">
      <c r="A110" s="33">
        <v>3015</v>
      </c>
      <c r="B110" s="34" t="s">
        <v>70</v>
      </c>
      <c r="C110" s="65">
        <v>108716520</v>
      </c>
      <c r="D110" s="36">
        <v>3825</v>
      </c>
      <c r="E110" s="37">
        <f t="shared" si="17"/>
        <v>28422.619607843139</v>
      </c>
      <c r="F110" s="38">
        <f t="shared" si="14"/>
        <v>0.80523147635191628</v>
      </c>
      <c r="G110" s="39">
        <f t="shared" si="15"/>
        <v>4124.8996010270112</v>
      </c>
      <c r="H110" s="39">
        <f t="shared" si="16"/>
        <v>1170.7806042646714</v>
      </c>
      <c r="I110" s="37">
        <f t="shared" si="18"/>
        <v>5295.6802052916828</v>
      </c>
      <c r="J110" s="40">
        <f t="shared" si="19"/>
        <v>-378.18571354454491</v>
      </c>
      <c r="K110" s="37">
        <f t="shared" si="20"/>
        <v>4917.4944917471375</v>
      </c>
      <c r="L110" s="37">
        <f t="shared" si="21"/>
        <v>20255976.785240687</v>
      </c>
      <c r="M110" s="37">
        <f t="shared" si="22"/>
        <v>18809416.430932801</v>
      </c>
      <c r="N110" s="41">
        <f>'jan-sep'!M110</f>
        <v>15616996.77423148</v>
      </c>
      <c r="O110" s="41">
        <f t="shared" si="23"/>
        <v>3192419.6567013208</v>
      </c>
    </row>
    <row r="111" spans="1:15" s="34" customFormat="1" x14ac:dyDescent="0.2">
      <c r="A111" s="33">
        <v>3016</v>
      </c>
      <c r="B111" s="34" t="s">
        <v>71</v>
      </c>
      <c r="C111" s="65">
        <v>227987889</v>
      </c>
      <c r="D111" s="36">
        <v>8222</v>
      </c>
      <c r="E111" s="37">
        <f t="shared" si="17"/>
        <v>27729.006202870347</v>
      </c>
      <c r="F111" s="38">
        <f t="shared" si="14"/>
        <v>0.78558095314857301</v>
      </c>
      <c r="G111" s="39">
        <f t="shared" si="15"/>
        <v>4541.0676440106863</v>
      </c>
      <c r="H111" s="39">
        <f t="shared" si="16"/>
        <v>1413.5452960051484</v>
      </c>
      <c r="I111" s="37">
        <f t="shared" si="18"/>
        <v>5954.6129400158352</v>
      </c>
      <c r="J111" s="40">
        <f t="shared" si="19"/>
        <v>-378.18571354454491</v>
      </c>
      <c r="K111" s="37">
        <f t="shared" si="20"/>
        <v>5576.4272264712899</v>
      </c>
      <c r="L111" s="37">
        <f t="shared" si="21"/>
        <v>48958827.592810199</v>
      </c>
      <c r="M111" s="37">
        <f t="shared" si="22"/>
        <v>45849384.656046949</v>
      </c>
      <c r="N111" s="41">
        <f>'jan-sep'!M111</f>
        <v>29667096.588714022</v>
      </c>
      <c r="O111" s="41">
        <f t="shared" si="23"/>
        <v>16182288.067332927</v>
      </c>
    </row>
    <row r="112" spans="1:15" s="34" customFormat="1" x14ac:dyDescent="0.2">
      <c r="A112" s="33">
        <v>3017</v>
      </c>
      <c r="B112" s="34" t="s">
        <v>72</v>
      </c>
      <c r="C112" s="65">
        <v>234862653</v>
      </c>
      <c r="D112" s="36">
        <v>7568</v>
      </c>
      <c r="E112" s="37">
        <f t="shared" si="17"/>
        <v>31033.648652219872</v>
      </c>
      <c r="F112" s="38">
        <f t="shared" si="14"/>
        <v>0.87920364363311354</v>
      </c>
      <c r="G112" s="39">
        <f t="shared" si="15"/>
        <v>2558.2821744009711</v>
      </c>
      <c r="H112" s="39">
        <f t="shared" si="16"/>
        <v>256.92043873281472</v>
      </c>
      <c r="I112" s="37">
        <f t="shared" si="18"/>
        <v>2815.2026131337857</v>
      </c>
      <c r="J112" s="40">
        <f t="shared" si="19"/>
        <v>-378.18571354454491</v>
      </c>
      <c r="K112" s="37">
        <f t="shared" si="20"/>
        <v>2437.0168995892409</v>
      </c>
      <c r="L112" s="37">
        <f t="shared" si="21"/>
        <v>21305453.376196489</v>
      </c>
      <c r="M112" s="37">
        <f t="shared" si="22"/>
        <v>18443343.896091375</v>
      </c>
      <c r="N112" s="41">
        <f>'jan-sep'!M112</f>
        <v>14889955.955629744</v>
      </c>
      <c r="O112" s="41">
        <f t="shared" si="23"/>
        <v>3553387.9404616319</v>
      </c>
    </row>
    <row r="113" spans="1:15" s="34" customFormat="1" x14ac:dyDescent="0.2">
      <c r="A113" s="33">
        <v>3018</v>
      </c>
      <c r="B113" s="34" t="s">
        <v>400</v>
      </c>
      <c r="C113" s="65">
        <v>173679196</v>
      </c>
      <c r="D113" s="36">
        <v>5805</v>
      </c>
      <c r="E113" s="37">
        <f t="shared" si="17"/>
        <v>29918.89681309216</v>
      </c>
      <c r="F113" s="38">
        <f t="shared" si="14"/>
        <v>0.84762199206222444</v>
      </c>
      <c r="G113" s="39">
        <f t="shared" si="15"/>
        <v>3227.1332778775982</v>
      </c>
      <c r="H113" s="39">
        <f t="shared" si="16"/>
        <v>647.08358242751376</v>
      </c>
      <c r="I113" s="37">
        <f t="shared" si="18"/>
        <v>3874.2168603051118</v>
      </c>
      <c r="J113" s="40">
        <f t="shared" si="19"/>
        <v>-378.18571354454491</v>
      </c>
      <c r="K113" s="37">
        <f t="shared" si="20"/>
        <v>3496.031146760567</v>
      </c>
      <c r="L113" s="37">
        <f t="shared" si="21"/>
        <v>22489828.874071173</v>
      </c>
      <c r="M113" s="37">
        <f t="shared" si="22"/>
        <v>20294460.806945093</v>
      </c>
      <c r="N113" s="41">
        <f>'jan-sep'!M113</f>
        <v>18992312.359716006</v>
      </c>
      <c r="O113" s="41">
        <f t="shared" si="23"/>
        <v>1302148.4472290874</v>
      </c>
    </row>
    <row r="114" spans="1:15" s="34" customFormat="1" x14ac:dyDescent="0.2">
      <c r="A114" s="33">
        <v>3019</v>
      </c>
      <c r="B114" s="34" t="s">
        <v>73</v>
      </c>
      <c r="C114" s="65">
        <v>631515259</v>
      </c>
      <c r="D114" s="36">
        <v>18290</v>
      </c>
      <c r="E114" s="37">
        <f t="shared" si="17"/>
        <v>34527.898250410057</v>
      </c>
      <c r="F114" s="38">
        <f t="shared" si="14"/>
        <v>0.97819802914416421</v>
      </c>
      <c r="G114" s="39">
        <f t="shared" si="15"/>
        <v>461.73241548686053</v>
      </c>
      <c r="H114" s="39">
        <f t="shared" si="16"/>
        <v>0</v>
      </c>
      <c r="I114" s="37">
        <f t="shared" si="18"/>
        <v>461.73241548686053</v>
      </c>
      <c r="J114" s="40">
        <f t="shared" si="19"/>
        <v>-378.18571354454491</v>
      </c>
      <c r="K114" s="37">
        <f t="shared" si="20"/>
        <v>83.546701942315622</v>
      </c>
      <c r="L114" s="37">
        <f t="shared" si="21"/>
        <v>8445085.8792546783</v>
      </c>
      <c r="M114" s="37">
        <f t="shared" si="22"/>
        <v>1528069.1785249526</v>
      </c>
      <c r="N114" s="41">
        <f>'jan-sep'!M114</f>
        <v>553567.82565459597</v>
      </c>
      <c r="O114" s="41">
        <f t="shared" si="23"/>
        <v>974501.35287035664</v>
      </c>
    </row>
    <row r="115" spans="1:15" s="34" customFormat="1" x14ac:dyDescent="0.2">
      <c r="A115" s="33">
        <v>3020</v>
      </c>
      <c r="B115" s="34" t="s">
        <v>401</v>
      </c>
      <c r="C115" s="65">
        <v>2382223745</v>
      </c>
      <c r="D115" s="36">
        <v>60034</v>
      </c>
      <c r="E115" s="37">
        <f t="shared" si="17"/>
        <v>39681.243045607487</v>
      </c>
      <c r="F115" s="38">
        <f t="shared" si="14"/>
        <v>1.1241956709815906</v>
      </c>
      <c r="G115" s="39">
        <f t="shared" si="15"/>
        <v>-2630.2744616315977</v>
      </c>
      <c r="H115" s="39">
        <f t="shared" si="16"/>
        <v>0</v>
      </c>
      <c r="I115" s="37">
        <f t="shared" si="18"/>
        <v>-2630.2744616315977</v>
      </c>
      <c r="J115" s="40">
        <f t="shared" si="19"/>
        <v>-378.18571354454491</v>
      </c>
      <c r="K115" s="37">
        <f t="shared" si="20"/>
        <v>-3008.4601751761425</v>
      </c>
      <c r="L115" s="37">
        <f t="shared" si="21"/>
        <v>-157905897.02959132</v>
      </c>
      <c r="M115" s="37">
        <f t="shared" si="22"/>
        <v>-180609898.15652454</v>
      </c>
      <c r="N115" s="41">
        <f>'jan-sep'!M115</f>
        <v>-144260909.61339822</v>
      </c>
      <c r="O115" s="41">
        <f t="shared" si="23"/>
        <v>-36348988.543126315</v>
      </c>
    </row>
    <row r="116" spans="1:15" s="34" customFormat="1" x14ac:dyDescent="0.2">
      <c r="A116" s="33">
        <v>3021</v>
      </c>
      <c r="B116" s="34" t="s">
        <v>74</v>
      </c>
      <c r="C116" s="65">
        <v>670432098</v>
      </c>
      <c r="D116" s="36">
        <v>20439</v>
      </c>
      <c r="E116" s="37">
        <f t="shared" si="17"/>
        <v>32801.609569939821</v>
      </c>
      <c r="F116" s="38">
        <f t="shared" si="14"/>
        <v>0.92929113731069424</v>
      </c>
      <c r="G116" s="39">
        <f t="shared" si="15"/>
        <v>1497.5056237690019</v>
      </c>
      <c r="H116" s="39">
        <f t="shared" si="16"/>
        <v>0</v>
      </c>
      <c r="I116" s="37">
        <f t="shared" si="18"/>
        <v>1497.5056237690019</v>
      </c>
      <c r="J116" s="40">
        <f t="shared" si="19"/>
        <v>-378.18571354454491</v>
      </c>
      <c r="K116" s="37">
        <f t="shared" si="20"/>
        <v>1119.3199102244571</v>
      </c>
      <c r="L116" s="37">
        <f t="shared" si="21"/>
        <v>30607517.444214631</v>
      </c>
      <c r="M116" s="37">
        <f t="shared" si="22"/>
        <v>22877779.645077679</v>
      </c>
      <c r="N116" s="41">
        <f>'jan-sep'!M116</f>
        <v>18224336.291807234</v>
      </c>
      <c r="O116" s="41">
        <f t="shared" si="23"/>
        <v>4653443.353270445</v>
      </c>
    </row>
    <row r="117" spans="1:15" s="34" customFormat="1" x14ac:dyDescent="0.2">
      <c r="A117" s="33">
        <v>3022</v>
      </c>
      <c r="B117" s="34" t="s">
        <v>75</v>
      </c>
      <c r="C117" s="65">
        <v>669536436</v>
      </c>
      <c r="D117" s="36">
        <v>15953</v>
      </c>
      <c r="E117" s="37">
        <f t="shared" si="17"/>
        <v>41969.312104306402</v>
      </c>
      <c r="F117" s="38">
        <f t="shared" si="14"/>
        <v>1.1890181698065354</v>
      </c>
      <c r="G117" s="39">
        <f t="shared" si="15"/>
        <v>-4003.1158968509462</v>
      </c>
      <c r="H117" s="39">
        <f t="shared" si="16"/>
        <v>0</v>
      </c>
      <c r="I117" s="37">
        <f t="shared" si="18"/>
        <v>-4003.1158968509462</v>
      </c>
      <c r="J117" s="40">
        <f t="shared" si="19"/>
        <v>-378.18571354454491</v>
      </c>
      <c r="K117" s="37">
        <f t="shared" si="20"/>
        <v>-4381.3016103954915</v>
      </c>
      <c r="L117" s="37">
        <f t="shared" si="21"/>
        <v>-63861707.902463146</v>
      </c>
      <c r="M117" s="37">
        <f t="shared" si="22"/>
        <v>-69894904.590639278</v>
      </c>
      <c r="N117" s="41">
        <f>'jan-sep'!M117</f>
        <v>-59818123.947355531</v>
      </c>
      <c r="O117" s="41">
        <f t="shared" si="23"/>
        <v>-10076780.643283747</v>
      </c>
    </row>
    <row r="118" spans="1:15" s="34" customFormat="1" x14ac:dyDescent="0.2">
      <c r="A118" s="33">
        <v>3023</v>
      </c>
      <c r="B118" s="34" t="s">
        <v>76</v>
      </c>
      <c r="C118" s="65">
        <v>752658538</v>
      </c>
      <c r="D118" s="36">
        <v>19805</v>
      </c>
      <c r="E118" s="37">
        <f t="shared" si="17"/>
        <v>38003.460641252212</v>
      </c>
      <c r="F118" s="38">
        <f t="shared" si="14"/>
        <v>1.0766629938006504</v>
      </c>
      <c r="G118" s="39">
        <f t="shared" si="15"/>
        <v>-1623.6050190184324</v>
      </c>
      <c r="H118" s="39">
        <f t="shared" si="16"/>
        <v>0</v>
      </c>
      <c r="I118" s="37">
        <f t="shared" si="18"/>
        <v>-1623.6050190184324</v>
      </c>
      <c r="J118" s="40">
        <f t="shared" si="19"/>
        <v>-378.18571354454491</v>
      </c>
      <c r="K118" s="37">
        <f t="shared" si="20"/>
        <v>-2001.7907325629772</v>
      </c>
      <c r="L118" s="37">
        <f t="shared" si="21"/>
        <v>-32155497.401660051</v>
      </c>
      <c r="M118" s="37">
        <f t="shared" si="22"/>
        <v>-39645465.458409764</v>
      </c>
      <c r="N118" s="41">
        <f>'jan-sep'!M118</f>
        <v>-28009768.366424877</v>
      </c>
      <c r="O118" s="41">
        <f t="shared" si="23"/>
        <v>-11635697.091984887</v>
      </c>
    </row>
    <row r="119" spans="1:15" s="34" customFormat="1" x14ac:dyDescent="0.2">
      <c r="A119" s="33">
        <v>3024</v>
      </c>
      <c r="B119" s="34" t="s">
        <v>77</v>
      </c>
      <c r="C119" s="65">
        <v>7381742188</v>
      </c>
      <c r="D119" s="36">
        <v>128233</v>
      </c>
      <c r="E119" s="37">
        <f t="shared" si="17"/>
        <v>57565.074419221259</v>
      </c>
      <c r="F119" s="38">
        <f t="shared" si="14"/>
        <v>1.6308563566782011</v>
      </c>
      <c r="G119" s="39">
        <f t="shared" si="15"/>
        <v>-13360.573285799861</v>
      </c>
      <c r="H119" s="39">
        <f t="shared" si="16"/>
        <v>0</v>
      </c>
      <c r="I119" s="37">
        <f t="shared" si="18"/>
        <v>-13360.573285799861</v>
      </c>
      <c r="J119" s="40">
        <f t="shared" si="19"/>
        <v>-378.18571354454491</v>
      </c>
      <c r="K119" s="37">
        <f t="shared" si="20"/>
        <v>-13738.758999344405</v>
      </c>
      <c r="L119" s="37">
        <f t="shared" si="21"/>
        <v>-1713266394.1579735</v>
      </c>
      <c r="M119" s="37">
        <f t="shared" si="22"/>
        <v>-1761762282.7629311</v>
      </c>
      <c r="N119" s="41">
        <f>'jan-sep'!M119</f>
        <v>-1385664887.1412046</v>
      </c>
      <c r="O119" s="41">
        <f t="shared" si="23"/>
        <v>-376097395.62172651</v>
      </c>
    </row>
    <row r="120" spans="1:15" s="34" customFormat="1" x14ac:dyDescent="0.2">
      <c r="A120" s="33">
        <v>3025</v>
      </c>
      <c r="B120" s="34" t="s">
        <v>78</v>
      </c>
      <c r="C120" s="65">
        <v>4512237154</v>
      </c>
      <c r="D120" s="36">
        <v>94915</v>
      </c>
      <c r="E120" s="37">
        <f t="shared" si="17"/>
        <v>47539.768782594954</v>
      </c>
      <c r="F120" s="38">
        <f t="shared" si="14"/>
        <v>1.3468328651759558</v>
      </c>
      <c r="G120" s="39">
        <f t="shared" si="15"/>
        <v>-7345.3899038240779</v>
      </c>
      <c r="H120" s="39">
        <f t="shared" si="16"/>
        <v>0</v>
      </c>
      <c r="I120" s="37">
        <f t="shared" si="18"/>
        <v>-7345.3899038240779</v>
      </c>
      <c r="J120" s="40">
        <f t="shared" si="19"/>
        <v>-378.18571354454491</v>
      </c>
      <c r="K120" s="37">
        <f t="shared" si="20"/>
        <v>-7723.5756173686232</v>
      </c>
      <c r="L120" s="37">
        <f t="shared" si="21"/>
        <v>-697187682.72146237</v>
      </c>
      <c r="M120" s="37">
        <f t="shared" si="22"/>
        <v>-733083179.72254288</v>
      </c>
      <c r="N120" s="41">
        <f>'jan-sep'!M120</f>
        <v>-584122548.85757208</v>
      </c>
      <c r="O120" s="41">
        <f t="shared" si="23"/>
        <v>-148960630.8649708</v>
      </c>
    </row>
    <row r="121" spans="1:15" s="34" customFormat="1" x14ac:dyDescent="0.2">
      <c r="A121" s="33">
        <v>3026</v>
      </c>
      <c r="B121" s="34" t="s">
        <v>79</v>
      </c>
      <c r="C121" s="65">
        <v>499683906</v>
      </c>
      <c r="D121" s="36">
        <v>17591</v>
      </c>
      <c r="E121" s="37">
        <f t="shared" si="17"/>
        <v>28405.656642601331</v>
      </c>
      <c r="F121" s="38">
        <f t="shared" si="14"/>
        <v>0.80475090440839292</v>
      </c>
      <c r="G121" s="39">
        <f t="shared" si="15"/>
        <v>4135.0773801720961</v>
      </c>
      <c r="H121" s="39">
        <f t="shared" si="16"/>
        <v>1176.7176420993042</v>
      </c>
      <c r="I121" s="37">
        <f t="shared" si="18"/>
        <v>5311.7950222714007</v>
      </c>
      <c r="J121" s="40">
        <f t="shared" si="19"/>
        <v>-378.18571354454491</v>
      </c>
      <c r="K121" s="37">
        <f t="shared" si="20"/>
        <v>4933.6093087268555</v>
      </c>
      <c r="L121" s="37">
        <f t="shared" si="21"/>
        <v>93439786.236776218</v>
      </c>
      <c r="M121" s="37">
        <f t="shared" si="22"/>
        <v>86787121.349814117</v>
      </c>
      <c r="N121" s="41">
        <f>'jan-sep'!M121</f>
        <v>71430380.172302157</v>
      </c>
      <c r="O121" s="41">
        <f t="shared" si="23"/>
        <v>15356741.17751196</v>
      </c>
    </row>
    <row r="122" spans="1:15" s="34" customFormat="1" x14ac:dyDescent="0.2">
      <c r="A122" s="33">
        <v>3027</v>
      </c>
      <c r="B122" s="34" t="s">
        <v>80</v>
      </c>
      <c r="C122" s="65">
        <v>667043995</v>
      </c>
      <c r="D122" s="36">
        <v>18730</v>
      </c>
      <c r="E122" s="37">
        <f t="shared" si="17"/>
        <v>35613.667645488524</v>
      </c>
      <c r="F122" s="38">
        <f t="shared" si="14"/>
        <v>1.0089585890446846</v>
      </c>
      <c r="G122" s="39">
        <f t="shared" si="15"/>
        <v>-189.7292215602196</v>
      </c>
      <c r="H122" s="39">
        <f t="shared" si="16"/>
        <v>0</v>
      </c>
      <c r="I122" s="37">
        <f t="shared" si="18"/>
        <v>-189.7292215602196</v>
      </c>
      <c r="J122" s="40">
        <f t="shared" si="19"/>
        <v>-378.18571354454491</v>
      </c>
      <c r="K122" s="37">
        <f t="shared" si="20"/>
        <v>-567.91493510476448</v>
      </c>
      <c r="L122" s="37">
        <f t="shared" si="21"/>
        <v>-3553628.319822913</v>
      </c>
      <c r="M122" s="37">
        <f t="shared" si="22"/>
        <v>-10637046.734512238</v>
      </c>
      <c r="N122" s="41">
        <f>'jan-sep'!M122</f>
        <v>-8126733.8519130414</v>
      </c>
      <c r="O122" s="41">
        <f t="shared" si="23"/>
        <v>-2510312.8825991964</v>
      </c>
    </row>
    <row r="123" spans="1:15" s="34" customFormat="1" x14ac:dyDescent="0.2">
      <c r="A123" s="33">
        <v>3028</v>
      </c>
      <c r="B123" s="34" t="s">
        <v>81</v>
      </c>
      <c r="C123" s="65">
        <v>332900707</v>
      </c>
      <c r="D123" s="36">
        <v>11065</v>
      </c>
      <c r="E123" s="37">
        <f t="shared" si="17"/>
        <v>30085.920198825122</v>
      </c>
      <c r="F123" s="38">
        <f t="shared" si="14"/>
        <v>0.85235387425094211</v>
      </c>
      <c r="G123" s="39">
        <f t="shared" si="15"/>
        <v>3126.9192464378211</v>
      </c>
      <c r="H123" s="39">
        <f t="shared" si="16"/>
        <v>588.62539742097704</v>
      </c>
      <c r="I123" s="37">
        <f t="shared" si="18"/>
        <v>3715.5446438587983</v>
      </c>
      <c r="J123" s="40">
        <f t="shared" si="19"/>
        <v>-378.18571354454491</v>
      </c>
      <c r="K123" s="37">
        <f t="shared" si="20"/>
        <v>3337.3589303142535</v>
      </c>
      <c r="L123" s="37">
        <f t="shared" si="21"/>
        <v>41112501.484297603</v>
      </c>
      <c r="M123" s="37">
        <f t="shared" si="22"/>
        <v>36927876.563927218</v>
      </c>
      <c r="N123" s="41">
        <f>'jan-sep'!M123</f>
        <v>27504759.50852843</v>
      </c>
      <c r="O123" s="41">
        <f t="shared" si="23"/>
        <v>9423117.0553987883</v>
      </c>
    </row>
    <row r="124" spans="1:15" s="34" customFormat="1" x14ac:dyDescent="0.2">
      <c r="A124" s="33">
        <v>3029</v>
      </c>
      <c r="B124" s="34" t="s">
        <v>82</v>
      </c>
      <c r="C124" s="65">
        <v>1545469516</v>
      </c>
      <c r="D124" s="36">
        <v>42740</v>
      </c>
      <c r="E124" s="37">
        <f t="shared" si="17"/>
        <v>36159.792138511933</v>
      </c>
      <c r="F124" s="38">
        <f t="shared" si="14"/>
        <v>1.0244306545283259</v>
      </c>
      <c r="G124" s="39">
        <f t="shared" si="15"/>
        <v>-517.40391737426546</v>
      </c>
      <c r="H124" s="39">
        <f t="shared" si="16"/>
        <v>0</v>
      </c>
      <c r="I124" s="37">
        <f t="shared" si="18"/>
        <v>-517.40391737426546</v>
      </c>
      <c r="J124" s="40">
        <f t="shared" si="19"/>
        <v>-378.18571354454491</v>
      </c>
      <c r="K124" s="37">
        <f t="shared" si="20"/>
        <v>-895.58963091881037</v>
      </c>
      <c r="L124" s="37">
        <f t="shared" si="21"/>
        <v>-22113843.428576104</v>
      </c>
      <c r="M124" s="37">
        <f t="shared" si="22"/>
        <v>-38277500.825469956</v>
      </c>
      <c r="N124" s="41">
        <f>'jan-sep'!M124</f>
        <v>-27593079.234637693</v>
      </c>
      <c r="O124" s="41">
        <f t="shared" si="23"/>
        <v>-10684421.590832263</v>
      </c>
    </row>
    <row r="125" spans="1:15" s="34" customFormat="1" x14ac:dyDescent="0.2">
      <c r="A125" s="33">
        <v>3030</v>
      </c>
      <c r="B125" s="34" t="s">
        <v>402</v>
      </c>
      <c r="C125" s="65">
        <v>3114927683</v>
      </c>
      <c r="D125" s="36">
        <v>86953</v>
      </c>
      <c r="E125" s="37">
        <f t="shared" si="17"/>
        <v>35823.11919082723</v>
      </c>
      <c r="F125" s="38">
        <f t="shared" si="14"/>
        <v>1.0148924888542128</v>
      </c>
      <c r="G125" s="39">
        <f t="shared" si="15"/>
        <v>-315.40014876344355</v>
      </c>
      <c r="H125" s="39">
        <f t="shared" si="16"/>
        <v>0</v>
      </c>
      <c r="I125" s="37">
        <f t="shared" si="18"/>
        <v>-315.40014876344355</v>
      </c>
      <c r="J125" s="40">
        <f t="shared" si="19"/>
        <v>-378.18571354454491</v>
      </c>
      <c r="K125" s="37">
        <f t="shared" si="20"/>
        <v>-693.58586230798846</v>
      </c>
      <c r="L125" s="37">
        <f t="shared" si="21"/>
        <v>-27424989.135427706</v>
      </c>
      <c r="M125" s="37">
        <f t="shared" si="22"/>
        <v>-60309371.485266522</v>
      </c>
      <c r="N125" s="41">
        <f>'jan-sep'!M125</f>
        <v>-51931166.663950659</v>
      </c>
      <c r="O125" s="41">
        <f t="shared" si="23"/>
        <v>-8378204.8213158622</v>
      </c>
    </row>
    <row r="126" spans="1:15" s="34" customFormat="1" x14ac:dyDescent="0.2">
      <c r="A126" s="33">
        <v>3031</v>
      </c>
      <c r="B126" s="34" t="s">
        <v>83</v>
      </c>
      <c r="C126" s="65">
        <v>923291292</v>
      </c>
      <c r="D126" s="36">
        <v>24454</v>
      </c>
      <c r="E126" s="37">
        <f t="shared" si="17"/>
        <v>37756.248139363706</v>
      </c>
      <c r="F126" s="38">
        <f t="shared" si="14"/>
        <v>1.0696593012974653</v>
      </c>
      <c r="G126" s="39">
        <f t="shared" si="15"/>
        <v>-1475.2775178853292</v>
      </c>
      <c r="H126" s="39">
        <f t="shared" si="16"/>
        <v>0</v>
      </c>
      <c r="I126" s="37">
        <f t="shared" si="18"/>
        <v>-1475.2775178853292</v>
      </c>
      <c r="J126" s="40">
        <f t="shared" si="19"/>
        <v>-378.18571354454491</v>
      </c>
      <c r="K126" s="37">
        <f t="shared" si="20"/>
        <v>-1853.4632314298742</v>
      </c>
      <c r="L126" s="37">
        <f t="shared" si="21"/>
        <v>-36076436.422367841</v>
      </c>
      <c r="M126" s="37">
        <f t="shared" si="22"/>
        <v>-45324589.861386143</v>
      </c>
      <c r="N126" s="41">
        <f>'jan-sep'!M126</f>
        <v>-31954398.840997443</v>
      </c>
      <c r="O126" s="41">
        <f t="shared" si="23"/>
        <v>-13370191.0203887</v>
      </c>
    </row>
    <row r="127" spans="1:15" s="34" customFormat="1" x14ac:dyDescent="0.2">
      <c r="A127" s="33">
        <v>3032</v>
      </c>
      <c r="B127" s="34" t="s">
        <v>84</v>
      </c>
      <c r="C127" s="65">
        <v>268075344</v>
      </c>
      <c r="D127" s="36">
        <v>7043</v>
      </c>
      <c r="E127" s="37">
        <f t="shared" si="17"/>
        <v>38062.664205594207</v>
      </c>
      <c r="F127" s="38">
        <f t="shared" si="14"/>
        <v>1.078340269652706</v>
      </c>
      <c r="G127" s="39">
        <f t="shared" si="15"/>
        <v>-1659.1271576236293</v>
      </c>
      <c r="H127" s="39">
        <f t="shared" si="16"/>
        <v>0</v>
      </c>
      <c r="I127" s="37">
        <f t="shared" si="18"/>
        <v>-1659.1271576236293</v>
      </c>
      <c r="J127" s="40">
        <f t="shared" si="19"/>
        <v>-378.18571354454491</v>
      </c>
      <c r="K127" s="37">
        <f t="shared" si="20"/>
        <v>-2037.3128711681743</v>
      </c>
      <c r="L127" s="37">
        <f t="shared" si="21"/>
        <v>-11685232.571143221</v>
      </c>
      <c r="M127" s="37">
        <f t="shared" si="22"/>
        <v>-14348794.551637452</v>
      </c>
      <c r="N127" s="41">
        <f>'jan-sep'!M127</f>
        <v>-13368280.126610983</v>
      </c>
      <c r="O127" s="41">
        <f t="shared" si="23"/>
        <v>-980514.42502646893</v>
      </c>
    </row>
    <row r="128" spans="1:15" s="34" customFormat="1" x14ac:dyDescent="0.2">
      <c r="A128" s="33">
        <v>3033</v>
      </c>
      <c r="B128" s="34" t="s">
        <v>85</v>
      </c>
      <c r="C128" s="65">
        <v>1310205586</v>
      </c>
      <c r="D128" s="36">
        <v>40459</v>
      </c>
      <c r="E128" s="37">
        <f t="shared" si="17"/>
        <v>32383.5385451939</v>
      </c>
      <c r="F128" s="38">
        <f t="shared" si="14"/>
        <v>0.91744691066582784</v>
      </c>
      <c r="G128" s="39">
        <f t="shared" si="15"/>
        <v>1748.3482386165545</v>
      </c>
      <c r="H128" s="39">
        <f t="shared" si="16"/>
        <v>0</v>
      </c>
      <c r="I128" s="37">
        <f t="shared" si="18"/>
        <v>1748.3482386165545</v>
      </c>
      <c r="J128" s="40">
        <f t="shared" si="19"/>
        <v>-378.18571354454491</v>
      </c>
      <c r="K128" s="37">
        <f t="shared" si="20"/>
        <v>1370.1625250720094</v>
      </c>
      <c r="L128" s="37">
        <f t="shared" si="21"/>
        <v>70736421.386187181</v>
      </c>
      <c r="M128" s="37">
        <f t="shared" si="22"/>
        <v>55435405.601888433</v>
      </c>
      <c r="N128" s="41">
        <f>'jan-sep'!M128</f>
        <v>51299044.062479973</v>
      </c>
      <c r="O128" s="41">
        <f t="shared" si="23"/>
        <v>4136361.5394084603</v>
      </c>
    </row>
    <row r="129" spans="1:15" s="34" customFormat="1" x14ac:dyDescent="0.2">
      <c r="A129" s="33">
        <v>3034</v>
      </c>
      <c r="B129" s="34" t="s">
        <v>86</v>
      </c>
      <c r="C129" s="65">
        <v>701370073</v>
      </c>
      <c r="D129" s="36">
        <v>23422</v>
      </c>
      <c r="E129" s="37">
        <f t="shared" si="17"/>
        <v>29944.926692852874</v>
      </c>
      <c r="F129" s="38">
        <f t="shared" si="14"/>
        <v>0.84835943564758631</v>
      </c>
      <c r="G129" s="39">
        <f t="shared" si="15"/>
        <v>3211.51535002117</v>
      </c>
      <c r="H129" s="39">
        <f t="shared" si="16"/>
        <v>637.9731245112639</v>
      </c>
      <c r="I129" s="37">
        <f t="shared" si="18"/>
        <v>3849.4884745324339</v>
      </c>
      <c r="J129" s="40">
        <f t="shared" si="19"/>
        <v>-378.18571354454491</v>
      </c>
      <c r="K129" s="37">
        <f t="shared" si="20"/>
        <v>3471.3027609878891</v>
      </c>
      <c r="L129" s="37">
        <f t="shared" si="21"/>
        <v>90162719.050498664</v>
      </c>
      <c r="M129" s="37">
        <f t="shared" si="22"/>
        <v>81304853.267858341</v>
      </c>
      <c r="N129" s="41">
        <f>'jan-sep'!M129</f>
        <v>73004606.656575039</v>
      </c>
      <c r="O129" s="41">
        <f t="shared" si="23"/>
        <v>8300246.6112833023</v>
      </c>
    </row>
    <row r="130" spans="1:15" s="34" customFormat="1" x14ac:dyDescent="0.2">
      <c r="A130" s="33">
        <v>3035</v>
      </c>
      <c r="B130" s="34" t="s">
        <v>87</v>
      </c>
      <c r="C130" s="65">
        <v>751995818</v>
      </c>
      <c r="D130" s="36">
        <v>26031</v>
      </c>
      <c r="E130" s="37">
        <f t="shared" si="17"/>
        <v>28888.472129384194</v>
      </c>
      <c r="F130" s="38">
        <f t="shared" si="14"/>
        <v>0.81842938417527722</v>
      </c>
      <c r="G130" s="39">
        <f t="shared" si="15"/>
        <v>3845.3880881023779</v>
      </c>
      <c r="H130" s="39">
        <f t="shared" si="16"/>
        <v>1007.732221725302</v>
      </c>
      <c r="I130" s="37">
        <f t="shared" si="18"/>
        <v>4853.1203098276801</v>
      </c>
      <c r="J130" s="40">
        <f t="shared" si="19"/>
        <v>-378.18571354454491</v>
      </c>
      <c r="K130" s="37">
        <f t="shared" si="20"/>
        <v>4474.9345962831349</v>
      </c>
      <c r="L130" s="37">
        <f t="shared" si="21"/>
        <v>126331574.78512435</v>
      </c>
      <c r="M130" s="37">
        <f t="shared" si="22"/>
        <v>116487022.47584629</v>
      </c>
      <c r="N130" s="41">
        <f>'jan-sep'!M130</f>
        <v>106936871.80537765</v>
      </c>
      <c r="O130" s="41">
        <f t="shared" si="23"/>
        <v>9550150.6704686433</v>
      </c>
    </row>
    <row r="131" spans="1:15" s="34" customFormat="1" x14ac:dyDescent="0.2">
      <c r="A131" s="33">
        <v>3036</v>
      </c>
      <c r="B131" s="34" t="s">
        <v>88</v>
      </c>
      <c r="C131" s="65">
        <v>426686515</v>
      </c>
      <c r="D131" s="36">
        <v>14637</v>
      </c>
      <c r="E131" s="37">
        <f t="shared" si="17"/>
        <v>29151.22736899638</v>
      </c>
      <c r="F131" s="38">
        <f t="shared" si="14"/>
        <v>0.82587341264384739</v>
      </c>
      <c r="G131" s="39">
        <f t="shared" si="15"/>
        <v>3687.7349443350663</v>
      </c>
      <c r="H131" s="39">
        <f t="shared" si="16"/>
        <v>915.76788786103668</v>
      </c>
      <c r="I131" s="37">
        <f t="shared" si="18"/>
        <v>4603.5028321961026</v>
      </c>
      <c r="J131" s="40">
        <f t="shared" si="19"/>
        <v>-378.18571354454491</v>
      </c>
      <c r="K131" s="37">
        <f t="shared" si="20"/>
        <v>4225.3171186515574</v>
      </c>
      <c r="L131" s="37">
        <f t="shared" si="21"/>
        <v>67381470.954854354</v>
      </c>
      <c r="M131" s="37">
        <f t="shared" si="22"/>
        <v>61845966.665702842</v>
      </c>
      <c r="N131" s="41">
        <f>'jan-sep'!M131</f>
        <v>47155659.620725758</v>
      </c>
      <c r="O131" s="41">
        <f t="shared" si="23"/>
        <v>14690307.044977084</v>
      </c>
    </row>
    <row r="132" spans="1:15" s="34" customFormat="1" x14ac:dyDescent="0.2">
      <c r="A132" s="33">
        <v>3037</v>
      </c>
      <c r="B132" s="34" t="s">
        <v>89</v>
      </c>
      <c r="C132" s="65">
        <v>74697013</v>
      </c>
      <c r="D132" s="36">
        <v>2838</v>
      </c>
      <c r="E132" s="37">
        <f t="shared" si="17"/>
        <v>26320.300563777309</v>
      </c>
      <c r="F132" s="38">
        <f t="shared" si="14"/>
        <v>0.74567139740870936</v>
      </c>
      <c r="G132" s="39">
        <f t="shared" si="15"/>
        <v>5386.2910274665091</v>
      </c>
      <c r="H132" s="39">
        <f t="shared" si="16"/>
        <v>1906.5922696877115</v>
      </c>
      <c r="I132" s="37">
        <f t="shared" si="18"/>
        <v>7292.8832971542206</v>
      </c>
      <c r="J132" s="40">
        <f t="shared" si="19"/>
        <v>-378.18571354454491</v>
      </c>
      <c r="K132" s="37">
        <f t="shared" si="20"/>
        <v>6914.6975836096753</v>
      </c>
      <c r="L132" s="37">
        <f t="shared" si="21"/>
        <v>20697202.797323678</v>
      </c>
      <c r="M132" s="37">
        <f t="shared" si="22"/>
        <v>19623911.742284257</v>
      </c>
      <c r="N132" s="41">
        <f>'jan-sep'!M132</f>
        <v>16209837.595861156</v>
      </c>
      <c r="O132" s="41">
        <f t="shared" si="23"/>
        <v>3414074.1464231014</v>
      </c>
    </row>
    <row r="133" spans="1:15" s="34" customFormat="1" x14ac:dyDescent="0.2">
      <c r="A133" s="33">
        <v>3038</v>
      </c>
      <c r="B133" s="34" t="s">
        <v>141</v>
      </c>
      <c r="C133" s="65">
        <v>259072015</v>
      </c>
      <c r="D133" s="36">
        <v>6811</v>
      </c>
      <c r="E133" s="37">
        <f t="shared" si="17"/>
        <v>38037.294817207461</v>
      </c>
      <c r="F133" s="38">
        <f t="shared" si="14"/>
        <v>1.0776215382216607</v>
      </c>
      <c r="G133" s="39">
        <f t="shared" si="15"/>
        <v>-1643.905524591582</v>
      </c>
      <c r="H133" s="39">
        <f t="shared" si="16"/>
        <v>0</v>
      </c>
      <c r="I133" s="37">
        <f t="shared" si="18"/>
        <v>-1643.905524591582</v>
      </c>
      <c r="J133" s="40">
        <f t="shared" si="19"/>
        <v>-378.18571354454491</v>
      </c>
      <c r="K133" s="37">
        <f t="shared" si="20"/>
        <v>-2022.0912381361268</v>
      </c>
      <c r="L133" s="37">
        <f t="shared" si="21"/>
        <v>-11196640.527993266</v>
      </c>
      <c r="M133" s="37">
        <f t="shared" si="22"/>
        <v>-13772463.422945159</v>
      </c>
      <c r="N133" s="41">
        <f>'jan-sep'!M133</f>
        <v>-16355801.245711684</v>
      </c>
      <c r="O133" s="41">
        <f t="shared" si="23"/>
        <v>2583337.8227665257</v>
      </c>
    </row>
    <row r="134" spans="1:15" s="34" customFormat="1" x14ac:dyDescent="0.2">
      <c r="A134" s="33">
        <v>3039</v>
      </c>
      <c r="B134" s="34" t="s">
        <v>142</v>
      </c>
      <c r="C134" s="65">
        <v>40875315</v>
      </c>
      <c r="D134" s="36">
        <v>1049</v>
      </c>
      <c r="E134" s="37">
        <f t="shared" si="17"/>
        <v>38965.981887511916</v>
      </c>
      <c r="F134" s="38">
        <f t="shared" si="14"/>
        <v>1.1039318527179303</v>
      </c>
      <c r="G134" s="39">
        <f t="shared" si="15"/>
        <v>-2201.117766774255</v>
      </c>
      <c r="H134" s="39">
        <f t="shared" si="16"/>
        <v>0</v>
      </c>
      <c r="I134" s="37">
        <f t="shared" si="18"/>
        <v>-2201.117766774255</v>
      </c>
      <c r="J134" s="40">
        <f t="shared" si="19"/>
        <v>-378.18571354454491</v>
      </c>
      <c r="K134" s="37">
        <f t="shared" si="20"/>
        <v>-2579.3034803187998</v>
      </c>
      <c r="L134" s="37">
        <f t="shared" si="21"/>
        <v>-2308972.5373461936</v>
      </c>
      <c r="M134" s="37">
        <f t="shared" si="22"/>
        <v>-2705689.350854421</v>
      </c>
      <c r="N134" s="41">
        <f>'jan-sep'!M134</f>
        <v>-1069113.6399282867</v>
      </c>
      <c r="O134" s="41">
        <f t="shared" si="23"/>
        <v>-1636575.7109261344</v>
      </c>
    </row>
    <row r="135" spans="1:15" s="34" customFormat="1" x14ac:dyDescent="0.2">
      <c r="A135" s="33">
        <v>3040</v>
      </c>
      <c r="B135" s="34" t="s">
        <v>403</v>
      </c>
      <c r="C135" s="65">
        <v>116270342</v>
      </c>
      <c r="D135" s="36">
        <v>3262</v>
      </c>
      <c r="E135" s="37">
        <f t="shared" si="17"/>
        <v>35643.881667688533</v>
      </c>
      <c r="F135" s="38">
        <f t="shared" si="14"/>
        <v>1.0098145721327434</v>
      </c>
      <c r="G135" s="39">
        <f t="shared" si="15"/>
        <v>-207.85763488022494</v>
      </c>
      <c r="H135" s="39">
        <f t="shared" si="16"/>
        <v>0</v>
      </c>
      <c r="I135" s="37">
        <f t="shared" si="18"/>
        <v>-207.85763488022494</v>
      </c>
      <c r="J135" s="40">
        <f t="shared" si="19"/>
        <v>-378.18571354454491</v>
      </c>
      <c r="K135" s="37">
        <f t="shared" si="20"/>
        <v>-586.04334842476987</v>
      </c>
      <c r="L135" s="37">
        <f t="shared" si="21"/>
        <v>-678031.60497929377</v>
      </c>
      <c r="M135" s="37">
        <f t="shared" si="22"/>
        <v>-1911673.4025615994</v>
      </c>
      <c r="N135" s="41">
        <f>'jan-sep'!M135</f>
        <v>-340522.66505821765</v>
      </c>
      <c r="O135" s="41">
        <f t="shared" si="23"/>
        <v>-1571150.7375033817</v>
      </c>
    </row>
    <row r="136" spans="1:15" s="34" customFormat="1" x14ac:dyDescent="0.2">
      <c r="A136" s="33">
        <v>3041</v>
      </c>
      <c r="B136" s="34" t="s">
        <v>143</v>
      </c>
      <c r="C136" s="65">
        <v>157436328</v>
      </c>
      <c r="D136" s="36">
        <v>4636</v>
      </c>
      <c r="E136" s="37">
        <f t="shared" si="17"/>
        <v>33959.518550474546</v>
      </c>
      <c r="F136" s="38">
        <f t="shared" ref="F136:F199" si="24">IF(ISNUMBER(C136),E136/E$366,"")</f>
        <v>0.96209545903548799</v>
      </c>
      <c r="G136" s="39">
        <f t="shared" ref="G136:G199" si="25">(E$366-E136)*0.6</f>
        <v>802.76023544816701</v>
      </c>
      <c r="H136" s="39">
        <f t="shared" ref="H136:H199" si="26">IF(E136&gt;=E$366*0.9,0,IF(E136&lt;0.9*E$366,(E$366*0.9-E136)*0.35))</f>
        <v>0</v>
      </c>
      <c r="I136" s="37">
        <f t="shared" si="18"/>
        <v>802.76023544816701</v>
      </c>
      <c r="J136" s="40">
        <f t="shared" si="19"/>
        <v>-378.18571354454491</v>
      </c>
      <c r="K136" s="37">
        <f t="shared" si="20"/>
        <v>424.5745219036221</v>
      </c>
      <c r="L136" s="37">
        <f t="shared" si="21"/>
        <v>3721596.4515377022</v>
      </c>
      <c r="M136" s="37">
        <f t="shared" si="22"/>
        <v>1968327.4835451921</v>
      </c>
      <c r="N136" s="41">
        <f>'jan-sep'!M136</f>
        <v>644709.76271922269</v>
      </c>
      <c r="O136" s="41">
        <f t="shared" si="23"/>
        <v>1323617.7208259692</v>
      </c>
    </row>
    <row r="137" spans="1:15" s="34" customFormat="1" x14ac:dyDescent="0.2">
      <c r="A137" s="33">
        <v>3042</v>
      </c>
      <c r="B137" s="34" t="s">
        <v>144</v>
      </c>
      <c r="C137" s="65">
        <v>103158089</v>
      </c>
      <c r="D137" s="36">
        <v>2546</v>
      </c>
      <c r="E137" s="37">
        <f t="shared" ref="E137:E200" si="27">(C137)/D137</f>
        <v>40517.709740769838</v>
      </c>
      <c r="F137" s="38">
        <f t="shared" si="24"/>
        <v>1.1478933216963376</v>
      </c>
      <c r="G137" s="39">
        <f t="shared" si="25"/>
        <v>-3132.1544787290081</v>
      </c>
      <c r="H137" s="39">
        <f t="shared" si="26"/>
        <v>0</v>
      </c>
      <c r="I137" s="37">
        <f t="shared" ref="I137:I200" si="28">G137+H137</f>
        <v>-3132.1544787290081</v>
      </c>
      <c r="J137" s="40">
        <f t="shared" ref="J137:J200" si="29">I$368</f>
        <v>-378.18571354454491</v>
      </c>
      <c r="K137" s="37">
        <f t="shared" ref="K137:K200" si="30">I137+J137</f>
        <v>-3510.3401922735529</v>
      </c>
      <c r="L137" s="37">
        <f t="shared" ref="L137:L200" si="31">(I137*D137)</f>
        <v>-7974465.302844055</v>
      </c>
      <c r="M137" s="37">
        <f t="shared" ref="M137:M200" si="32">(K137*D137)</f>
        <v>-8937326.1295284666</v>
      </c>
      <c r="N137" s="41">
        <f>'jan-sep'!M137</f>
        <v>-9290277.318834519</v>
      </c>
      <c r="O137" s="41">
        <f t="shared" ref="O137:O200" si="33">M137-N137</f>
        <v>352951.1893060524</v>
      </c>
    </row>
    <row r="138" spans="1:15" s="34" customFormat="1" x14ac:dyDescent="0.2">
      <c r="A138" s="33">
        <v>3043</v>
      </c>
      <c r="B138" s="34" t="s">
        <v>145</v>
      </c>
      <c r="C138" s="65">
        <v>155783703</v>
      </c>
      <c r="D138" s="36">
        <v>4648</v>
      </c>
      <c r="E138" s="37">
        <f t="shared" si="27"/>
        <v>33516.287220309809</v>
      </c>
      <c r="F138" s="38">
        <f t="shared" si="24"/>
        <v>0.94953842441734571</v>
      </c>
      <c r="G138" s="39">
        <f t="shared" si="25"/>
        <v>1068.6990335470093</v>
      </c>
      <c r="H138" s="39">
        <f t="shared" si="26"/>
        <v>0</v>
      </c>
      <c r="I138" s="37">
        <f t="shared" si="28"/>
        <v>1068.6990335470093</v>
      </c>
      <c r="J138" s="40">
        <f t="shared" si="29"/>
        <v>-378.18571354454491</v>
      </c>
      <c r="K138" s="37">
        <f t="shared" si="30"/>
        <v>690.51332000246441</v>
      </c>
      <c r="L138" s="37">
        <f t="shared" si="31"/>
        <v>4967313.1079264991</v>
      </c>
      <c r="M138" s="37">
        <f t="shared" si="32"/>
        <v>3209505.9113714546</v>
      </c>
      <c r="N138" s="41">
        <f>'jan-sep'!M138</f>
        <v>-383805.3793962588</v>
      </c>
      <c r="O138" s="41">
        <f t="shared" si="33"/>
        <v>3593311.2907677134</v>
      </c>
    </row>
    <row r="139" spans="1:15" s="34" customFormat="1" x14ac:dyDescent="0.2">
      <c r="A139" s="33">
        <v>3044</v>
      </c>
      <c r="B139" s="34" t="s">
        <v>146</v>
      </c>
      <c r="C139" s="65">
        <v>208959485</v>
      </c>
      <c r="D139" s="36">
        <v>4434</v>
      </c>
      <c r="E139" s="37">
        <f t="shared" si="27"/>
        <v>47126.631709517365</v>
      </c>
      <c r="F139" s="38">
        <f t="shared" si="24"/>
        <v>1.3351284206215848</v>
      </c>
      <c r="G139" s="39">
        <f t="shared" si="25"/>
        <v>-7097.5076599775248</v>
      </c>
      <c r="H139" s="39">
        <f t="shared" si="26"/>
        <v>0</v>
      </c>
      <c r="I139" s="37">
        <f t="shared" si="28"/>
        <v>-7097.5076599775248</v>
      </c>
      <c r="J139" s="40">
        <f t="shared" si="29"/>
        <v>-378.18571354454491</v>
      </c>
      <c r="K139" s="37">
        <f t="shared" si="30"/>
        <v>-7475.69337352207</v>
      </c>
      <c r="L139" s="37">
        <f t="shared" si="31"/>
        <v>-31470348.964340344</v>
      </c>
      <c r="M139" s="37">
        <f t="shared" si="32"/>
        <v>-33147224.418196857</v>
      </c>
      <c r="N139" s="41">
        <f>'jan-sep'!M139</f>
        <v>-28442392.411670182</v>
      </c>
      <c r="O139" s="41">
        <f t="shared" si="33"/>
        <v>-4704832.0065266751</v>
      </c>
    </row>
    <row r="140" spans="1:15" s="34" customFormat="1" x14ac:dyDescent="0.2">
      <c r="A140" s="33">
        <v>3045</v>
      </c>
      <c r="B140" s="34" t="s">
        <v>147</v>
      </c>
      <c r="C140" s="65">
        <v>114833302</v>
      </c>
      <c r="D140" s="36">
        <v>3465</v>
      </c>
      <c r="E140" s="37">
        <f t="shared" si="27"/>
        <v>33140.924098124095</v>
      </c>
      <c r="F140" s="38">
        <f t="shared" si="24"/>
        <v>0.93890414069487493</v>
      </c>
      <c r="G140" s="39">
        <f t="shared" si="25"/>
        <v>1293.9169068584379</v>
      </c>
      <c r="H140" s="39">
        <f t="shared" si="26"/>
        <v>0</v>
      </c>
      <c r="I140" s="37">
        <f t="shared" si="28"/>
        <v>1293.9169068584379</v>
      </c>
      <c r="J140" s="40">
        <f t="shared" si="29"/>
        <v>-378.18571354454491</v>
      </c>
      <c r="K140" s="37">
        <f t="shared" si="30"/>
        <v>915.73119331389296</v>
      </c>
      <c r="L140" s="37">
        <f t="shared" si="31"/>
        <v>4483422.0822644876</v>
      </c>
      <c r="M140" s="37">
        <f t="shared" si="32"/>
        <v>3173008.584832639</v>
      </c>
      <c r="N140" s="41">
        <f>'jan-sep'!M140</f>
        <v>3042657.2141549005</v>
      </c>
      <c r="O140" s="41">
        <f t="shared" si="33"/>
        <v>130351.37067773845</v>
      </c>
    </row>
    <row r="141" spans="1:15" s="34" customFormat="1" x14ac:dyDescent="0.2">
      <c r="A141" s="33">
        <v>3046</v>
      </c>
      <c r="B141" s="34" t="s">
        <v>148</v>
      </c>
      <c r="C141" s="65">
        <v>81616767</v>
      </c>
      <c r="D141" s="36">
        <v>2219</v>
      </c>
      <c r="E141" s="37">
        <f t="shared" si="27"/>
        <v>36780.877422262281</v>
      </c>
      <c r="F141" s="38">
        <f t="shared" si="24"/>
        <v>1.0420264084340194</v>
      </c>
      <c r="G141" s="39">
        <f t="shared" si="25"/>
        <v>-890.05508762447425</v>
      </c>
      <c r="H141" s="39">
        <f t="shared" si="26"/>
        <v>0</v>
      </c>
      <c r="I141" s="37">
        <f t="shared" si="28"/>
        <v>-890.05508762447425</v>
      </c>
      <c r="J141" s="40">
        <f t="shared" si="29"/>
        <v>-378.18571354454491</v>
      </c>
      <c r="K141" s="37">
        <f t="shared" si="30"/>
        <v>-1268.2408011690191</v>
      </c>
      <c r="L141" s="37">
        <f t="shared" si="31"/>
        <v>-1975032.2394387084</v>
      </c>
      <c r="M141" s="37">
        <f t="shared" si="32"/>
        <v>-2814226.3377940534</v>
      </c>
      <c r="N141" s="41">
        <f>'jan-sep'!M141</f>
        <v>-1061806.5961876679</v>
      </c>
      <c r="O141" s="41">
        <f t="shared" si="33"/>
        <v>-1752419.7416063854</v>
      </c>
    </row>
    <row r="142" spans="1:15" s="34" customFormat="1" x14ac:dyDescent="0.2">
      <c r="A142" s="33">
        <v>3047</v>
      </c>
      <c r="B142" s="34" t="s">
        <v>149</v>
      </c>
      <c r="C142" s="65">
        <v>405709319</v>
      </c>
      <c r="D142" s="36">
        <v>14166</v>
      </c>
      <c r="E142" s="37">
        <f t="shared" si="27"/>
        <v>28639.652618946773</v>
      </c>
      <c r="F142" s="38">
        <f t="shared" si="24"/>
        <v>0.81138016406470737</v>
      </c>
      <c r="G142" s="39">
        <f t="shared" si="25"/>
        <v>3994.6797943648307</v>
      </c>
      <c r="H142" s="39">
        <f t="shared" si="26"/>
        <v>1094.8190503783992</v>
      </c>
      <c r="I142" s="37">
        <f t="shared" si="28"/>
        <v>5089.4988447432297</v>
      </c>
      <c r="J142" s="40">
        <f t="shared" si="29"/>
        <v>-378.18571354454491</v>
      </c>
      <c r="K142" s="37">
        <f t="shared" si="30"/>
        <v>4711.3131311986845</v>
      </c>
      <c r="L142" s="37">
        <f t="shared" si="31"/>
        <v>72097840.634632587</v>
      </c>
      <c r="M142" s="37">
        <f t="shared" si="32"/>
        <v>66740461.816560566</v>
      </c>
      <c r="N142" s="41">
        <f>'jan-sep'!M142</f>
        <v>46237635.114330232</v>
      </c>
      <c r="O142" s="41">
        <f t="shared" si="33"/>
        <v>20502826.702230334</v>
      </c>
    </row>
    <row r="143" spans="1:15" s="34" customFormat="1" x14ac:dyDescent="0.2">
      <c r="A143" s="33">
        <v>3048</v>
      </c>
      <c r="B143" s="34" t="s">
        <v>150</v>
      </c>
      <c r="C143" s="65">
        <v>637191842</v>
      </c>
      <c r="D143" s="36">
        <v>19709</v>
      </c>
      <c r="E143" s="37">
        <f t="shared" si="27"/>
        <v>32329.993505505099</v>
      </c>
      <c r="F143" s="38">
        <f t="shared" si="24"/>
        <v>0.91592994453269783</v>
      </c>
      <c r="G143" s="39">
        <f t="shared" si="25"/>
        <v>1780.4752624298351</v>
      </c>
      <c r="H143" s="39">
        <f t="shared" si="26"/>
        <v>0</v>
      </c>
      <c r="I143" s="37">
        <f t="shared" si="28"/>
        <v>1780.4752624298351</v>
      </c>
      <c r="J143" s="40">
        <f t="shared" si="29"/>
        <v>-378.18571354454491</v>
      </c>
      <c r="K143" s="37">
        <f t="shared" si="30"/>
        <v>1402.2895488852901</v>
      </c>
      <c r="L143" s="37">
        <f t="shared" si="31"/>
        <v>35091386.947229616</v>
      </c>
      <c r="M143" s="37">
        <f t="shared" si="32"/>
        <v>27637724.718980182</v>
      </c>
      <c r="N143" s="41">
        <f>'jan-sep'!M143</f>
        <v>22438706.97049896</v>
      </c>
      <c r="O143" s="41">
        <f t="shared" si="33"/>
        <v>5199017.7484812215</v>
      </c>
    </row>
    <row r="144" spans="1:15" s="34" customFormat="1" x14ac:dyDescent="0.2">
      <c r="A144" s="33">
        <v>3049</v>
      </c>
      <c r="B144" s="34" t="s">
        <v>151</v>
      </c>
      <c r="C144" s="65">
        <v>1058433896</v>
      </c>
      <c r="D144" s="36">
        <v>27118</v>
      </c>
      <c r="E144" s="37">
        <f t="shared" si="27"/>
        <v>39030.676893576223</v>
      </c>
      <c r="F144" s="38">
        <f t="shared" si="24"/>
        <v>1.1057647047197698</v>
      </c>
      <c r="G144" s="39">
        <f t="shared" si="25"/>
        <v>-2239.934770412839</v>
      </c>
      <c r="H144" s="39">
        <f t="shared" si="26"/>
        <v>0</v>
      </c>
      <c r="I144" s="37">
        <f t="shared" si="28"/>
        <v>-2239.934770412839</v>
      </c>
      <c r="J144" s="40">
        <f t="shared" si="29"/>
        <v>-378.18571354454491</v>
      </c>
      <c r="K144" s="37">
        <f t="shared" si="30"/>
        <v>-2618.1204839573838</v>
      </c>
      <c r="L144" s="37">
        <f t="shared" si="31"/>
        <v>-60742551.104055367</v>
      </c>
      <c r="M144" s="37">
        <f t="shared" si="32"/>
        <v>-70998191.283956334</v>
      </c>
      <c r="N144" s="41">
        <f>'jan-sep'!M144</f>
        <v>-59474677.190634176</v>
      </c>
      <c r="O144" s="41">
        <f t="shared" si="33"/>
        <v>-11523514.093322158</v>
      </c>
    </row>
    <row r="145" spans="1:15" s="34" customFormat="1" x14ac:dyDescent="0.2">
      <c r="A145" s="33">
        <v>3050</v>
      </c>
      <c r="B145" s="34" t="s">
        <v>152</v>
      </c>
      <c r="C145" s="65">
        <v>92023097</v>
      </c>
      <c r="D145" s="36">
        <v>2713</v>
      </c>
      <c r="E145" s="37">
        <f t="shared" si="27"/>
        <v>33919.313306302989</v>
      </c>
      <c r="F145" s="38">
        <f t="shared" si="24"/>
        <v>0.9609564180685386</v>
      </c>
      <c r="G145" s="39">
        <f t="shared" si="25"/>
        <v>826.88338195110111</v>
      </c>
      <c r="H145" s="39">
        <f t="shared" si="26"/>
        <v>0</v>
      </c>
      <c r="I145" s="37">
        <f t="shared" si="28"/>
        <v>826.88338195110111</v>
      </c>
      <c r="J145" s="40">
        <f t="shared" si="29"/>
        <v>-378.18571354454491</v>
      </c>
      <c r="K145" s="37">
        <f t="shared" si="30"/>
        <v>448.6976684065562</v>
      </c>
      <c r="L145" s="37">
        <f t="shared" si="31"/>
        <v>2243334.6152333375</v>
      </c>
      <c r="M145" s="37">
        <f t="shared" si="32"/>
        <v>1217316.7743869871</v>
      </c>
      <c r="N145" s="41">
        <f>'jan-sep'!M145</f>
        <v>1610157.1867250369</v>
      </c>
      <c r="O145" s="41">
        <f t="shared" si="33"/>
        <v>-392840.41233804985</v>
      </c>
    </row>
    <row r="146" spans="1:15" s="34" customFormat="1" x14ac:dyDescent="0.2">
      <c r="A146" s="33">
        <v>3051</v>
      </c>
      <c r="B146" s="34" t="s">
        <v>153</v>
      </c>
      <c r="C146" s="65">
        <v>47604797</v>
      </c>
      <c r="D146" s="36">
        <v>1386</v>
      </c>
      <c r="E146" s="37">
        <f t="shared" si="27"/>
        <v>34346.895382395385</v>
      </c>
      <c r="F146" s="38">
        <f t="shared" si="24"/>
        <v>0.97307009904319752</v>
      </c>
      <c r="G146" s="39">
        <f t="shared" si="25"/>
        <v>570.33413629566348</v>
      </c>
      <c r="H146" s="39">
        <f t="shared" si="26"/>
        <v>0</v>
      </c>
      <c r="I146" s="37">
        <f t="shared" si="28"/>
        <v>570.33413629566348</v>
      </c>
      <c r="J146" s="40">
        <f t="shared" si="29"/>
        <v>-378.18571354454491</v>
      </c>
      <c r="K146" s="37">
        <f t="shared" si="30"/>
        <v>192.14842275111857</v>
      </c>
      <c r="L146" s="37">
        <f t="shared" si="31"/>
        <v>790483.11290578963</v>
      </c>
      <c r="M146" s="37">
        <f t="shared" si="32"/>
        <v>266317.71393305034</v>
      </c>
      <c r="N146" s="41">
        <f>'jan-sep'!M146</f>
        <v>828325.88566195976</v>
      </c>
      <c r="O146" s="41">
        <f t="shared" si="33"/>
        <v>-562008.17172890948</v>
      </c>
    </row>
    <row r="147" spans="1:15" s="34" customFormat="1" x14ac:dyDescent="0.2">
      <c r="A147" s="33">
        <v>3052</v>
      </c>
      <c r="B147" s="34" t="s">
        <v>154</v>
      </c>
      <c r="C147" s="65">
        <v>98021140</v>
      </c>
      <c r="D147" s="36">
        <v>2412</v>
      </c>
      <c r="E147" s="37">
        <f t="shared" si="27"/>
        <v>40638.946932006635</v>
      </c>
      <c r="F147" s="38">
        <f t="shared" si="24"/>
        <v>1.1513280509308457</v>
      </c>
      <c r="G147" s="39">
        <f t="shared" si="25"/>
        <v>-3204.8967934710859</v>
      </c>
      <c r="H147" s="39">
        <f t="shared" si="26"/>
        <v>0</v>
      </c>
      <c r="I147" s="37">
        <f t="shared" si="28"/>
        <v>-3204.8967934710859</v>
      </c>
      <c r="J147" s="40">
        <f t="shared" si="29"/>
        <v>-378.18571354454491</v>
      </c>
      <c r="K147" s="37">
        <f t="shared" si="30"/>
        <v>-3583.0825070156307</v>
      </c>
      <c r="L147" s="37">
        <f t="shared" si="31"/>
        <v>-7730211.0658522593</v>
      </c>
      <c r="M147" s="37">
        <f t="shared" si="32"/>
        <v>-8642395.0069217011</v>
      </c>
      <c r="N147" s="41">
        <f>'jan-sep'!M147</f>
        <v>-9594841.5652116556</v>
      </c>
      <c r="O147" s="41">
        <f t="shared" si="33"/>
        <v>952446.55828995444</v>
      </c>
    </row>
    <row r="148" spans="1:15" s="34" customFormat="1" x14ac:dyDescent="0.2">
      <c r="A148" s="33">
        <v>3053</v>
      </c>
      <c r="B148" s="34" t="s">
        <v>127</v>
      </c>
      <c r="C148" s="65">
        <v>206483185</v>
      </c>
      <c r="D148" s="36">
        <v>6867</v>
      </c>
      <c r="E148" s="37">
        <f t="shared" si="27"/>
        <v>30068.907091888745</v>
      </c>
      <c r="F148" s="38">
        <f t="shared" si="24"/>
        <v>0.8518718817602875</v>
      </c>
      <c r="G148" s="39">
        <f t="shared" si="25"/>
        <v>3137.1271105996479</v>
      </c>
      <c r="H148" s="39">
        <f t="shared" si="26"/>
        <v>594.57998484870927</v>
      </c>
      <c r="I148" s="37">
        <f t="shared" si="28"/>
        <v>3731.707095448357</v>
      </c>
      <c r="J148" s="40">
        <f t="shared" si="29"/>
        <v>-378.18571354454491</v>
      </c>
      <c r="K148" s="37">
        <f t="shared" si="30"/>
        <v>3353.5213819038122</v>
      </c>
      <c r="L148" s="37">
        <f t="shared" si="31"/>
        <v>25625632.624443866</v>
      </c>
      <c r="M148" s="37">
        <f t="shared" si="32"/>
        <v>23028631.32953348</v>
      </c>
      <c r="N148" s="41">
        <f>'jan-sep'!M148</f>
        <v>18622068.347384967</v>
      </c>
      <c r="O148" s="41">
        <f t="shared" si="33"/>
        <v>4406562.9821485132</v>
      </c>
    </row>
    <row r="149" spans="1:15" s="34" customFormat="1" x14ac:dyDescent="0.2">
      <c r="A149" s="33">
        <v>3054</v>
      </c>
      <c r="B149" s="34" t="s">
        <v>128</v>
      </c>
      <c r="C149" s="65">
        <v>282174077</v>
      </c>
      <c r="D149" s="36">
        <v>9062</v>
      </c>
      <c r="E149" s="37">
        <f t="shared" si="27"/>
        <v>31138.167843743104</v>
      </c>
      <c r="F149" s="38">
        <f t="shared" si="24"/>
        <v>0.88216474095836273</v>
      </c>
      <c r="G149" s="39">
        <f t="shared" si="25"/>
        <v>2495.5706594870321</v>
      </c>
      <c r="H149" s="39">
        <f t="shared" si="26"/>
        <v>220.33872169968362</v>
      </c>
      <c r="I149" s="37">
        <f t="shared" si="28"/>
        <v>2715.9093811867156</v>
      </c>
      <c r="J149" s="40">
        <f t="shared" si="29"/>
        <v>-378.18571354454491</v>
      </c>
      <c r="K149" s="37">
        <f t="shared" si="30"/>
        <v>2337.7236676421708</v>
      </c>
      <c r="L149" s="37">
        <f t="shared" si="31"/>
        <v>24611570.812314015</v>
      </c>
      <c r="M149" s="37">
        <f t="shared" si="32"/>
        <v>21184451.876173351</v>
      </c>
      <c r="N149" s="41">
        <f>'jan-sep'!M149</f>
        <v>15625251.112858994</v>
      </c>
      <c r="O149" s="41">
        <f t="shared" si="33"/>
        <v>5559200.763314357</v>
      </c>
    </row>
    <row r="150" spans="1:15" s="34" customFormat="1" x14ac:dyDescent="0.2">
      <c r="A150" s="33">
        <v>3401</v>
      </c>
      <c r="B150" s="34" t="s">
        <v>91</v>
      </c>
      <c r="C150" s="65">
        <v>529733440</v>
      </c>
      <c r="D150" s="36">
        <v>17851</v>
      </c>
      <c r="E150" s="37">
        <f t="shared" si="27"/>
        <v>29675.280936642204</v>
      </c>
      <c r="F150" s="38">
        <f t="shared" si="24"/>
        <v>0.84072019431932987</v>
      </c>
      <c r="G150" s="39">
        <f t="shared" si="25"/>
        <v>3373.3028037475719</v>
      </c>
      <c r="H150" s="39">
        <f t="shared" si="26"/>
        <v>732.34913918499842</v>
      </c>
      <c r="I150" s="37">
        <f t="shared" si="28"/>
        <v>4105.6519429325708</v>
      </c>
      <c r="J150" s="40">
        <f t="shared" si="29"/>
        <v>-378.18571354454491</v>
      </c>
      <c r="K150" s="37">
        <f t="shared" si="30"/>
        <v>3727.466229388026</v>
      </c>
      <c r="L150" s="37">
        <f t="shared" si="31"/>
        <v>73289992.833289325</v>
      </c>
      <c r="M150" s="37">
        <f t="shared" si="32"/>
        <v>66538999.66080565</v>
      </c>
      <c r="N150" s="41">
        <f>'jan-sep'!M150</f>
        <v>56091275.11787086</v>
      </c>
      <c r="O150" s="41">
        <f t="shared" si="33"/>
        <v>10447724.54293479</v>
      </c>
    </row>
    <row r="151" spans="1:15" s="34" customFormat="1" x14ac:dyDescent="0.2">
      <c r="A151" s="33">
        <v>3403</v>
      </c>
      <c r="B151" s="34" t="s">
        <v>92</v>
      </c>
      <c r="C151" s="65">
        <v>1040806409</v>
      </c>
      <c r="D151" s="36">
        <v>31509</v>
      </c>
      <c r="E151" s="37">
        <f t="shared" si="27"/>
        <v>33032.035577136689</v>
      </c>
      <c r="F151" s="38">
        <f t="shared" si="24"/>
        <v>0.93581925739691629</v>
      </c>
      <c r="G151" s="39">
        <f t="shared" si="25"/>
        <v>1359.2500194508814</v>
      </c>
      <c r="H151" s="39">
        <f t="shared" si="26"/>
        <v>0</v>
      </c>
      <c r="I151" s="37">
        <f t="shared" si="28"/>
        <v>1359.2500194508814</v>
      </c>
      <c r="J151" s="40">
        <f t="shared" si="29"/>
        <v>-378.18571354454491</v>
      </c>
      <c r="K151" s="37">
        <f t="shared" si="30"/>
        <v>981.06430590633647</v>
      </c>
      <c r="L151" s="37">
        <f t="shared" si="31"/>
        <v>42828608.862877823</v>
      </c>
      <c r="M151" s="37">
        <f t="shared" si="32"/>
        <v>30912355.214802757</v>
      </c>
      <c r="N151" s="41">
        <f>'jan-sep'!M151</f>
        <v>30569908.090276133</v>
      </c>
      <c r="O151" s="41">
        <f t="shared" si="33"/>
        <v>342447.12452662364</v>
      </c>
    </row>
    <row r="152" spans="1:15" s="34" customFormat="1" x14ac:dyDescent="0.2">
      <c r="A152" s="33">
        <v>3405</v>
      </c>
      <c r="B152" s="34" t="s">
        <v>112</v>
      </c>
      <c r="C152" s="65">
        <v>926618880</v>
      </c>
      <c r="D152" s="36">
        <v>28493</v>
      </c>
      <c r="E152" s="37">
        <f t="shared" si="27"/>
        <v>32520.930754922261</v>
      </c>
      <c r="F152" s="38">
        <f t="shared" si="24"/>
        <v>0.92133932218191106</v>
      </c>
      <c r="G152" s="39">
        <f t="shared" si="25"/>
        <v>1665.9129127795379</v>
      </c>
      <c r="H152" s="39">
        <f t="shared" si="26"/>
        <v>0</v>
      </c>
      <c r="I152" s="37">
        <f t="shared" si="28"/>
        <v>1665.9129127795379</v>
      </c>
      <c r="J152" s="40">
        <f t="shared" si="29"/>
        <v>-378.18571354454491</v>
      </c>
      <c r="K152" s="37">
        <f t="shared" si="30"/>
        <v>1287.7271992349929</v>
      </c>
      <c r="L152" s="37">
        <f t="shared" si="31"/>
        <v>47466856.623827375</v>
      </c>
      <c r="M152" s="37">
        <f t="shared" si="32"/>
        <v>36691211.087802656</v>
      </c>
      <c r="N152" s="41">
        <f>'jan-sep'!M152</f>
        <v>28607834.74196697</v>
      </c>
      <c r="O152" s="41">
        <f t="shared" si="33"/>
        <v>8083376.3458356857</v>
      </c>
    </row>
    <row r="153" spans="1:15" s="34" customFormat="1" x14ac:dyDescent="0.2">
      <c r="A153" s="33">
        <v>3407</v>
      </c>
      <c r="B153" s="34" t="s">
        <v>113</v>
      </c>
      <c r="C153" s="65">
        <v>892392137</v>
      </c>
      <c r="D153" s="36">
        <v>30395</v>
      </c>
      <c r="E153" s="37">
        <f t="shared" si="27"/>
        <v>29359.83342655042</v>
      </c>
      <c r="F153" s="38">
        <f t="shared" si="24"/>
        <v>0.83178335922927182</v>
      </c>
      <c r="G153" s="39">
        <f t="shared" si="25"/>
        <v>3562.5713098026426</v>
      </c>
      <c r="H153" s="39">
        <f t="shared" si="26"/>
        <v>842.75576771712292</v>
      </c>
      <c r="I153" s="37">
        <f t="shared" si="28"/>
        <v>4405.3270775197652</v>
      </c>
      <c r="J153" s="40">
        <f t="shared" si="29"/>
        <v>-378.18571354454491</v>
      </c>
      <c r="K153" s="37">
        <f t="shared" si="30"/>
        <v>4027.1413639752204</v>
      </c>
      <c r="L153" s="37">
        <f t="shared" si="31"/>
        <v>133899916.52121326</v>
      </c>
      <c r="M153" s="37">
        <f t="shared" si="32"/>
        <v>122404961.75802682</v>
      </c>
      <c r="N153" s="41">
        <f>'jan-sep'!M153</f>
        <v>93351418.961768776</v>
      </c>
      <c r="O153" s="41">
        <f t="shared" si="33"/>
        <v>29053542.796258047</v>
      </c>
    </row>
    <row r="154" spans="1:15" s="34" customFormat="1" x14ac:dyDescent="0.2">
      <c r="A154" s="33">
        <v>3411</v>
      </c>
      <c r="B154" s="34" t="s">
        <v>93</v>
      </c>
      <c r="C154" s="65">
        <v>991851039</v>
      </c>
      <c r="D154" s="36">
        <v>34897</v>
      </c>
      <c r="E154" s="37">
        <f t="shared" si="27"/>
        <v>28422.243717224977</v>
      </c>
      <c r="F154" s="38">
        <f t="shared" si="24"/>
        <v>0.80522082712388643</v>
      </c>
      <c r="G154" s="39">
        <f t="shared" si="25"/>
        <v>4125.1251353979078</v>
      </c>
      <c r="H154" s="39">
        <f t="shared" si="26"/>
        <v>1170.9121659810278</v>
      </c>
      <c r="I154" s="37">
        <f t="shared" si="28"/>
        <v>5296.0373013789358</v>
      </c>
      <c r="J154" s="40">
        <f t="shared" si="29"/>
        <v>-378.18571354454491</v>
      </c>
      <c r="K154" s="37">
        <f t="shared" si="30"/>
        <v>4917.8515878343906</v>
      </c>
      <c r="L154" s="37">
        <f t="shared" si="31"/>
        <v>184815813.70622072</v>
      </c>
      <c r="M154" s="37">
        <f t="shared" si="32"/>
        <v>171618266.86065674</v>
      </c>
      <c r="N154" s="41">
        <f>'jan-sep'!M154</f>
        <v>143266163.87926948</v>
      </c>
      <c r="O154" s="41">
        <f t="shared" si="33"/>
        <v>28352102.981387258</v>
      </c>
    </row>
    <row r="155" spans="1:15" s="34" customFormat="1" x14ac:dyDescent="0.2">
      <c r="A155" s="33">
        <v>3412</v>
      </c>
      <c r="B155" s="34" t="s">
        <v>94</v>
      </c>
      <c r="C155" s="65">
        <v>202346214</v>
      </c>
      <c r="D155" s="36">
        <v>7625</v>
      </c>
      <c r="E155" s="37">
        <f t="shared" si="27"/>
        <v>26537.208393442623</v>
      </c>
      <c r="F155" s="38">
        <f t="shared" si="24"/>
        <v>0.75181653864915621</v>
      </c>
      <c r="G155" s="39">
        <f t="shared" si="25"/>
        <v>5256.146329667321</v>
      </c>
      <c r="H155" s="39">
        <f t="shared" si="26"/>
        <v>1830.6745293048518</v>
      </c>
      <c r="I155" s="37">
        <f t="shared" si="28"/>
        <v>7086.8208589721726</v>
      </c>
      <c r="J155" s="40">
        <f t="shared" si="29"/>
        <v>-378.18571354454491</v>
      </c>
      <c r="K155" s="37">
        <f t="shared" si="30"/>
        <v>6708.6351454276273</v>
      </c>
      <c r="L155" s="37">
        <f t="shared" si="31"/>
        <v>54037009.049662814</v>
      </c>
      <c r="M155" s="37">
        <f t="shared" si="32"/>
        <v>51153342.983885661</v>
      </c>
      <c r="N155" s="41">
        <f>'jan-sep'!M155</f>
        <v>46092960.828696743</v>
      </c>
      <c r="O155" s="41">
        <f t="shared" si="33"/>
        <v>5060382.1551889181</v>
      </c>
    </row>
    <row r="156" spans="1:15" s="34" customFormat="1" x14ac:dyDescent="0.2">
      <c r="A156" s="33">
        <v>3413</v>
      </c>
      <c r="B156" s="34" t="s">
        <v>95</v>
      </c>
      <c r="C156" s="65">
        <v>591745887</v>
      </c>
      <c r="D156" s="36">
        <v>21072</v>
      </c>
      <c r="E156" s="37">
        <f t="shared" si="27"/>
        <v>28082.094105922552</v>
      </c>
      <c r="F156" s="38">
        <f t="shared" si="24"/>
        <v>0.79558416528663622</v>
      </c>
      <c r="G156" s="39">
        <f t="shared" si="25"/>
        <v>4329.2149021793639</v>
      </c>
      <c r="H156" s="39">
        <f t="shared" si="26"/>
        <v>1289.9645299368767</v>
      </c>
      <c r="I156" s="37">
        <f t="shared" si="28"/>
        <v>5619.1794321162406</v>
      </c>
      <c r="J156" s="40">
        <f t="shared" si="29"/>
        <v>-378.18571354454491</v>
      </c>
      <c r="K156" s="37">
        <f t="shared" si="30"/>
        <v>5240.9937185716954</v>
      </c>
      <c r="L156" s="37">
        <f t="shared" si="31"/>
        <v>118407348.99355341</v>
      </c>
      <c r="M156" s="37">
        <f t="shared" si="32"/>
        <v>110438219.63774276</v>
      </c>
      <c r="N156" s="41">
        <f>'jan-sep'!M156</f>
        <v>88665815.348550513</v>
      </c>
      <c r="O156" s="41">
        <f t="shared" si="33"/>
        <v>21772404.289192244</v>
      </c>
    </row>
    <row r="157" spans="1:15" s="34" customFormat="1" x14ac:dyDescent="0.2">
      <c r="A157" s="33">
        <v>3414</v>
      </c>
      <c r="B157" s="34" t="s">
        <v>96</v>
      </c>
      <c r="C157" s="65">
        <v>125248883</v>
      </c>
      <c r="D157" s="36">
        <v>5038</v>
      </c>
      <c r="E157" s="37">
        <f t="shared" si="27"/>
        <v>24860.834259626838</v>
      </c>
      <c r="F157" s="38">
        <f t="shared" si="24"/>
        <v>0.70432375869729857</v>
      </c>
      <c r="G157" s="39">
        <f t="shared" si="25"/>
        <v>6261.9708099567915</v>
      </c>
      <c r="H157" s="39">
        <f t="shared" si="26"/>
        <v>2417.4054761403768</v>
      </c>
      <c r="I157" s="37">
        <f t="shared" si="28"/>
        <v>8679.3762860971692</v>
      </c>
      <c r="J157" s="40">
        <f t="shared" si="29"/>
        <v>-378.18571354454491</v>
      </c>
      <c r="K157" s="37">
        <f t="shared" si="30"/>
        <v>8301.1905725526249</v>
      </c>
      <c r="L157" s="37">
        <f t="shared" si="31"/>
        <v>43726697.729357541</v>
      </c>
      <c r="M157" s="37">
        <f t="shared" si="32"/>
        <v>41821398.104520127</v>
      </c>
      <c r="N157" s="41">
        <f>'jan-sep'!M157</f>
        <v>34845711.435288414</v>
      </c>
      <c r="O157" s="41">
        <f t="shared" si="33"/>
        <v>6975686.6692317128</v>
      </c>
    </row>
    <row r="158" spans="1:15" s="34" customFormat="1" x14ac:dyDescent="0.2">
      <c r="A158" s="33">
        <v>3415</v>
      </c>
      <c r="B158" s="34" t="s">
        <v>97</v>
      </c>
      <c r="C158" s="65">
        <v>223405922</v>
      </c>
      <c r="D158" s="36">
        <v>7914</v>
      </c>
      <c r="E158" s="37">
        <f t="shared" si="27"/>
        <v>28229.204195097296</v>
      </c>
      <c r="F158" s="38">
        <f t="shared" si="24"/>
        <v>0.79975189070838981</v>
      </c>
      <c r="G158" s="39">
        <f t="shared" si="25"/>
        <v>4240.9488486745167</v>
      </c>
      <c r="H158" s="39">
        <f t="shared" si="26"/>
        <v>1238.4759987257162</v>
      </c>
      <c r="I158" s="37">
        <f t="shared" si="28"/>
        <v>5479.4248474002325</v>
      </c>
      <c r="J158" s="40">
        <f t="shared" si="29"/>
        <v>-378.18571354454491</v>
      </c>
      <c r="K158" s="37">
        <f t="shared" si="30"/>
        <v>5101.2391338556872</v>
      </c>
      <c r="L158" s="37">
        <f t="shared" si="31"/>
        <v>43364168.24232544</v>
      </c>
      <c r="M158" s="37">
        <f t="shared" si="32"/>
        <v>40371206.505333908</v>
      </c>
      <c r="N158" s="41">
        <f>'jan-sep'!M158</f>
        <v>33782384.163194232</v>
      </c>
      <c r="O158" s="41">
        <f t="shared" si="33"/>
        <v>6588822.3421396762</v>
      </c>
    </row>
    <row r="159" spans="1:15" s="34" customFormat="1" x14ac:dyDescent="0.2">
      <c r="A159" s="33">
        <v>3416</v>
      </c>
      <c r="B159" s="34" t="s">
        <v>98</v>
      </c>
      <c r="C159" s="65">
        <v>151928171</v>
      </c>
      <c r="D159" s="36">
        <v>6099</v>
      </c>
      <c r="E159" s="37">
        <f>(C159)/D159</f>
        <v>24910.341203475979</v>
      </c>
      <c r="F159" s="38">
        <f t="shared" si="24"/>
        <v>0.70572632292379633</v>
      </c>
      <c r="G159" s="39">
        <f t="shared" si="25"/>
        <v>6232.2666436473073</v>
      </c>
      <c r="H159" s="39">
        <f t="shared" si="26"/>
        <v>2400.0780457931774</v>
      </c>
      <c r="I159" s="37">
        <f t="shared" si="28"/>
        <v>8632.3446894404842</v>
      </c>
      <c r="J159" s="40">
        <f t="shared" si="29"/>
        <v>-378.18571354454491</v>
      </c>
      <c r="K159" s="37">
        <f t="shared" si="30"/>
        <v>8254.1589758959399</v>
      </c>
      <c r="L159" s="37">
        <f t="shared" si="31"/>
        <v>52648670.26089751</v>
      </c>
      <c r="M159" s="37">
        <f t="shared" si="32"/>
        <v>50342115.593989335</v>
      </c>
      <c r="N159" s="41">
        <f>'jan-sep'!M159</f>
        <v>41821563.818166725</v>
      </c>
      <c r="O159" s="41">
        <f t="shared" si="33"/>
        <v>8520551.7758226097</v>
      </c>
    </row>
    <row r="160" spans="1:15" s="34" customFormat="1" x14ac:dyDescent="0.2">
      <c r="A160" s="33">
        <v>3417</v>
      </c>
      <c r="B160" s="34" t="s">
        <v>99</v>
      </c>
      <c r="C160" s="65">
        <v>129273708</v>
      </c>
      <c r="D160" s="36">
        <v>4545</v>
      </c>
      <c r="E160" s="37">
        <f t="shared" si="27"/>
        <v>28443.060066006601</v>
      </c>
      <c r="F160" s="38">
        <f t="shared" si="24"/>
        <v>0.80581056795330164</v>
      </c>
      <c r="G160" s="39">
        <f t="shared" si="25"/>
        <v>4112.6353261289341</v>
      </c>
      <c r="H160" s="39">
        <f t="shared" si="26"/>
        <v>1163.6264439074594</v>
      </c>
      <c r="I160" s="37">
        <f t="shared" si="28"/>
        <v>5276.2617700363935</v>
      </c>
      <c r="J160" s="40">
        <f t="shared" si="29"/>
        <v>-378.18571354454491</v>
      </c>
      <c r="K160" s="37">
        <f t="shared" si="30"/>
        <v>4898.0760564918482</v>
      </c>
      <c r="L160" s="37">
        <f t="shared" si="31"/>
        <v>23980609.744815409</v>
      </c>
      <c r="M160" s="37">
        <f t="shared" si="32"/>
        <v>22261755.676755451</v>
      </c>
      <c r="N160" s="41">
        <f>'jan-sep'!M160</f>
        <v>20808079.623498566</v>
      </c>
      <c r="O160" s="41">
        <f t="shared" si="33"/>
        <v>1453676.0532568842</v>
      </c>
    </row>
    <row r="161" spans="1:15" s="34" customFormat="1" x14ac:dyDescent="0.2">
      <c r="A161" s="33">
        <v>3418</v>
      </c>
      <c r="B161" s="34" t="s">
        <v>100</v>
      </c>
      <c r="C161" s="65">
        <v>182666169</v>
      </c>
      <c r="D161" s="36">
        <v>7227</v>
      </c>
      <c r="E161" s="37">
        <f t="shared" si="27"/>
        <v>25275.518057285182</v>
      </c>
      <c r="F161" s="38">
        <f t="shared" si="24"/>
        <v>0.71607202297465267</v>
      </c>
      <c r="G161" s="39">
        <f t="shared" si="25"/>
        <v>6013.1605313617847</v>
      </c>
      <c r="H161" s="39">
        <f t="shared" si="26"/>
        <v>2272.2661469599561</v>
      </c>
      <c r="I161" s="37">
        <f t="shared" si="28"/>
        <v>8285.4266783217408</v>
      </c>
      <c r="J161" s="40">
        <f t="shared" si="29"/>
        <v>-378.18571354454491</v>
      </c>
      <c r="K161" s="37">
        <f t="shared" si="30"/>
        <v>7907.2409647771956</v>
      </c>
      <c r="L161" s="37">
        <f t="shared" si="31"/>
        <v>59878778.604231223</v>
      </c>
      <c r="M161" s="37">
        <f t="shared" si="32"/>
        <v>57145630.452444792</v>
      </c>
      <c r="N161" s="41">
        <f>'jan-sep'!M161</f>
        <v>46645849.372018524</v>
      </c>
      <c r="O161" s="41">
        <f t="shared" si="33"/>
        <v>10499781.080426268</v>
      </c>
    </row>
    <row r="162" spans="1:15" s="34" customFormat="1" x14ac:dyDescent="0.2">
      <c r="A162" s="33">
        <v>3419</v>
      </c>
      <c r="B162" s="34" t="s">
        <v>404</v>
      </c>
      <c r="C162" s="65">
        <v>92646976</v>
      </c>
      <c r="D162" s="36">
        <v>3587</v>
      </c>
      <c r="E162" s="37">
        <f t="shared" si="27"/>
        <v>25828.540841929189</v>
      </c>
      <c r="F162" s="38">
        <f t="shared" si="24"/>
        <v>0.73173952158946221</v>
      </c>
      <c r="G162" s="39">
        <f t="shared" si="25"/>
        <v>5681.3468605753815</v>
      </c>
      <c r="H162" s="39">
        <f t="shared" si="26"/>
        <v>2078.7081723345536</v>
      </c>
      <c r="I162" s="37">
        <f t="shared" si="28"/>
        <v>7760.0550329099351</v>
      </c>
      <c r="J162" s="40">
        <f t="shared" si="29"/>
        <v>-378.18571354454491</v>
      </c>
      <c r="K162" s="37">
        <f t="shared" si="30"/>
        <v>7381.8693193653899</v>
      </c>
      <c r="L162" s="37">
        <f t="shared" si="31"/>
        <v>27835317.403047938</v>
      </c>
      <c r="M162" s="37">
        <f t="shared" si="32"/>
        <v>26478765.248563655</v>
      </c>
      <c r="N162" s="41">
        <f>'jan-sep'!M162</f>
        <v>21909754.334057067</v>
      </c>
      <c r="O162" s="41">
        <f t="shared" si="33"/>
        <v>4569010.9145065881</v>
      </c>
    </row>
    <row r="163" spans="1:15" s="34" customFormat="1" x14ac:dyDescent="0.2">
      <c r="A163" s="33">
        <v>3420</v>
      </c>
      <c r="B163" s="34" t="s">
        <v>101</v>
      </c>
      <c r="C163" s="65">
        <v>606591498</v>
      </c>
      <c r="D163" s="36">
        <v>21292</v>
      </c>
      <c r="E163" s="37">
        <f t="shared" si="27"/>
        <v>28489.174243847454</v>
      </c>
      <c r="F163" s="38">
        <f t="shared" si="24"/>
        <v>0.80711701289102655</v>
      </c>
      <c r="G163" s="39">
        <f t="shared" si="25"/>
        <v>4084.9668194244223</v>
      </c>
      <c r="H163" s="39">
        <f t="shared" si="26"/>
        <v>1147.4864816631609</v>
      </c>
      <c r="I163" s="37">
        <f t="shared" si="28"/>
        <v>5232.453301087583</v>
      </c>
      <c r="J163" s="40">
        <f t="shared" si="29"/>
        <v>-378.18571354454491</v>
      </c>
      <c r="K163" s="37">
        <f t="shared" si="30"/>
        <v>4854.2675875430377</v>
      </c>
      <c r="L163" s="37">
        <f t="shared" si="31"/>
        <v>111409395.68675682</v>
      </c>
      <c r="M163" s="37">
        <f t="shared" si="32"/>
        <v>103357065.47396636</v>
      </c>
      <c r="N163" s="41">
        <f>'jan-sep'!M163</f>
        <v>89920933.05249323</v>
      </c>
      <c r="O163" s="41">
        <f t="shared" si="33"/>
        <v>13436132.421473131</v>
      </c>
    </row>
    <row r="164" spans="1:15" s="34" customFormat="1" x14ac:dyDescent="0.2">
      <c r="A164" s="33">
        <v>3421</v>
      </c>
      <c r="B164" s="34" t="s">
        <v>102</v>
      </c>
      <c r="C164" s="65">
        <v>191571006</v>
      </c>
      <c r="D164" s="36">
        <v>6580</v>
      </c>
      <c r="E164" s="37">
        <f t="shared" si="27"/>
        <v>29114.134650455926</v>
      </c>
      <c r="F164" s="38">
        <f t="shared" si="24"/>
        <v>0.82482255157177387</v>
      </c>
      <c r="G164" s="39">
        <f t="shared" si="25"/>
        <v>3709.9905754593387</v>
      </c>
      <c r="H164" s="39">
        <f t="shared" si="26"/>
        <v>928.75033935019576</v>
      </c>
      <c r="I164" s="37">
        <f t="shared" si="28"/>
        <v>4638.7409148095348</v>
      </c>
      <c r="J164" s="40">
        <f t="shared" si="29"/>
        <v>-378.18571354454491</v>
      </c>
      <c r="K164" s="37">
        <f t="shared" si="30"/>
        <v>4260.5552012649896</v>
      </c>
      <c r="L164" s="37">
        <f t="shared" si="31"/>
        <v>30522915.219446741</v>
      </c>
      <c r="M164" s="37">
        <f t="shared" si="32"/>
        <v>28034453.22432363</v>
      </c>
      <c r="N164" s="41">
        <f>'jan-sep'!M164</f>
        <v>24209624.122468777</v>
      </c>
      <c r="O164" s="41">
        <f t="shared" si="33"/>
        <v>3824829.1018548533</v>
      </c>
    </row>
    <row r="165" spans="1:15" s="34" customFormat="1" x14ac:dyDescent="0.2">
      <c r="A165" s="33">
        <v>3422</v>
      </c>
      <c r="B165" s="34" t="s">
        <v>103</v>
      </c>
      <c r="C165" s="65">
        <v>120382786</v>
      </c>
      <c r="D165" s="36">
        <v>4338</v>
      </c>
      <c r="E165" s="37">
        <f t="shared" si="27"/>
        <v>27750.757491931767</v>
      </c>
      <c r="F165" s="38">
        <f t="shared" si="24"/>
        <v>0.78619718145001538</v>
      </c>
      <c r="G165" s="39">
        <f t="shared" si="25"/>
        <v>4528.0168705738342</v>
      </c>
      <c r="H165" s="39">
        <f t="shared" si="26"/>
        <v>1405.9323448336515</v>
      </c>
      <c r="I165" s="37">
        <f t="shared" si="28"/>
        <v>5933.949215407486</v>
      </c>
      <c r="J165" s="40">
        <f t="shared" si="29"/>
        <v>-378.18571354454491</v>
      </c>
      <c r="K165" s="37">
        <f t="shared" si="30"/>
        <v>5555.7635018629408</v>
      </c>
      <c r="L165" s="37">
        <f t="shared" si="31"/>
        <v>25741471.696437676</v>
      </c>
      <c r="M165" s="37">
        <f t="shared" si="32"/>
        <v>24100902.071081437</v>
      </c>
      <c r="N165" s="41">
        <f>'jan-sep'!M165</f>
        <v>20670998.281834278</v>
      </c>
      <c r="O165" s="41">
        <f t="shared" si="33"/>
        <v>3429903.7892471589</v>
      </c>
    </row>
    <row r="166" spans="1:15" s="34" customFormat="1" x14ac:dyDescent="0.2">
      <c r="A166" s="33">
        <v>3423</v>
      </c>
      <c r="B166" s="34" t="s">
        <v>104</v>
      </c>
      <c r="C166" s="65">
        <v>59045301</v>
      </c>
      <c r="D166" s="36">
        <v>2378</v>
      </c>
      <c r="E166" s="37">
        <f t="shared" si="27"/>
        <v>24829.815391084947</v>
      </c>
      <c r="F166" s="38">
        <f t="shared" si="24"/>
        <v>0.70344497378389603</v>
      </c>
      <c r="G166" s="39">
        <f t="shared" si="25"/>
        <v>6280.5821310819265</v>
      </c>
      <c r="H166" s="39">
        <f t="shared" si="26"/>
        <v>2428.2620801300382</v>
      </c>
      <c r="I166" s="37">
        <f t="shared" si="28"/>
        <v>8708.8442112119646</v>
      </c>
      <c r="J166" s="40">
        <f t="shared" si="29"/>
        <v>-378.18571354454491</v>
      </c>
      <c r="K166" s="37">
        <f t="shared" si="30"/>
        <v>8330.6584976674203</v>
      </c>
      <c r="L166" s="37">
        <f t="shared" si="31"/>
        <v>20709631.534262054</v>
      </c>
      <c r="M166" s="37">
        <f t="shared" si="32"/>
        <v>19810305.907453127</v>
      </c>
      <c r="N166" s="41">
        <f>'jan-sep'!M166</f>
        <v>15744648.142162729</v>
      </c>
      <c r="O166" s="41">
        <f t="shared" si="33"/>
        <v>4065657.7652903982</v>
      </c>
    </row>
    <row r="167" spans="1:15" s="34" customFormat="1" x14ac:dyDescent="0.2">
      <c r="A167" s="33">
        <v>3424</v>
      </c>
      <c r="B167" s="34" t="s">
        <v>105</v>
      </c>
      <c r="C167" s="65">
        <v>48118059</v>
      </c>
      <c r="D167" s="36">
        <v>1741</v>
      </c>
      <c r="E167" s="37">
        <f t="shared" si="27"/>
        <v>27638.172889144171</v>
      </c>
      <c r="F167" s="38">
        <f t="shared" si="24"/>
        <v>0.78300758572773599</v>
      </c>
      <c r="G167" s="39">
        <f t="shared" si="25"/>
        <v>4595.5676322463923</v>
      </c>
      <c r="H167" s="39">
        <f t="shared" si="26"/>
        <v>1445.33695580931</v>
      </c>
      <c r="I167" s="37">
        <f t="shared" si="28"/>
        <v>6040.9045880557023</v>
      </c>
      <c r="J167" s="40">
        <f t="shared" si="29"/>
        <v>-378.18571354454491</v>
      </c>
      <c r="K167" s="37">
        <f t="shared" si="30"/>
        <v>5662.7188745111571</v>
      </c>
      <c r="L167" s="37">
        <f t="shared" si="31"/>
        <v>10517214.887804978</v>
      </c>
      <c r="M167" s="37">
        <f t="shared" si="32"/>
        <v>9858793.5605239253</v>
      </c>
      <c r="N167" s="41">
        <f>'jan-sep'!M167</f>
        <v>7963279.1905194791</v>
      </c>
      <c r="O167" s="41">
        <f t="shared" si="33"/>
        <v>1895514.3700044462</v>
      </c>
    </row>
    <row r="168" spans="1:15" s="34" customFormat="1" x14ac:dyDescent="0.2">
      <c r="A168" s="33">
        <v>3425</v>
      </c>
      <c r="B168" s="34" t="s">
        <v>106</v>
      </c>
      <c r="C168" s="65">
        <v>30192886</v>
      </c>
      <c r="D168" s="36">
        <v>1250</v>
      </c>
      <c r="E168" s="37">
        <f t="shared" si="27"/>
        <v>24154.308799999999</v>
      </c>
      <c r="F168" s="38">
        <f t="shared" si="24"/>
        <v>0.68430742850729231</v>
      </c>
      <c r="G168" s="39">
        <f t="shared" si="25"/>
        <v>6685.8860857328955</v>
      </c>
      <c r="H168" s="39">
        <f t="shared" si="26"/>
        <v>2664.6893870097701</v>
      </c>
      <c r="I168" s="37">
        <f t="shared" si="28"/>
        <v>9350.5754727426647</v>
      </c>
      <c r="J168" s="40">
        <f t="shared" si="29"/>
        <v>-378.18571354454491</v>
      </c>
      <c r="K168" s="37">
        <f t="shared" si="30"/>
        <v>8972.3897591981204</v>
      </c>
      <c r="L168" s="37">
        <f t="shared" si="31"/>
        <v>11688219.340928331</v>
      </c>
      <c r="M168" s="37">
        <f t="shared" si="32"/>
        <v>11215487.19899765</v>
      </c>
      <c r="N168" s="41">
        <f>'jan-sep'!M168</f>
        <v>8731533.1383109409</v>
      </c>
      <c r="O168" s="41">
        <f t="shared" si="33"/>
        <v>2483954.0606867094</v>
      </c>
    </row>
    <row r="169" spans="1:15" s="34" customFormat="1" x14ac:dyDescent="0.2">
      <c r="A169" s="33">
        <v>3426</v>
      </c>
      <c r="B169" s="34" t="s">
        <v>107</v>
      </c>
      <c r="C169" s="65">
        <v>35508495</v>
      </c>
      <c r="D169" s="36">
        <v>1563</v>
      </c>
      <c r="E169" s="37">
        <f t="shared" si="27"/>
        <v>22718.166986564298</v>
      </c>
      <c r="F169" s="38">
        <f t="shared" si="24"/>
        <v>0.64362058793315902</v>
      </c>
      <c r="G169" s="39">
        <f t="shared" si="25"/>
        <v>7547.5711737943157</v>
      </c>
      <c r="H169" s="39">
        <f t="shared" si="26"/>
        <v>3167.3390217122655</v>
      </c>
      <c r="I169" s="37">
        <f t="shared" si="28"/>
        <v>10714.910195506582</v>
      </c>
      <c r="J169" s="40">
        <f t="shared" si="29"/>
        <v>-378.18571354454491</v>
      </c>
      <c r="K169" s="37">
        <f t="shared" si="30"/>
        <v>10336.724481962037</v>
      </c>
      <c r="L169" s="37">
        <f t="shared" si="31"/>
        <v>16747404.635576786</v>
      </c>
      <c r="M169" s="37">
        <f t="shared" si="32"/>
        <v>16156300.365306664</v>
      </c>
      <c r="N169" s="41">
        <f>'jan-sep'!M169</f>
        <v>12724398.437783998</v>
      </c>
      <c r="O169" s="41">
        <f t="shared" si="33"/>
        <v>3431901.9275226668</v>
      </c>
    </row>
    <row r="170" spans="1:15" s="34" customFormat="1" x14ac:dyDescent="0.2">
      <c r="A170" s="33">
        <v>3427</v>
      </c>
      <c r="B170" s="34" t="s">
        <v>108</v>
      </c>
      <c r="C170" s="65">
        <v>154727175</v>
      </c>
      <c r="D170" s="36">
        <v>5537</v>
      </c>
      <c r="E170" s="37">
        <f t="shared" si="27"/>
        <v>27944.225212208778</v>
      </c>
      <c r="F170" s="38">
        <f t="shared" si="24"/>
        <v>0.79167824900024597</v>
      </c>
      <c r="G170" s="39">
        <f t="shared" si="25"/>
        <v>4411.9362384076276</v>
      </c>
      <c r="H170" s="39">
        <f t="shared" si="26"/>
        <v>1338.2186427366978</v>
      </c>
      <c r="I170" s="37">
        <f t="shared" si="28"/>
        <v>5750.1548811443254</v>
      </c>
      <c r="J170" s="40">
        <f t="shared" si="29"/>
        <v>-378.18571354454491</v>
      </c>
      <c r="K170" s="37">
        <f t="shared" si="30"/>
        <v>5371.9691675997801</v>
      </c>
      <c r="L170" s="37">
        <f t="shared" si="31"/>
        <v>31838607.576896131</v>
      </c>
      <c r="M170" s="37">
        <f t="shared" si="32"/>
        <v>29744593.280999981</v>
      </c>
      <c r="N170" s="41">
        <f>'jan-sep'!M170</f>
        <v>23051733.375822138</v>
      </c>
      <c r="O170" s="41">
        <f t="shared" si="33"/>
        <v>6692859.9051778428</v>
      </c>
    </row>
    <row r="171" spans="1:15" s="34" customFormat="1" x14ac:dyDescent="0.2">
      <c r="A171" s="33">
        <v>3428</v>
      </c>
      <c r="B171" s="34" t="s">
        <v>109</v>
      </c>
      <c r="C171" s="65">
        <v>68993928</v>
      </c>
      <c r="D171" s="36">
        <v>2405</v>
      </c>
      <c r="E171" s="37">
        <f t="shared" si="27"/>
        <v>28687.703950103951</v>
      </c>
      <c r="F171" s="38">
        <f t="shared" si="24"/>
        <v>0.81274148982785743</v>
      </c>
      <c r="G171" s="39">
        <f t="shared" si="25"/>
        <v>3965.8489956705239</v>
      </c>
      <c r="H171" s="39">
        <f t="shared" si="26"/>
        <v>1078.001084473387</v>
      </c>
      <c r="I171" s="37">
        <f t="shared" si="28"/>
        <v>5043.8500801439113</v>
      </c>
      <c r="J171" s="40">
        <f t="shared" si="29"/>
        <v>-378.18571354454491</v>
      </c>
      <c r="K171" s="37">
        <f t="shared" si="30"/>
        <v>4665.6643665993661</v>
      </c>
      <c r="L171" s="37">
        <f t="shared" si="31"/>
        <v>12130459.442746107</v>
      </c>
      <c r="M171" s="37">
        <f t="shared" si="32"/>
        <v>11220922.801671475</v>
      </c>
      <c r="N171" s="41">
        <f>'jan-sep'!M171</f>
        <v>9247341.3715102486</v>
      </c>
      <c r="O171" s="41">
        <f t="shared" si="33"/>
        <v>1973581.4301612265</v>
      </c>
    </row>
    <row r="172" spans="1:15" s="34" customFormat="1" x14ac:dyDescent="0.2">
      <c r="A172" s="33">
        <v>3429</v>
      </c>
      <c r="B172" s="34" t="s">
        <v>110</v>
      </c>
      <c r="C172" s="65">
        <v>37168551</v>
      </c>
      <c r="D172" s="36">
        <v>1518</v>
      </c>
      <c r="E172" s="37">
        <f t="shared" si="27"/>
        <v>24485.211462450592</v>
      </c>
      <c r="F172" s="38">
        <f t="shared" si="24"/>
        <v>0.69368211821183812</v>
      </c>
      <c r="G172" s="39">
        <f t="shared" si="25"/>
        <v>6487.344488262539</v>
      </c>
      <c r="H172" s="39">
        <f t="shared" si="26"/>
        <v>2548.8734551520624</v>
      </c>
      <c r="I172" s="37">
        <f t="shared" si="28"/>
        <v>9036.2179434146019</v>
      </c>
      <c r="J172" s="40">
        <f t="shared" si="29"/>
        <v>-378.18571354454491</v>
      </c>
      <c r="K172" s="37">
        <f t="shared" si="30"/>
        <v>8658.0322298700576</v>
      </c>
      <c r="L172" s="37">
        <f t="shared" si="31"/>
        <v>13716978.838103365</v>
      </c>
      <c r="M172" s="37">
        <f t="shared" si="32"/>
        <v>13142892.924942747</v>
      </c>
      <c r="N172" s="41">
        <f>'jan-sep'!M172</f>
        <v>10244522.372204801</v>
      </c>
      <c r="O172" s="41">
        <f t="shared" si="33"/>
        <v>2898370.5527379457</v>
      </c>
    </row>
    <row r="173" spans="1:15" s="34" customFormat="1" x14ac:dyDescent="0.2">
      <c r="A173" s="33">
        <v>3430</v>
      </c>
      <c r="B173" s="34" t="s">
        <v>111</v>
      </c>
      <c r="C173" s="65">
        <v>56854360</v>
      </c>
      <c r="D173" s="36">
        <v>1870</v>
      </c>
      <c r="E173" s="37">
        <f t="shared" si="27"/>
        <v>30403.401069518717</v>
      </c>
      <c r="F173" s="38">
        <f t="shared" si="24"/>
        <v>0.86134831578199467</v>
      </c>
      <c r="G173" s="39">
        <f t="shared" si="25"/>
        <v>2936.4307240216644</v>
      </c>
      <c r="H173" s="39">
        <f t="shared" si="26"/>
        <v>477.5070926782189</v>
      </c>
      <c r="I173" s="37">
        <f t="shared" si="28"/>
        <v>3413.9378166998831</v>
      </c>
      <c r="J173" s="40">
        <f t="shared" si="29"/>
        <v>-378.18571354454491</v>
      </c>
      <c r="K173" s="37">
        <f t="shared" si="30"/>
        <v>3035.7521031553383</v>
      </c>
      <c r="L173" s="37">
        <f t="shared" si="31"/>
        <v>6384063.7172287814</v>
      </c>
      <c r="M173" s="37">
        <f t="shared" si="32"/>
        <v>5676856.4329004828</v>
      </c>
      <c r="N173" s="41">
        <f>'jan-sep'!M173</f>
        <v>3549253.2085131677</v>
      </c>
      <c r="O173" s="41">
        <f t="shared" si="33"/>
        <v>2127603.2243873151</v>
      </c>
    </row>
    <row r="174" spans="1:15" s="34" customFormat="1" x14ac:dyDescent="0.2">
      <c r="A174" s="33">
        <v>3431</v>
      </c>
      <c r="B174" s="34" t="s">
        <v>114</v>
      </c>
      <c r="C174" s="65">
        <v>64562096</v>
      </c>
      <c r="D174" s="36">
        <v>2512</v>
      </c>
      <c r="E174" s="37">
        <f t="shared" si="27"/>
        <v>25701.471337579616</v>
      </c>
      <c r="F174" s="38">
        <f t="shared" si="24"/>
        <v>0.72813955909485539</v>
      </c>
      <c r="G174" s="39">
        <f t="shared" si="25"/>
        <v>5757.5885631851243</v>
      </c>
      <c r="H174" s="39">
        <f t="shared" si="26"/>
        <v>2123.1824988569042</v>
      </c>
      <c r="I174" s="37">
        <f t="shared" si="28"/>
        <v>7880.7710620420285</v>
      </c>
      <c r="J174" s="40">
        <f t="shared" si="29"/>
        <v>-378.18571354454491</v>
      </c>
      <c r="K174" s="37">
        <f t="shared" si="30"/>
        <v>7502.5853484974832</v>
      </c>
      <c r="L174" s="37">
        <f t="shared" si="31"/>
        <v>19796496.907849576</v>
      </c>
      <c r="M174" s="37">
        <f t="shared" si="32"/>
        <v>18846494.395425677</v>
      </c>
      <c r="N174" s="41">
        <f>'jan-sep'!M174</f>
        <v>14431024.834109666</v>
      </c>
      <c r="O174" s="41">
        <f t="shared" si="33"/>
        <v>4415469.5613160115</v>
      </c>
    </row>
    <row r="175" spans="1:15" s="34" customFormat="1" x14ac:dyDescent="0.2">
      <c r="A175" s="33">
        <v>3432</v>
      </c>
      <c r="B175" s="34" t="s">
        <v>115</v>
      </c>
      <c r="C175" s="65">
        <v>51263482</v>
      </c>
      <c r="D175" s="36">
        <v>1980</v>
      </c>
      <c r="E175" s="37">
        <f t="shared" si="27"/>
        <v>25890.647474747475</v>
      </c>
      <c r="F175" s="38">
        <f t="shared" si="24"/>
        <v>0.73349904327766424</v>
      </c>
      <c r="G175" s="39">
        <f t="shared" si="25"/>
        <v>5644.0828808844099</v>
      </c>
      <c r="H175" s="39">
        <f t="shared" si="26"/>
        <v>2056.9708508481535</v>
      </c>
      <c r="I175" s="37">
        <f t="shared" si="28"/>
        <v>7701.0537317325634</v>
      </c>
      <c r="J175" s="40">
        <f t="shared" si="29"/>
        <v>-378.18571354454491</v>
      </c>
      <c r="K175" s="37">
        <f t="shared" si="30"/>
        <v>7322.8680181880181</v>
      </c>
      <c r="L175" s="37">
        <f t="shared" si="31"/>
        <v>15248086.388830476</v>
      </c>
      <c r="M175" s="37">
        <f t="shared" si="32"/>
        <v>14499278.676012276</v>
      </c>
      <c r="N175" s="41">
        <f>'jan-sep'!M175</f>
        <v>10083869.785484526</v>
      </c>
      <c r="O175" s="41">
        <f t="shared" si="33"/>
        <v>4415408.8905277494</v>
      </c>
    </row>
    <row r="176" spans="1:15" s="34" customFormat="1" x14ac:dyDescent="0.2">
      <c r="A176" s="33">
        <v>3433</v>
      </c>
      <c r="B176" s="34" t="s">
        <v>116</v>
      </c>
      <c r="C176" s="65">
        <v>68503613</v>
      </c>
      <c r="D176" s="36">
        <v>2183</v>
      </c>
      <c r="E176" s="37">
        <f t="shared" si="27"/>
        <v>31380.491525423728</v>
      </c>
      <c r="F176" s="38">
        <f t="shared" si="24"/>
        <v>0.88902992997496122</v>
      </c>
      <c r="G176" s="39">
        <f t="shared" si="25"/>
        <v>2350.1764504786579</v>
      </c>
      <c r="H176" s="39">
        <f t="shared" si="26"/>
        <v>135.52543311146528</v>
      </c>
      <c r="I176" s="37">
        <f t="shared" si="28"/>
        <v>2485.7018835901231</v>
      </c>
      <c r="J176" s="40">
        <f t="shared" si="29"/>
        <v>-378.18571354454491</v>
      </c>
      <c r="K176" s="37">
        <f t="shared" si="30"/>
        <v>2107.5161700455783</v>
      </c>
      <c r="L176" s="37">
        <f t="shared" si="31"/>
        <v>5426287.2118772389</v>
      </c>
      <c r="M176" s="37">
        <f t="shared" si="32"/>
        <v>4600707.7992094979</v>
      </c>
      <c r="N176" s="41">
        <f>'jan-sep'!M176</f>
        <v>5921469.8079862213</v>
      </c>
      <c r="O176" s="41">
        <f t="shared" si="33"/>
        <v>-1320762.0087767234</v>
      </c>
    </row>
    <row r="177" spans="1:15" s="34" customFormat="1" x14ac:dyDescent="0.2">
      <c r="A177" s="33">
        <v>3434</v>
      </c>
      <c r="B177" s="34" t="s">
        <v>117</v>
      </c>
      <c r="C177" s="65">
        <v>58294522</v>
      </c>
      <c r="D177" s="36">
        <v>2204</v>
      </c>
      <c r="E177" s="37">
        <f t="shared" si="27"/>
        <v>26449.420145190561</v>
      </c>
      <c r="F177" s="38">
        <f t="shared" si="24"/>
        <v>0.749329439932652</v>
      </c>
      <c r="G177" s="39">
        <f t="shared" si="25"/>
        <v>5308.8192786185582</v>
      </c>
      <c r="H177" s="39">
        <f t="shared" si="26"/>
        <v>1861.4004161930734</v>
      </c>
      <c r="I177" s="37">
        <f t="shared" si="28"/>
        <v>7170.2196948116316</v>
      </c>
      <c r="J177" s="40">
        <f t="shared" si="29"/>
        <v>-378.18571354454491</v>
      </c>
      <c r="K177" s="37">
        <f t="shared" si="30"/>
        <v>6792.0339812670863</v>
      </c>
      <c r="L177" s="37">
        <f t="shared" si="31"/>
        <v>15803164.207364837</v>
      </c>
      <c r="M177" s="37">
        <f t="shared" si="32"/>
        <v>14969642.894712659</v>
      </c>
      <c r="N177" s="41">
        <f>'jan-sep'!M177</f>
        <v>11236017.758589845</v>
      </c>
      <c r="O177" s="41">
        <f t="shared" si="33"/>
        <v>3733625.1361228134</v>
      </c>
    </row>
    <row r="178" spans="1:15" s="34" customFormat="1" x14ac:dyDescent="0.2">
      <c r="A178" s="33">
        <v>3435</v>
      </c>
      <c r="B178" s="34" t="s">
        <v>118</v>
      </c>
      <c r="C178" s="65">
        <v>92848056</v>
      </c>
      <c r="D178" s="36">
        <v>3564</v>
      </c>
      <c r="E178" s="37">
        <f t="shared" si="27"/>
        <v>26051.643097643097</v>
      </c>
      <c r="F178" s="38">
        <f t="shared" si="24"/>
        <v>0.73806015498725008</v>
      </c>
      <c r="G178" s="39">
        <f t="shared" si="25"/>
        <v>5547.4855071470365</v>
      </c>
      <c r="H178" s="39">
        <f t="shared" si="26"/>
        <v>2000.6223828346861</v>
      </c>
      <c r="I178" s="37">
        <f t="shared" si="28"/>
        <v>7548.1078899817221</v>
      </c>
      <c r="J178" s="40">
        <f t="shared" si="29"/>
        <v>-378.18571354454491</v>
      </c>
      <c r="K178" s="37">
        <f t="shared" si="30"/>
        <v>7169.9221764371769</v>
      </c>
      <c r="L178" s="37">
        <f t="shared" si="31"/>
        <v>26901456.519894857</v>
      </c>
      <c r="M178" s="37">
        <f t="shared" si="32"/>
        <v>25553602.636822097</v>
      </c>
      <c r="N178" s="41">
        <f>'jan-sep'!M178</f>
        <v>21314055.973872144</v>
      </c>
      <c r="O178" s="41">
        <f t="shared" si="33"/>
        <v>4239546.6629499532</v>
      </c>
    </row>
    <row r="179" spans="1:15" s="34" customFormat="1" x14ac:dyDescent="0.2">
      <c r="A179" s="33">
        <v>3436</v>
      </c>
      <c r="B179" s="34" t="s">
        <v>119</v>
      </c>
      <c r="C179" s="65">
        <v>174707180</v>
      </c>
      <c r="D179" s="36">
        <v>5705</v>
      </c>
      <c r="E179" s="37">
        <f t="shared" si="27"/>
        <v>30623.51971954426</v>
      </c>
      <c r="F179" s="38">
        <f t="shared" si="24"/>
        <v>0.86758442167153582</v>
      </c>
      <c r="G179" s="39">
        <f t="shared" si="25"/>
        <v>2804.3595340063389</v>
      </c>
      <c r="H179" s="39">
        <f t="shared" si="26"/>
        <v>400.46556516927899</v>
      </c>
      <c r="I179" s="37">
        <f t="shared" si="28"/>
        <v>3204.8250991756177</v>
      </c>
      <c r="J179" s="40">
        <f t="shared" si="29"/>
        <v>-378.18571354454491</v>
      </c>
      <c r="K179" s="37">
        <f t="shared" si="30"/>
        <v>2826.6393856310729</v>
      </c>
      <c r="L179" s="37">
        <f t="shared" si="31"/>
        <v>18283527.190796901</v>
      </c>
      <c r="M179" s="37">
        <f t="shared" si="32"/>
        <v>16125977.695025271</v>
      </c>
      <c r="N179" s="41">
        <f>'jan-sep'!M179</f>
        <v>11089455.930651128</v>
      </c>
      <c r="O179" s="41">
        <f t="shared" si="33"/>
        <v>5036521.7643741425</v>
      </c>
    </row>
    <row r="180" spans="1:15" s="34" customFormat="1" x14ac:dyDescent="0.2">
      <c r="A180" s="33">
        <v>3437</v>
      </c>
      <c r="B180" s="34" t="s">
        <v>120</v>
      </c>
      <c r="C180" s="65">
        <v>137312688</v>
      </c>
      <c r="D180" s="36">
        <v>5592</v>
      </c>
      <c r="E180" s="37">
        <f t="shared" si="27"/>
        <v>24555.201716738196</v>
      </c>
      <c r="F180" s="38">
        <f t="shared" si="24"/>
        <v>0.69566498807280974</v>
      </c>
      <c r="G180" s="39">
        <f t="shared" si="25"/>
        <v>6445.3503356899764</v>
      </c>
      <c r="H180" s="39">
        <f t="shared" si="26"/>
        <v>2524.3768661514009</v>
      </c>
      <c r="I180" s="37">
        <f t="shared" si="28"/>
        <v>8969.7272018413769</v>
      </c>
      <c r="J180" s="40">
        <f t="shared" si="29"/>
        <v>-378.18571354454491</v>
      </c>
      <c r="K180" s="37">
        <f t="shared" si="30"/>
        <v>8591.5414882968325</v>
      </c>
      <c r="L180" s="37">
        <f t="shared" si="31"/>
        <v>50158714.512696981</v>
      </c>
      <c r="M180" s="37">
        <f t="shared" si="32"/>
        <v>48043900.002555884</v>
      </c>
      <c r="N180" s="41">
        <f>'jan-sep'!M180</f>
        <v>40392245.239307813</v>
      </c>
      <c r="O180" s="41">
        <f t="shared" si="33"/>
        <v>7651654.7632480711</v>
      </c>
    </row>
    <row r="181" spans="1:15" s="34" customFormat="1" x14ac:dyDescent="0.2">
      <c r="A181" s="33">
        <v>3438</v>
      </c>
      <c r="B181" s="34" t="s">
        <v>121</v>
      </c>
      <c r="C181" s="65">
        <v>90853672</v>
      </c>
      <c r="D181" s="36">
        <v>3064</v>
      </c>
      <c r="E181" s="37">
        <f t="shared" si="27"/>
        <v>29651.981723237597</v>
      </c>
      <c r="F181" s="38">
        <f t="shared" si="24"/>
        <v>0.84006011230484678</v>
      </c>
      <c r="G181" s="39">
        <f t="shared" si="25"/>
        <v>3387.2823317903362</v>
      </c>
      <c r="H181" s="39">
        <f t="shared" si="26"/>
        <v>740.50386387661092</v>
      </c>
      <c r="I181" s="37">
        <f t="shared" si="28"/>
        <v>4127.7861956669476</v>
      </c>
      <c r="J181" s="40">
        <f t="shared" si="29"/>
        <v>-378.18571354454491</v>
      </c>
      <c r="K181" s="37">
        <f t="shared" si="30"/>
        <v>3749.6004821224028</v>
      </c>
      <c r="L181" s="37">
        <f t="shared" si="31"/>
        <v>12647536.903523527</v>
      </c>
      <c r="M181" s="37">
        <f t="shared" si="32"/>
        <v>11488775.877223043</v>
      </c>
      <c r="N181" s="41">
        <f>'jan-sep'!M181</f>
        <v>9509063.1785477735</v>
      </c>
      <c r="O181" s="41">
        <f t="shared" si="33"/>
        <v>1979712.6986752693</v>
      </c>
    </row>
    <row r="182" spans="1:15" s="34" customFormat="1" x14ac:dyDescent="0.2">
      <c r="A182" s="33">
        <v>3439</v>
      </c>
      <c r="B182" s="34" t="s">
        <v>122</v>
      </c>
      <c r="C182" s="65">
        <v>126797982</v>
      </c>
      <c r="D182" s="36">
        <v>4408</v>
      </c>
      <c r="E182" s="37">
        <f t="shared" si="27"/>
        <v>28765.422413793105</v>
      </c>
      <c r="F182" s="38">
        <f t="shared" si="24"/>
        <v>0.81494330493567213</v>
      </c>
      <c r="G182" s="39">
        <f t="shared" si="25"/>
        <v>3919.2179174570315</v>
      </c>
      <c r="H182" s="39">
        <f t="shared" si="26"/>
        <v>1050.7996221821832</v>
      </c>
      <c r="I182" s="37">
        <f t="shared" si="28"/>
        <v>4970.0175396392151</v>
      </c>
      <c r="J182" s="40">
        <f t="shared" si="29"/>
        <v>-378.18571354454491</v>
      </c>
      <c r="K182" s="37">
        <f t="shared" si="30"/>
        <v>4591.8318260946699</v>
      </c>
      <c r="L182" s="37">
        <f t="shared" si="31"/>
        <v>21907837.314729661</v>
      </c>
      <c r="M182" s="37">
        <f t="shared" si="32"/>
        <v>20240794.689425305</v>
      </c>
      <c r="N182" s="41">
        <f>'jan-sep'!M182</f>
        <v>15866599.067179702</v>
      </c>
      <c r="O182" s="41">
        <f t="shared" si="33"/>
        <v>4374195.6222456023</v>
      </c>
    </row>
    <row r="183" spans="1:15" s="34" customFormat="1" x14ac:dyDescent="0.2">
      <c r="A183" s="33">
        <v>3440</v>
      </c>
      <c r="B183" s="34" t="s">
        <v>123</v>
      </c>
      <c r="C183" s="65">
        <v>170391876</v>
      </c>
      <c r="D183" s="36">
        <v>5093</v>
      </c>
      <c r="E183" s="37">
        <f t="shared" si="27"/>
        <v>33456.091890830554</v>
      </c>
      <c r="F183" s="38">
        <f t="shared" si="24"/>
        <v>0.94783305120773864</v>
      </c>
      <c r="G183" s="39">
        <f t="shared" si="25"/>
        <v>1104.8162312345623</v>
      </c>
      <c r="H183" s="39">
        <f t="shared" si="26"/>
        <v>0</v>
      </c>
      <c r="I183" s="37">
        <f t="shared" si="28"/>
        <v>1104.8162312345623</v>
      </c>
      <c r="J183" s="40">
        <f t="shared" si="29"/>
        <v>-378.18571354454491</v>
      </c>
      <c r="K183" s="37">
        <f t="shared" si="30"/>
        <v>726.63051769001743</v>
      </c>
      <c r="L183" s="37">
        <f t="shared" si="31"/>
        <v>5626829.0656776261</v>
      </c>
      <c r="M183" s="37">
        <f t="shared" si="32"/>
        <v>3700729.2265952588</v>
      </c>
      <c r="N183" s="41">
        <f>'jan-sep'!M183</f>
        <v>8134463.9487740863</v>
      </c>
      <c r="O183" s="41">
        <f t="shared" si="33"/>
        <v>-4433734.722178828</v>
      </c>
    </row>
    <row r="184" spans="1:15" s="34" customFormat="1" x14ac:dyDescent="0.2">
      <c r="A184" s="33">
        <v>3441</v>
      </c>
      <c r="B184" s="34" t="s">
        <v>124</v>
      </c>
      <c r="C184" s="65">
        <v>178763768</v>
      </c>
      <c r="D184" s="36">
        <v>6023</v>
      </c>
      <c r="E184" s="37">
        <f t="shared" si="27"/>
        <v>29680.187282085339</v>
      </c>
      <c r="F184" s="38">
        <f t="shared" si="24"/>
        <v>0.84085919430733858</v>
      </c>
      <c r="G184" s="39">
        <f t="shared" si="25"/>
        <v>3370.3589964816915</v>
      </c>
      <c r="H184" s="39">
        <f t="shared" si="26"/>
        <v>730.63191827990136</v>
      </c>
      <c r="I184" s="37">
        <f t="shared" si="28"/>
        <v>4100.9909147615926</v>
      </c>
      <c r="J184" s="40">
        <f t="shared" si="29"/>
        <v>-378.18571354454491</v>
      </c>
      <c r="K184" s="37">
        <f t="shared" si="30"/>
        <v>3722.8052012170479</v>
      </c>
      <c r="L184" s="37">
        <f t="shared" si="31"/>
        <v>24700268.279609073</v>
      </c>
      <c r="M184" s="37">
        <f t="shared" si="32"/>
        <v>22422455.726930279</v>
      </c>
      <c r="N184" s="41">
        <f>'jan-sep'!M184</f>
        <v>18384617.904077433</v>
      </c>
      <c r="O184" s="41">
        <f t="shared" si="33"/>
        <v>4037837.8228528462</v>
      </c>
    </row>
    <row r="185" spans="1:15" s="34" customFormat="1" x14ac:dyDescent="0.2">
      <c r="A185" s="33">
        <v>3442</v>
      </c>
      <c r="B185" s="34" t="s">
        <v>125</v>
      </c>
      <c r="C185" s="65">
        <v>430456200</v>
      </c>
      <c r="D185" s="36">
        <v>14871</v>
      </c>
      <c r="E185" s="37">
        <f t="shared" si="27"/>
        <v>28946.015735323785</v>
      </c>
      <c r="F185" s="38">
        <f t="shared" si="24"/>
        <v>0.8200596323158309</v>
      </c>
      <c r="G185" s="39">
        <f t="shared" si="25"/>
        <v>3810.8619245386235</v>
      </c>
      <c r="H185" s="39">
        <f t="shared" si="26"/>
        <v>987.59195964644528</v>
      </c>
      <c r="I185" s="37">
        <f t="shared" si="28"/>
        <v>4798.453884185069</v>
      </c>
      <c r="J185" s="40">
        <f t="shared" si="29"/>
        <v>-378.18571354454491</v>
      </c>
      <c r="K185" s="37">
        <f t="shared" si="30"/>
        <v>4420.2681706405237</v>
      </c>
      <c r="L185" s="37">
        <f t="shared" si="31"/>
        <v>71357807.71171616</v>
      </c>
      <c r="M185" s="37">
        <f t="shared" si="32"/>
        <v>65733807.96559523</v>
      </c>
      <c r="N185" s="41">
        <f>'jan-sep'!M185</f>
        <v>53381995.591737591</v>
      </c>
      <c r="O185" s="41">
        <f t="shared" si="33"/>
        <v>12351812.37385764</v>
      </c>
    </row>
    <row r="186" spans="1:15" s="34" customFormat="1" x14ac:dyDescent="0.2">
      <c r="A186" s="33">
        <v>3443</v>
      </c>
      <c r="B186" s="34" t="s">
        <v>126</v>
      </c>
      <c r="C186" s="65">
        <v>367589234</v>
      </c>
      <c r="D186" s="36">
        <v>13459</v>
      </c>
      <c r="E186" s="37">
        <f t="shared" si="27"/>
        <v>27311.779032617578</v>
      </c>
      <c r="F186" s="38">
        <f t="shared" si="24"/>
        <v>0.77376063345558943</v>
      </c>
      <c r="G186" s="39">
        <f t="shared" si="25"/>
        <v>4791.4039461623479</v>
      </c>
      <c r="H186" s="39">
        <f t="shared" si="26"/>
        <v>1559.5748055936174</v>
      </c>
      <c r="I186" s="37">
        <f t="shared" si="28"/>
        <v>6350.9787517559653</v>
      </c>
      <c r="J186" s="40">
        <f t="shared" si="29"/>
        <v>-378.18571354454491</v>
      </c>
      <c r="K186" s="37">
        <f t="shared" si="30"/>
        <v>5972.79303821142</v>
      </c>
      <c r="L186" s="37">
        <f t="shared" si="31"/>
        <v>85477823.019883543</v>
      </c>
      <c r="M186" s="37">
        <f t="shared" si="32"/>
        <v>80387821.501287505</v>
      </c>
      <c r="N186" s="41">
        <f>'jan-sep'!M186</f>
        <v>64202492.927341543</v>
      </c>
      <c r="O186" s="41">
        <f t="shared" si="33"/>
        <v>16185328.573945962</v>
      </c>
    </row>
    <row r="187" spans="1:15" s="34" customFormat="1" x14ac:dyDescent="0.2">
      <c r="A187" s="33">
        <v>3446</v>
      </c>
      <c r="B187" s="34" t="s">
        <v>129</v>
      </c>
      <c r="C187" s="65">
        <v>416980858</v>
      </c>
      <c r="D187" s="36">
        <v>13611</v>
      </c>
      <c r="E187" s="37">
        <f t="shared" si="27"/>
        <v>30635.578429211666</v>
      </c>
      <c r="F187" s="38">
        <f t="shared" si="24"/>
        <v>0.86792605283440394</v>
      </c>
      <c r="G187" s="39">
        <f t="shared" si="25"/>
        <v>2797.124308205895</v>
      </c>
      <c r="H187" s="39">
        <f t="shared" si="26"/>
        <v>396.24501678568686</v>
      </c>
      <c r="I187" s="37">
        <f t="shared" si="28"/>
        <v>3193.3693249915818</v>
      </c>
      <c r="J187" s="40">
        <f t="shared" si="29"/>
        <v>-378.18571354454491</v>
      </c>
      <c r="K187" s="37">
        <f t="shared" si="30"/>
        <v>2815.183611447037</v>
      </c>
      <c r="L187" s="37">
        <f t="shared" si="31"/>
        <v>43464949.882460423</v>
      </c>
      <c r="M187" s="37">
        <f t="shared" si="32"/>
        <v>38317464.135405622</v>
      </c>
      <c r="N187" s="41">
        <f>'jan-sep'!M187</f>
        <v>34431160.905520156</v>
      </c>
      <c r="O187" s="41">
        <f t="shared" si="33"/>
        <v>3886303.2298854664</v>
      </c>
    </row>
    <row r="188" spans="1:15" s="34" customFormat="1" x14ac:dyDescent="0.2">
      <c r="A188" s="33">
        <v>3447</v>
      </c>
      <c r="B188" s="34" t="s">
        <v>130</v>
      </c>
      <c r="C188" s="65">
        <v>138021165</v>
      </c>
      <c r="D188" s="36">
        <v>5579</v>
      </c>
      <c r="E188" s="37">
        <f t="shared" si="27"/>
        <v>24739.409392364221</v>
      </c>
      <c r="F188" s="38">
        <f t="shared" si="24"/>
        <v>0.70088371247774706</v>
      </c>
      <c r="G188" s="39">
        <f t="shared" si="25"/>
        <v>6334.8257303143619</v>
      </c>
      <c r="H188" s="39">
        <f t="shared" si="26"/>
        <v>2459.9041796822921</v>
      </c>
      <c r="I188" s="37">
        <f t="shared" si="28"/>
        <v>8794.7299099966549</v>
      </c>
      <c r="J188" s="40">
        <f t="shared" si="29"/>
        <v>-378.18571354454491</v>
      </c>
      <c r="K188" s="37">
        <f t="shared" si="30"/>
        <v>8416.5441964521106</v>
      </c>
      <c r="L188" s="37">
        <f t="shared" si="31"/>
        <v>49065798.167871341</v>
      </c>
      <c r="M188" s="37">
        <f t="shared" si="32"/>
        <v>46955900.072006322</v>
      </c>
      <c r="N188" s="41">
        <f>'jan-sep'!M188</f>
        <v>39792740.727029391</v>
      </c>
      <c r="O188" s="41">
        <f t="shared" si="33"/>
        <v>7163159.3449769318</v>
      </c>
    </row>
    <row r="189" spans="1:15" s="34" customFormat="1" x14ac:dyDescent="0.2">
      <c r="A189" s="33">
        <v>3448</v>
      </c>
      <c r="B189" s="34" t="s">
        <v>131</v>
      </c>
      <c r="C189" s="65">
        <v>159377933</v>
      </c>
      <c r="D189" s="36">
        <v>6581</v>
      </c>
      <c r="E189" s="37">
        <f t="shared" si="27"/>
        <v>24217.889834371676</v>
      </c>
      <c r="F189" s="38">
        <f t="shared" si="24"/>
        <v>0.68610872095962339</v>
      </c>
      <c r="G189" s="39">
        <f t="shared" si="25"/>
        <v>6647.7374651098889</v>
      </c>
      <c r="H189" s="39">
        <f t="shared" si="26"/>
        <v>2642.4360249796832</v>
      </c>
      <c r="I189" s="37">
        <f t="shared" si="28"/>
        <v>9290.1734900895717</v>
      </c>
      <c r="J189" s="40">
        <f t="shared" si="29"/>
        <v>-378.18571354454491</v>
      </c>
      <c r="K189" s="37">
        <f t="shared" si="30"/>
        <v>8911.9877765450274</v>
      </c>
      <c r="L189" s="37">
        <f t="shared" si="31"/>
        <v>61138631.738279469</v>
      </c>
      <c r="M189" s="37">
        <f t="shared" si="32"/>
        <v>58649791.557442822</v>
      </c>
      <c r="N189" s="41">
        <f>'jan-sep'!M189</f>
        <v>40000469.927259438</v>
      </c>
      <c r="O189" s="41">
        <f t="shared" si="33"/>
        <v>18649321.630183384</v>
      </c>
    </row>
    <row r="190" spans="1:15" s="34" customFormat="1" x14ac:dyDescent="0.2">
      <c r="A190" s="33">
        <v>3449</v>
      </c>
      <c r="B190" s="34" t="s">
        <v>132</v>
      </c>
      <c r="C190" s="65">
        <v>100537835</v>
      </c>
      <c r="D190" s="36">
        <v>2904</v>
      </c>
      <c r="E190" s="37">
        <f t="shared" si="27"/>
        <v>34620.466597796141</v>
      </c>
      <c r="F190" s="38">
        <f t="shared" si="24"/>
        <v>0.98082055120784428</v>
      </c>
      <c r="G190" s="39">
        <f t="shared" si="25"/>
        <v>406.19140705520982</v>
      </c>
      <c r="H190" s="39">
        <f t="shared" si="26"/>
        <v>0</v>
      </c>
      <c r="I190" s="37">
        <f t="shared" si="28"/>
        <v>406.19140705520982</v>
      </c>
      <c r="J190" s="40">
        <f t="shared" si="29"/>
        <v>-378.18571354454491</v>
      </c>
      <c r="K190" s="37">
        <f t="shared" si="30"/>
        <v>28.005693510664912</v>
      </c>
      <c r="L190" s="37">
        <f t="shared" si="31"/>
        <v>1179579.8460883293</v>
      </c>
      <c r="M190" s="37">
        <f t="shared" si="32"/>
        <v>81328.533954970902</v>
      </c>
      <c r="N190" s="41">
        <f>'jan-sep'!M190</f>
        <v>10453100.612043979</v>
      </c>
      <c r="O190" s="41">
        <f t="shared" si="33"/>
        <v>-10371772.078089008</v>
      </c>
    </row>
    <row r="191" spans="1:15" s="34" customFormat="1" x14ac:dyDescent="0.2">
      <c r="A191" s="33">
        <v>3450</v>
      </c>
      <c r="B191" s="34" t="s">
        <v>133</v>
      </c>
      <c r="C191" s="65">
        <v>32815686</v>
      </c>
      <c r="D191" s="36">
        <v>1257</v>
      </c>
      <c r="E191" s="37">
        <f t="shared" si="27"/>
        <v>26106.353221957041</v>
      </c>
      <c r="F191" s="38">
        <f t="shared" si="24"/>
        <v>0.73961012873282828</v>
      </c>
      <c r="G191" s="39">
        <f t="shared" si="25"/>
        <v>5514.6594325586702</v>
      </c>
      <c r="H191" s="39">
        <f t="shared" si="26"/>
        <v>1981.4738393248056</v>
      </c>
      <c r="I191" s="37">
        <f t="shared" si="28"/>
        <v>7496.1332718834756</v>
      </c>
      <c r="J191" s="40">
        <f t="shared" si="29"/>
        <v>-378.18571354454491</v>
      </c>
      <c r="K191" s="37">
        <f t="shared" si="30"/>
        <v>7117.9475583389303</v>
      </c>
      <c r="L191" s="37">
        <f t="shared" si="31"/>
        <v>9422639.5227575283</v>
      </c>
      <c r="M191" s="37">
        <f t="shared" si="32"/>
        <v>8947260.0808320362</v>
      </c>
      <c r="N191" s="41">
        <f>'jan-sep'!M191</f>
        <v>7392617.0718454821</v>
      </c>
      <c r="O191" s="41">
        <f t="shared" si="33"/>
        <v>1554643.0089865541</v>
      </c>
    </row>
    <row r="192" spans="1:15" s="34" customFormat="1" x14ac:dyDescent="0.2">
      <c r="A192" s="33">
        <v>3451</v>
      </c>
      <c r="B192" s="34" t="s">
        <v>134</v>
      </c>
      <c r="C192" s="65">
        <v>196520646</v>
      </c>
      <c r="D192" s="36">
        <v>6360</v>
      </c>
      <c r="E192" s="37">
        <f t="shared" si="27"/>
        <v>30899.472641509434</v>
      </c>
      <c r="F192" s="38">
        <f t="shared" si="24"/>
        <v>0.87540234914702886</v>
      </c>
      <c r="G192" s="39">
        <f t="shared" si="25"/>
        <v>2638.7877808272342</v>
      </c>
      <c r="H192" s="39">
        <f t="shared" si="26"/>
        <v>303.88204248146809</v>
      </c>
      <c r="I192" s="37">
        <f t="shared" si="28"/>
        <v>2942.6698233087022</v>
      </c>
      <c r="J192" s="40">
        <f t="shared" si="29"/>
        <v>-378.18571354454491</v>
      </c>
      <c r="K192" s="37">
        <f t="shared" si="30"/>
        <v>2564.4841097641574</v>
      </c>
      <c r="L192" s="37">
        <f t="shared" si="31"/>
        <v>18715380.076243345</v>
      </c>
      <c r="M192" s="37">
        <f t="shared" si="32"/>
        <v>16310118.938100042</v>
      </c>
      <c r="N192" s="41">
        <f>'jan-sep'!M192</f>
        <v>12510806.818526052</v>
      </c>
      <c r="O192" s="41">
        <f t="shared" si="33"/>
        <v>3799312.1195739899</v>
      </c>
    </row>
    <row r="193" spans="1:15" s="34" customFormat="1" x14ac:dyDescent="0.2">
      <c r="A193" s="33">
        <v>3452</v>
      </c>
      <c r="B193" s="34" t="s">
        <v>135</v>
      </c>
      <c r="C193" s="65">
        <v>74376778</v>
      </c>
      <c r="D193" s="36">
        <v>2120</v>
      </c>
      <c r="E193" s="37">
        <f t="shared" si="27"/>
        <v>35083.385849056605</v>
      </c>
      <c r="F193" s="38">
        <f t="shared" si="24"/>
        <v>0.99393535755811213</v>
      </c>
      <c r="G193" s="39">
        <f t="shared" si="25"/>
        <v>128.4398562989314</v>
      </c>
      <c r="H193" s="39">
        <f t="shared" si="26"/>
        <v>0</v>
      </c>
      <c r="I193" s="37">
        <f t="shared" si="28"/>
        <v>128.4398562989314</v>
      </c>
      <c r="J193" s="40">
        <f t="shared" si="29"/>
        <v>-378.18571354454491</v>
      </c>
      <c r="K193" s="37">
        <f t="shared" si="30"/>
        <v>-249.74585724561351</v>
      </c>
      <c r="L193" s="37">
        <f t="shared" si="31"/>
        <v>272292.49535373459</v>
      </c>
      <c r="M193" s="37">
        <f t="shared" si="32"/>
        <v>-529461.2173607006</v>
      </c>
      <c r="N193" s="41">
        <f>'jan-sep'!M193</f>
        <v>1129317.0262650466</v>
      </c>
      <c r="O193" s="41">
        <f t="shared" si="33"/>
        <v>-1658778.243625747</v>
      </c>
    </row>
    <row r="194" spans="1:15" s="34" customFormat="1" x14ac:dyDescent="0.2">
      <c r="A194" s="33">
        <v>3453</v>
      </c>
      <c r="B194" s="34" t="s">
        <v>136</v>
      </c>
      <c r="C194" s="65">
        <v>109500245</v>
      </c>
      <c r="D194" s="36">
        <v>3236</v>
      </c>
      <c r="E194" s="37">
        <f t="shared" si="27"/>
        <v>33838.147404202718</v>
      </c>
      <c r="F194" s="38">
        <f t="shared" si="24"/>
        <v>0.95865693476687974</v>
      </c>
      <c r="G194" s="39">
        <f t="shared" si="25"/>
        <v>875.58292321126351</v>
      </c>
      <c r="H194" s="39">
        <f t="shared" si="26"/>
        <v>0</v>
      </c>
      <c r="I194" s="37">
        <f t="shared" si="28"/>
        <v>875.58292321126351</v>
      </c>
      <c r="J194" s="40">
        <f t="shared" si="29"/>
        <v>-378.18571354454491</v>
      </c>
      <c r="K194" s="37">
        <f t="shared" si="30"/>
        <v>497.3972096667186</v>
      </c>
      <c r="L194" s="37">
        <f t="shared" si="31"/>
        <v>2833386.3395116488</v>
      </c>
      <c r="M194" s="37">
        <f t="shared" si="32"/>
        <v>1609577.3704815013</v>
      </c>
      <c r="N194" s="41">
        <f>'jan-sep'!M194</f>
        <v>-256300.1904746753</v>
      </c>
      <c r="O194" s="41">
        <f t="shared" si="33"/>
        <v>1865877.5609561766</v>
      </c>
    </row>
    <row r="195" spans="1:15" s="34" customFormat="1" x14ac:dyDescent="0.2">
      <c r="A195" s="33">
        <v>3454</v>
      </c>
      <c r="B195" s="34" t="s">
        <v>137</v>
      </c>
      <c r="C195" s="65">
        <v>52510563</v>
      </c>
      <c r="D195" s="36">
        <v>1573</v>
      </c>
      <c r="E195" s="37">
        <f t="shared" si="27"/>
        <v>33382.430387794026</v>
      </c>
      <c r="F195" s="38">
        <f t="shared" si="24"/>
        <v>0.94574617245909443</v>
      </c>
      <c r="G195" s="39">
        <f t="shared" si="25"/>
        <v>1149.0131330564793</v>
      </c>
      <c r="H195" s="39">
        <f t="shared" si="26"/>
        <v>0</v>
      </c>
      <c r="I195" s="37">
        <f t="shared" si="28"/>
        <v>1149.0131330564793</v>
      </c>
      <c r="J195" s="40">
        <f t="shared" si="29"/>
        <v>-378.18571354454491</v>
      </c>
      <c r="K195" s="37">
        <f t="shared" si="30"/>
        <v>770.82741951193441</v>
      </c>
      <c r="L195" s="37">
        <f t="shared" si="31"/>
        <v>1807397.6582978419</v>
      </c>
      <c r="M195" s="37">
        <f t="shared" si="32"/>
        <v>1212511.5308922727</v>
      </c>
      <c r="N195" s="41">
        <f>'jan-sep'!M195</f>
        <v>1401370.2876957168</v>
      </c>
      <c r="O195" s="41">
        <f t="shared" si="33"/>
        <v>-188858.75680344412</v>
      </c>
    </row>
    <row r="196" spans="1:15" s="34" customFormat="1" x14ac:dyDescent="0.2">
      <c r="A196" s="33">
        <v>3801</v>
      </c>
      <c r="B196" s="34" t="s">
        <v>155</v>
      </c>
      <c r="C196" s="65">
        <v>795421438</v>
      </c>
      <c r="D196" s="36">
        <v>27510</v>
      </c>
      <c r="E196" s="37">
        <f t="shared" si="27"/>
        <v>28913.901781170483</v>
      </c>
      <c r="F196" s="38">
        <f t="shared" si="24"/>
        <v>0.81914982290800187</v>
      </c>
      <c r="G196" s="39">
        <f t="shared" si="25"/>
        <v>3830.1302970306042</v>
      </c>
      <c r="H196" s="39">
        <f t="shared" si="26"/>
        <v>998.83184360010068</v>
      </c>
      <c r="I196" s="37">
        <f t="shared" si="28"/>
        <v>4828.9621406307051</v>
      </c>
      <c r="J196" s="40">
        <f t="shared" si="29"/>
        <v>-378.18571354454491</v>
      </c>
      <c r="K196" s="37">
        <f t="shared" si="30"/>
        <v>4450.7764270861599</v>
      </c>
      <c r="L196" s="37">
        <f t="shared" si="31"/>
        <v>132844748.4887507</v>
      </c>
      <c r="M196" s="37">
        <f t="shared" si="32"/>
        <v>122440859.50914025</v>
      </c>
      <c r="N196" s="41">
        <f>'jan-sep'!M196</f>
        <v>106291032.94074714</v>
      </c>
      <c r="O196" s="41">
        <f t="shared" si="33"/>
        <v>16149826.568393111</v>
      </c>
    </row>
    <row r="197" spans="1:15" s="34" customFormat="1" x14ac:dyDescent="0.2">
      <c r="A197" s="33">
        <v>3802</v>
      </c>
      <c r="B197" s="34" t="s">
        <v>160</v>
      </c>
      <c r="C197" s="65">
        <v>799972771</v>
      </c>
      <c r="D197" s="36">
        <v>25011</v>
      </c>
      <c r="E197" s="37">
        <f t="shared" si="27"/>
        <v>31984.837511494941</v>
      </c>
      <c r="F197" s="38">
        <f t="shared" si="24"/>
        <v>0.90615144858604635</v>
      </c>
      <c r="G197" s="39">
        <f t="shared" si="25"/>
        <v>1987.5688588359299</v>
      </c>
      <c r="H197" s="39">
        <f t="shared" si="26"/>
        <v>0</v>
      </c>
      <c r="I197" s="37">
        <f t="shared" si="28"/>
        <v>1987.5688588359299</v>
      </c>
      <c r="J197" s="40">
        <f t="shared" si="29"/>
        <v>-378.18571354454491</v>
      </c>
      <c r="K197" s="37">
        <f t="shared" si="30"/>
        <v>1609.3831452913851</v>
      </c>
      <c r="L197" s="37">
        <f t="shared" si="31"/>
        <v>49711084.728345439</v>
      </c>
      <c r="M197" s="37">
        <f t="shared" si="32"/>
        <v>40252281.846882835</v>
      </c>
      <c r="N197" s="41">
        <f>'jan-sep'!M197</f>
        <v>43836306.71891591</v>
      </c>
      <c r="O197" s="41">
        <f t="shared" si="33"/>
        <v>-3584024.8720330745</v>
      </c>
    </row>
    <row r="198" spans="1:15" s="34" customFormat="1" x14ac:dyDescent="0.2">
      <c r="A198" s="33">
        <v>3803</v>
      </c>
      <c r="B198" s="34" t="s">
        <v>156</v>
      </c>
      <c r="C198" s="65">
        <v>1943673328</v>
      </c>
      <c r="D198" s="36">
        <v>57026</v>
      </c>
      <c r="E198" s="37">
        <f t="shared" si="27"/>
        <v>34083.984989303128</v>
      </c>
      <c r="F198" s="38">
        <f t="shared" si="24"/>
        <v>0.96562167497466023</v>
      </c>
      <c r="G198" s="39">
        <f t="shared" si="25"/>
        <v>728.08037215101797</v>
      </c>
      <c r="H198" s="39">
        <f t="shared" si="26"/>
        <v>0</v>
      </c>
      <c r="I198" s="37">
        <f t="shared" si="28"/>
        <v>728.08037215101797</v>
      </c>
      <c r="J198" s="40">
        <f t="shared" si="29"/>
        <v>-378.18571354454491</v>
      </c>
      <c r="K198" s="37">
        <f t="shared" si="30"/>
        <v>349.89465860647306</v>
      </c>
      <c r="L198" s="37">
        <f t="shared" si="31"/>
        <v>41519511.30228395</v>
      </c>
      <c r="M198" s="37">
        <f t="shared" si="32"/>
        <v>19953092.801692732</v>
      </c>
      <c r="N198" s="41">
        <f>'jan-sep'!M198</f>
        <v>29164287.876882292</v>
      </c>
      <c r="O198" s="41">
        <f t="shared" si="33"/>
        <v>-9211195.0751895607</v>
      </c>
    </row>
    <row r="199" spans="1:15" s="34" customFormat="1" x14ac:dyDescent="0.2">
      <c r="A199" s="33">
        <v>3804</v>
      </c>
      <c r="B199" s="34" t="s">
        <v>157</v>
      </c>
      <c r="C199" s="65">
        <v>2008092602</v>
      </c>
      <c r="D199" s="36">
        <v>64345</v>
      </c>
      <c r="E199" s="37">
        <f t="shared" si="27"/>
        <v>31208.215121610072</v>
      </c>
      <c r="F199" s="38">
        <f t="shared" si="24"/>
        <v>0.88414922633478066</v>
      </c>
      <c r="G199" s="39">
        <f t="shared" si="25"/>
        <v>2453.5422927668515</v>
      </c>
      <c r="H199" s="39">
        <f t="shared" si="26"/>
        <v>195.82217444624473</v>
      </c>
      <c r="I199" s="37">
        <f t="shared" si="28"/>
        <v>2649.3644672130963</v>
      </c>
      <c r="J199" s="40">
        <f t="shared" si="29"/>
        <v>-378.18571354454491</v>
      </c>
      <c r="K199" s="37">
        <f t="shared" si="30"/>
        <v>2271.1787536685515</v>
      </c>
      <c r="L199" s="37">
        <f t="shared" si="31"/>
        <v>170473356.64282668</v>
      </c>
      <c r="M199" s="37">
        <f t="shared" si="32"/>
        <v>146138996.90480295</v>
      </c>
      <c r="N199" s="41">
        <f>'jan-sep'!M199</f>
        <v>125186872.15429381</v>
      </c>
      <c r="O199" s="41">
        <f t="shared" si="33"/>
        <v>20952124.750509143</v>
      </c>
    </row>
    <row r="200" spans="1:15" s="34" customFormat="1" x14ac:dyDescent="0.2">
      <c r="A200" s="33">
        <v>3805</v>
      </c>
      <c r="B200" s="34" t="s">
        <v>158</v>
      </c>
      <c r="C200" s="65">
        <v>1462007869</v>
      </c>
      <c r="D200" s="36">
        <v>47499</v>
      </c>
      <c r="E200" s="37">
        <f t="shared" si="27"/>
        <v>30779.761026547927</v>
      </c>
      <c r="F200" s="38">
        <f t="shared" ref="F200:F263" si="34">IF(ISNUMBER(C200),E200/E$366,"")</f>
        <v>0.87201084049012356</v>
      </c>
      <c r="G200" s="39">
        <f t="shared" ref="G200:G263" si="35">(E$366-E200)*0.6</f>
        <v>2710.6147498041382</v>
      </c>
      <c r="H200" s="39">
        <f t="shared" ref="H200:H263" si="36">IF(E200&gt;=E$366*0.9,0,IF(E200&lt;0.9*E$366,(E$366*0.9-E200)*0.35))</f>
        <v>345.78110771799544</v>
      </c>
      <c r="I200" s="37">
        <f t="shared" si="28"/>
        <v>3056.3958575221336</v>
      </c>
      <c r="J200" s="40">
        <f t="shared" si="29"/>
        <v>-378.18571354454491</v>
      </c>
      <c r="K200" s="37">
        <f t="shared" si="30"/>
        <v>2678.2101439775888</v>
      </c>
      <c r="L200" s="37">
        <f t="shared" si="31"/>
        <v>145175746.83644381</v>
      </c>
      <c r="M200" s="37">
        <f t="shared" si="32"/>
        <v>127212303.6287915</v>
      </c>
      <c r="N200" s="41">
        <f>'jan-sep'!M200</f>
        <v>88035707.301024973</v>
      </c>
      <c r="O200" s="41">
        <f t="shared" si="33"/>
        <v>39176596.327766523</v>
      </c>
    </row>
    <row r="201" spans="1:15" s="34" customFormat="1" x14ac:dyDescent="0.2">
      <c r="A201" s="33">
        <v>3806</v>
      </c>
      <c r="B201" s="34" t="s">
        <v>162</v>
      </c>
      <c r="C201" s="65">
        <v>1144178399</v>
      </c>
      <c r="D201" s="36">
        <v>36526</v>
      </c>
      <c r="E201" s="37">
        <f t="shared" ref="E201:E264" si="37">(C201)/D201</f>
        <v>31325.039670371789</v>
      </c>
      <c r="F201" s="38">
        <f t="shared" si="34"/>
        <v>0.88745894251054036</v>
      </c>
      <c r="G201" s="39">
        <f t="shared" si="35"/>
        <v>2383.4475635098211</v>
      </c>
      <c r="H201" s="39">
        <f t="shared" si="36"/>
        <v>154.93358237964384</v>
      </c>
      <c r="I201" s="37">
        <f t="shared" ref="I201:I264" si="38">G201+H201</f>
        <v>2538.3811458894647</v>
      </c>
      <c r="J201" s="40">
        <f t="shared" ref="J201:J264" si="39">I$368</f>
        <v>-378.18571354454491</v>
      </c>
      <c r="K201" s="37">
        <f t="shared" ref="K201:K264" si="40">I201+J201</f>
        <v>2160.1954323449199</v>
      </c>
      <c r="L201" s="37">
        <f t="shared" ref="L201:L264" si="41">(I201*D201)</f>
        <v>92716909.734758586</v>
      </c>
      <c r="M201" s="37">
        <f t="shared" ref="M201:M264" si="42">(K201*D201)</f>
        <v>78903298.361830547</v>
      </c>
      <c r="N201" s="41">
        <f>'jan-sep'!M201</f>
        <v>55875192.183236286</v>
      </c>
      <c r="O201" s="41">
        <f t="shared" ref="O201:O264" si="43">M201-N201</f>
        <v>23028106.178594261</v>
      </c>
    </row>
    <row r="202" spans="1:15" s="34" customFormat="1" x14ac:dyDescent="0.2">
      <c r="A202" s="33">
        <v>3807</v>
      </c>
      <c r="B202" s="34" t="s">
        <v>163</v>
      </c>
      <c r="C202" s="65">
        <v>1621110771</v>
      </c>
      <c r="D202" s="36">
        <v>55144</v>
      </c>
      <c r="E202" s="37">
        <f t="shared" si="37"/>
        <v>29397.772577252286</v>
      </c>
      <c r="F202" s="38">
        <f t="shared" si="34"/>
        <v>0.83285820028026247</v>
      </c>
      <c r="G202" s="39">
        <f t="shared" si="35"/>
        <v>3539.8078193815227</v>
      </c>
      <c r="H202" s="39">
        <f t="shared" si="36"/>
        <v>829.47706497146964</v>
      </c>
      <c r="I202" s="37">
        <f t="shared" si="38"/>
        <v>4369.2848843529919</v>
      </c>
      <c r="J202" s="40">
        <f t="shared" si="39"/>
        <v>-378.18571354454491</v>
      </c>
      <c r="K202" s="37">
        <f t="shared" si="40"/>
        <v>3991.0991708084471</v>
      </c>
      <c r="L202" s="37">
        <f t="shared" si="41"/>
        <v>240939845.66276139</v>
      </c>
      <c r="M202" s="37">
        <f t="shared" si="42"/>
        <v>220085172.67506102</v>
      </c>
      <c r="N202" s="41">
        <f>'jan-sep'!M202</f>
        <v>180728567.87553468</v>
      </c>
      <c r="O202" s="41">
        <f t="shared" si="43"/>
        <v>39356604.799526334</v>
      </c>
    </row>
    <row r="203" spans="1:15" s="34" customFormat="1" x14ac:dyDescent="0.2">
      <c r="A203" s="33">
        <v>3808</v>
      </c>
      <c r="B203" s="34" t="s">
        <v>164</v>
      </c>
      <c r="C203" s="65">
        <v>379673235</v>
      </c>
      <c r="D203" s="36">
        <v>12994</v>
      </c>
      <c r="E203" s="37">
        <f t="shared" si="37"/>
        <v>29219.119208865632</v>
      </c>
      <c r="F203" s="38">
        <f t="shared" si="34"/>
        <v>0.8277968330464861</v>
      </c>
      <c r="G203" s="39">
        <f t="shared" si="35"/>
        <v>3646.9998404135154</v>
      </c>
      <c r="H203" s="39">
        <f t="shared" si="36"/>
        <v>892.00574390679878</v>
      </c>
      <c r="I203" s="37">
        <f t="shared" si="38"/>
        <v>4539.0055843203145</v>
      </c>
      <c r="J203" s="40">
        <f t="shared" si="39"/>
        <v>-378.18571354454491</v>
      </c>
      <c r="K203" s="37">
        <f t="shared" si="40"/>
        <v>4160.8198707757692</v>
      </c>
      <c r="L203" s="37">
        <f t="shared" si="41"/>
        <v>58979838.562658168</v>
      </c>
      <c r="M203" s="37">
        <f t="shared" si="42"/>
        <v>54065693.400860347</v>
      </c>
      <c r="N203" s="41">
        <f>'jan-sep'!M203</f>
        <v>45391223.849689864</v>
      </c>
      <c r="O203" s="41">
        <f t="shared" si="43"/>
        <v>8674469.5511704832</v>
      </c>
    </row>
    <row r="204" spans="1:15" s="34" customFormat="1" x14ac:dyDescent="0.2">
      <c r="A204" s="33">
        <v>3811</v>
      </c>
      <c r="B204" s="34" t="s">
        <v>161</v>
      </c>
      <c r="C204" s="65">
        <v>938009501</v>
      </c>
      <c r="D204" s="36">
        <v>26957</v>
      </c>
      <c r="E204" s="37">
        <f t="shared" si="37"/>
        <v>34796.509292577066</v>
      </c>
      <c r="F204" s="38">
        <f t="shared" si="34"/>
        <v>0.98580795634414975</v>
      </c>
      <c r="G204" s="39">
        <f t="shared" si="35"/>
        <v>300.56579018665508</v>
      </c>
      <c r="H204" s="39">
        <f t="shared" si="36"/>
        <v>0</v>
      </c>
      <c r="I204" s="37">
        <f t="shared" si="38"/>
        <v>300.56579018665508</v>
      </c>
      <c r="J204" s="40">
        <f t="shared" si="39"/>
        <v>-378.18571354454491</v>
      </c>
      <c r="K204" s="37">
        <f t="shared" si="40"/>
        <v>-77.619923357889832</v>
      </c>
      <c r="L204" s="37">
        <f t="shared" si="41"/>
        <v>8102352.0060616611</v>
      </c>
      <c r="M204" s="37">
        <f t="shared" si="42"/>
        <v>-2092400.2739586362</v>
      </c>
      <c r="N204" s="41">
        <f>'jan-sep'!M204</f>
        <v>-8793665.2672514748</v>
      </c>
      <c r="O204" s="41">
        <f t="shared" si="43"/>
        <v>6701264.9932928383</v>
      </c>
    </row>
    <row r="205" spans="1:15" s="34" customFormat="1" x14ac:dyDescent="0.2">
      <c r="A205" s="33">
        <v>3812</v>
      </c>
      <c r="B205" s="34" t="s">
        <v>165</v>
      </c>
      <c r="C205" s="65">
        <v>65504844</v>
      </c>
      <c r="D205" s="36">
        <v>2347</v>
      </c>
      <c r="E205" s="37">
        <f t="shared" si="37"/>
        <v>27910.031529612272</v>
      </c>
      <c r="F205" s="38">
        <f t="shared" si="34"/>
        <v>0.79070951952002966</v>
      </c>
      <c r="G205" s="39">
        <f t="shared" si="35"/>
        <v>4432.4524479655311</v>
      </c>
      <c r="H205" s="39">
        <f t="shared" si="36"/>
        <v>1350.1864316454748</v>
      </c>
      <c r="I205" s="37">
        <f t="shared" si="38"/>
        <v>5782.6388796110059</v>
      </c>
      <c r="J205" s="40">
        <f t="shared" si="39"/>
        <v>-378.18571354454491</v>
      </c>
      <c r="K205" s="37">
        <f t="shared" si="40"/>
        <v>5404.4531660664607</v>
      </c>
      <c r="L205" s="37">
        <f t="shared" si="41"/>
        <v>13571853.45044703</v>
      </c>
      <c r="M205" s="37">
        <f t="shared" si="42"/>
        <v>12684251.580757983</v>
      </c>
      <c r="N205" s="41">
        <f>'jan-sep'!M205</f>
        <v>9519945.5436526183</v>
      </c>
      <c r="O205" s="41">
        <f t="shared" si="43"/>
        <v>3164306.0371053647</v>
      </c>
    </row>
    <row r="206" spans="1:15" s="34" customFormat="1" x14ac:dyDescent="0.2">
      <c r="A206" s="33">
        <v>3813</v>
      </c>
      <c r="B206" s="34" t="s">
        <v>166</v>
      </c>
      <c r="C206" s="65">
        <v>447968719</v>
      </c>
      <c r="D206" s="36">
        <v>14014</v>
      </c>
      <c r="E206" s="37">
        <f t="shared" si="37"/>
        <v>31965.799843014127</v>
      </c>
      <c r="F206" s="38">
        <f t="shared" si="34"/>
        <v>0.90561209893747008</v>
      </c>
      <c r="G206" s="39">
        <f t="shared" si="35"/>
        <v>1998.9914599244185</v>
      </c>
      <c r="H206" s="39">
        <f t="shared" si="36"/>
        <v>0</v>
      </c>
      <c r="I206" s="37">
        <f t="shared" si="38"/>
        <v>1998.9914599244185</v>
      </c>
      <c r="J206" s="40">
        <f t="shared" si="39"/>
        <v>-378.18571354454491</v>
      </c>
      <c r="K206" s="37">
        <f t="shared" si="40"/>
        <v>1620.8057463798737</v>
      </c>
      <c r="L206" s="37">
        <f t="shared" si="41"/>
        <v>28013866.319380801</v>
      </c>
      <c r="M206" s="37">
        <f t="shared" si="42"/>
        <v>22713971.72976755</v>
      </c>
      <c r="N206" s="41">
        <f>'jan-sep'!M206</f>
        <v>19801221.536151592</v>
      </c>
      <c r="O206" s="41">
        <f t="shared" si="43"/>
        <v>2912750.1936159581</v>
      </c>
    </row>
    <row r="207" spans="1:15" s="34" customFormat="1" x14ac:dyDescent="0.2">
      <c r="A207" s="33">
        <v>3814</v>
      </c>
      <c r="B207" s="34" t="s">
        <v>167</v>
      </c>
      <c r="C207" s="65">
        <v>304708375</v>
      </c>
      <c r="D207" s="36">
        <v>10416</v>
      </c>
      <c r="E207" s="37">
        <f t="shared" si="37"/>
        <v>29253.876248079876</v>
      </c>
      <c r="F207" s="38">
        <f t="shared" si="34"/>
        <v>0.82878152278959427</v>
      </c>
      <c r="G207" s="39">
        <f t="shared" si="35"/>
        <v>3626.1456168849691</v>
      </c>
      <c r="H207" s="39">
        <f t="shared" si="36"/>
        <v>879.84078018181333</v>
      </c>
      <c r="I207" s="37">
        <f t="shared" si="38"/>
        <v>4505.986397066782</v>
      </c>
      <c r="J207" s="40">
        <f t="shared" si="39"/>
        <v>-378.18571354454491</v>
      </c>
      <c r="K207" s="37">
        <f t="shared" si="40"/>
        <v>4127.8006835222368</v>
      </c>
      <c r="L207" s="37">
        <f t="shared" si="41"/>
        <v>46934354.311847605</v>
      </c>
      <c r="M207" s="37">
        <f t="shared" si="42"/>
        <v>42995171.919567615</v>
      </c>
      <c r="N207" s="41">
        <f>'jan-sep'!M207</f>
        <v>38877520.049397416</v>
      </c>
      <c r="O207" s="41">
        <f t="shared" si="43"/>
        <v>4117651.8701701984</v>
      </c>
    </row>
    <row r="208" spans="1:15" s="34" customFormat="1" x14ac:dyDescent="0.2">
      <c r="A208" s="33">
        <v>3815</v>
      </c>
      <c r="B208" s="34" t="s">
        <v>168</v>
      </c>
      <c r="C208" s="65">
        <v>104914252</v>
      </c>
      <c r="D208" s="36">
        <v>4071</v>
      </c>
      <c r="E208" s="37">
        <f t="shared" si="37"/>
        <v>25771.12552198477</v>
      </c>
      <c r="F208" s="38">
        <f t="shared" si="34"/>
        <v>0.73011290787538696</v>
      </c>
      <c r="G208" s="39">
        <f t="shared" si="35"/>
        <v>5715.7960525420322</v>
      </c>
      <c r="H208" s="39">
        <f t="shared" si="36"/>
        <v>2098.8035343151005</v>
      </c>
      <c r="I208" s="37">
        <f t="shared" si="38"/>
        <v>7814.5995868571326</v>
      </c>
      <c r="J208" s="40">
        <f t="shared" si="39"/>
        <v>-378.18571354454491</v>
      </c>
      <c r="K208" s="37">
        <f t="shared" si="40"/>
        <v>7436.4138733125874</v>
      </c>
      <c r="L208" s="37">
        <f t="shared" si="41"/>
        <v>31813234.918095388</v>
      </c>
      <c r="M208" s="37">
        <f t="shared" si="42"/>
        <v>30273640.878255542</v>
      </c>
      <c r="N208" s="41">
        <f>'jan-sep'!M208</f>
        <v>24593271.552731074</v>
      </c>
      <c r="O208" s="41">
        <f t="shared" si="43"/>
        <v>5680369.325524468</v>
      </c>
    </row>
    <row r="209" spans="1:15" s="34" customFormat="1" x14ac:dyDescent="0.2">
      <c r="A209" s="33">
        <v>3816</v>
      </c>
      <c r="B209" s="34" t="s">
        <v>169</v>
      </c>
      <c r="C209" s="65">
        <v>173045150</v>
      </c>
      <c r="D209" s="36">
        <v>6488</v>
      </c>
      <c r="E209" s="37">
        <f t="shared" si="37"/>
        <v>26671.570591861899</v>
      </c>
      <c r="F209" s="38">
        <f t="shared" si="34"/>
        <v>0.75562310795528687</v>
      </c>
      <c r="G209" s="39">
        <f t="shared" si="35"/>
        <v>5175.5290106157554</v>
      </c>
      <c r="H209" s="39">
        <f t="shared" si="36"/>
        <v>1783.6477598581052</v>
      </c>
      <c r="I209" s="37">
        <f t="shared" si="38"/>
        <v>6959.1767704738604</v>
      </c>
      <c r="J209" s="40">
        <f t="shared" si="39"/>
        <v>-378.18571354454491</v>
      </c>
      <c r="K209" s="37">
        <f t="shared" si="40"/>
        <v>6580.9910569293152</v>
      </c>
      <c r="L209" s="37">
        <f t="shared" si="41"/>
        <v>45151138.886834405</v>
      </c>
      <c r="M209" s="37">
        <f t="shared" si="42"/>
        <v>42697469.977357395</v>
      </c>
      <c r="N209" s="41">
        <f>'jan-sep'!M209</f>
        <v>35233492.881729104</v>
      </c>
      <c r="O209" s="41">
        <f t="shared" si="43"/>
        <v>7463977.0956282914</v>
      </c>
    </row>
    <row r="210" spans="1:15" s="34" customFormat="1" x14ac:dyDescent="0.2">
      <c r="A210" s="33">
        <v>3817</v>
      </c>
      <c r="B210" s="34" t="s">
        <v>405</v>
      </c>
      <c r="C210" s="65">
        <v>275735210</v>
      </c>
      <c r="D210" s="36">
        <v>10461</v>
      </c>
      <c r="E210" s="37">
        <f t="shared" si="37"/>
        <v>26358.398814644872</v>
      </c>
      <c r="F210" s="38">
        <f t="shared" si="34"/>
        <v>0.74675074587186263</v>
      </c>
      <c r="G210" s="39">
        <f t="shared" si="35"/>
        <v>5363.4320769459709</v>
      </c>
      <c r="H210" s="39">
        <f t="shared" si="36"/>
        <v>1893.2578818840645</v>
      </c>
      <c r="I210" s="37">
        <f t="shared" si="38"/>
        <v>7256.6899588300357</v>
      </c>
      <c r="J210" s="40">
        <f t="shared" si="39"/>
        <v>-378.18571354454491</v>
      </c>
      <c r="K210" s="37">
        <f t="shared" si="40"/>
        <v>6878.5042452854905</v>
      </c>
      <c r="L210" s="37">
        <f t="shared" si="41"/>
        <v>75912233.65932101</v>
      </c>
      <c r="M210" s="37">
        <f t="shared" si="42"/>
        <v>71956032.909931511</v>
      </c>
      <c r="N210" s="41">
        <f>'jan-sep'!M210</f>
        <v>57457895.414976604</v>
      </c>
      <c r="O210" s="41">
        <f t="shared" si="43"/>
        <v>14498137.494954906</v>
      </c>
    </row>
    <row r="211" spans="1:15" s="34" customFormat="1" x14ac:dyDescent="0.2">
      <c r="A211" s="33">
        <v>3818</v>
      </c>
      <c r="B211" s="34" t="s">
        <v>171</v>
      </c>
      <c r="C211" s="65">
        <v>215981537</v>
      </c>
      <c r="D211" s="36">
        <v>5604</v>
      </c>
      <c r="E211" s="37">
        <f t="shared" si="37"/>
        <v>38540.602605281943</v>
      </c>
      <c r="F211" s="38">
        <f t="shared" si="34"/>
        <v>1.0918805783397925</v>
      </c>
      <c r="G211" s="39">
        <f t="shared" si="35"/>
        <v>-1945.8901974362714</v>
      </c>
      <c r="H211" s="39">
        <f t="shared" si="36"/>
        <v>0</v>
      </c>
      <c r="I211" s="37">
        <f t="shared" si="38"/>
        <v>-1945.8901974362714</v>
      </c>
      <c r="J211" s="40">
        <f t="shared" si="39"/>
        <v>-378.18571354454491</v>
      </c>
      <c r="K211" s="37">
        <f t="shared" si="40"/>
        <v>-2324.0759109808164</v>
      </c>
      <c r="L211" s="37">
        <f t="shared" si="41"/>
        <v>-10904768.666432865</v>
      </c>
      <c r="M211" s="37">
        <f t="shared" si="42"/>
        <v>-13024121.405136496</v>
      </c>
      <c r="N211" s="41">
        <f>'jan-sep'!M211</f>
        <v>-18058608.56792957</v>
      </c>
      <c r="O211" s="41">
        <f t="shared" si="43"/>
        <v>5034487.1627930738</v>
      </c>
    </row>
    <row r="212" spans="1:15" s="34" customFormat="1" x14ac:dyDescent="0.2">
      <c r="A212" s="33">
        <v>3819</v>
      </c>
      <c r="B212" s="34" t="s">
        <v>172</v>
      </c>
      <c r="C212" s="65">
        <v>53373031</v>
      </c>
      <c r="D212" s="36">
        <v>1561</v>
      </c>
      <c r="E212" s="37">
        <f t="shared" si="37"/>
        <v>34191.563741191545</v>
      </c>
      <c r="F212" s="38">
        <f t="shared" si="34"/>
        <v>0.96866945165402374</v>
      </c>
      <c r="G212" s="39">
        <f t="shared" si="35"/>
        <v>663.53312101796757</v>
      </c>
      <c r="H212" s="39">
        <f t="shared" si="36"/>
        <v>0</v>
      </c>
      <c r="I212" s="37">
        <f t="shared" si="38"/>
        <v>663.53312101796757</v>
      </c>
      <c r="J212" s="40">
        <f t="shared" si="39"/>
        <v>-378.18571354454491</v>
      </c>
      <c r="K212" s="37">
        <f t="shared" si="40"/>
        <v>285.34740747342266</v>
      </c>
      <c r="L212" s="37">
        <f t="shared" si="41"/>
        <v>1035775.2019090474</v>
      </c>
      <c r="M212" s="37">
        <f t="shared" si="42"/>
        <v>445427.3030660128</v>
      </c>
      <c r="N212" s="41">
        <f>'jan-sep'!M212</f>
        <v>421090.82981119642</v>
      </c>
      <c r="O212" s="41">
        <f t="shared" si="43"/>
        <v>24336.473254816374</v>
      </c>
    </row>
    <row r="213" spans="1:15" s="34" customFormat="1" x14ac:dyDescent="0.2">
      <c r="A213" s="33">
        <v>3820</v>
      </c>
      <c r="B213" s="34" t="s">
        <v>173</v>
      </c>
      <c r="C213" s="65">
        <v>89336028</v>
      </c>
      <c r="D213" s="36">
        <v>2900</v>
      </c>
      <c r="E213" s="37">
        <f t="shared" si="37"/>
        <v>30805.526896551724</v>
      </c>
      <c r="F213" s="38">
        <f t="shared" si="34"/>
        <v>0.87274080450571778</v>
      </c>
      <c r="G213" s="39">
        <f t="shared" si="35"/>
        <v>2695.1552278018598</v>
      </c>
      <c r="H213" s="39">
        <f t="shared" si="36"/>
        <v>336.76305321666638</v>
      </c>
      <c r="I213" s="37">
        <f t="shared" si="38"/>
        <v>3031.9182810185262</v>
      </c>
      <c r="J213" s="40">
        <f t="shared" si="39"/>
        <v>-378.18571354454491</v>
      </c>
      <c r="K213" s="37">
        <f t="shared" si="40"/>
        <v>2653.7325674739814</v>
      </c>
      <c r="L213" s="37">
        <f t="shared" si="41"/>
        <v>8792563.014953725</v>
      </c>
      <c r="M213" s="37">
        <f t="shared" si="42"/>
        <v>7695824.4456745461</v>
      </c>
      <c r="N213" s="41">
        <f>'jan-sep'!M213</f>
        <v>5147542.6928813793</v>
      </c>
      <c r="O213" s="41">
        <f t="shared" si="43"/>
        <v>2548281.7527931668</v>
      </c>
    </row>
    <row r="214" spans="1:15" s="34" customFormat="1" x14ac:dyDescent="0.2">
      <c r="A214" s="33">
        <v>3821</v>
      </c>
      <c r="B214" s="34" t="s">
        <v>174</v>
      </c>
      <c r="C214" s="65">
        <v>74329720</v>
      </c>
      <c r="D214" s="36">
        <v>2430</v>
      </c>
      <c r="E214" s="37">
        <f t="shared" si="37"/>
        <v>30588.362139917695</v>
      </c>
      <c r="F214" s="38">
        <f t="shared" si="34"/>
        <v>0.86658838435554386</v>
      </c>
      <c r="G214" s="39">
        <f t="shared" si="35"/>
        <v>2825.4540817822772</v>
      </c>
      <c r="H214" s="39">
        <f t="shared" si="36"/>
        <v>412.77071803857649</v>
      </c>
      <c r="I214" s="37">
        <f t="shared" si="38"/>
        <v>3238.2247998208536</v>
      </c>
      <c r="J214" s="40">
        <f t="shared" si="39"/>
        <v>-378.18571354454491</v>
      </c>
      <c r="K214" s="37">
        <f t="shared" si="40"/>
        <v>2860.0390862763088</v>
      </c>
      <c r="L214" s="37">
        <f t="shared" si="41"/>
        <v>7868886.2635646742</v>
      </c>
      <c r="M214" s="37">
        <f t="shared" si="42"/>
        <v>6949894.9796514306</v>
      </c>
      <c r="N214" s="41">
        <f>'jan-sep'!M214</f>
        <v>5996280.6412764695</v>
      </c>
      <c r="O214" s="41">
        <f t="shared" si="43"/>
        <v>953614.33837496117</v>
      </c>
    </row>
    <row r="215" spans="1:15" s="34" customFormat="1" x14ac:dyDescent="0.2">
      <c r="A215" s="33">
        <v>3822</v>
      </c>
      <c r="B215" s="34" t="s">
        <v>175</v>
      </c>
      <c r="C215" s="65">
        <v>45734803</v>
      </c>
      <c r="D215" s="36">
        <v>1430</v>
      </c>
      <c r="E215" s="37">
        <f t="shared" si="37"/>
        <v>31982.379720279721</v>
      </c>
      <c r="F215" s="38">
        <f t="shared" si="34"/>
        <v>0.90608181774708418</v>
      </c>
      <c r="G215" s="39">
        <f t="shared" si="35"/>
        <v>1989.0435335650618</v>
      </c>
      <c r="H215" s="39">
        <f t="shared" si="36"/>
        <v>0</v>
      </c>
      <c r="I215" s="37">
        <f t="shared" si="38"/>
        <v>1989.0435335650618</v>
      </c>
      <c r="J215" s="40">
        <f t="shared" si="39"/>
        <v>-378.18571354454491</v>
      </c>
      <c r="K215" s="37">
        <f t="shared" si="40"/>
        <v>1610.857820020517</v>
      </c>
      <c r="L215" s="37">
        <f t="shared" si="41"/>
        <v>2844332.2529980382</v>
      </c>
      <c r="M215" s="37">
        <f t="shared" si="42"/>
        <v>2303526.6826293394</v>
      </c>
      <c r="N215" s="41">
        <f>'jan-sep'!M215</f>
        <v>970743.89790519746</v>
      </c>
      <c r="O215" s="41">
        <f t="shared" si="43"/>
        <v>1332782.7847241419</v>
      </c>
    </row>
    <row r="216" spans="1:15" s="34" customFormat="1" x14ac:dyDescent="0.2">
      <c r="A216" s="33">
        <v>3823</v>
      </c>
      <c r="B216" s="34" t="s">
        <v>176</v>
      </c>
      <c r="C216" s="65">
        <v>36775461</v>
      </c>
      <c r="D216" s="36">
        <v>1228</v>
      </c>
      <c r="E216" s="37">
        <f t="shared" si="37"/>
        <v>29947.443811074918</v>
      </c>
      <c r="F216" s="38">
        <f t="shared" si="34"/>
        <v>0.8484307472596071</v>
      </c>
      <c r="G216" s="39">
        <f t="shared" si="35"/>
        <v>3210.0050790879436</v>
      </c>
      <c r="H216" s="39">
        <f t="shared" si="36"/>
        <v>637.0921331335486</v>
      </c>
      <c r="I216" s="37">
        <f t="shared" si="38"/>
        <v>3847.0972122214921</v>
      </c>
      <c r="J216" s="40">
        <f t="shared" si="39"/>
        <v>-378.18571354454491</v>
      </c>
      <c r="K216" s="37">
        <f t="shared" si="40"/>
        <v>3468.9114986769473</v>
      </c>
      <c r="L216" s="37">
        <f t="shared" si="41"/>
        <v>4724235.3766079927</v>
      </c>
      <c r="M216" s="37">
        <f t="shared" si="42"/>
        <v>4259823.3203752916</v>
      </c>
      <c r="N216" s="41">
        <f>'jan-sep'!M216</f>
        <v>1493195.9235157925</v>
      </c>
      <c r="O216" s="41">
        <f t="shared" si="43"/>
        <v>2766627.3968594992</v>
      </c>
    </row>
    <row r="217" spans="1:15" s="34" customFormat="1" x14ac:dyDescent="0.2">
      <c r="A217" s="33">
        <v>3824</v>
      </c>
      <c r="B217" s="34" t="s">
        <v>177</v>
      </c>
      <c r="C217" s="65">
        <v>92961769</v>
      </c>
      <c r="D217" s="36">
        <v>2164</v>
      </c>
      <c r="E217" s="37">
        <f t="shared" si="37"/>
        <v>42958.303604436231</v>
      </c>
      <c r="F217" s="38">
        <f t="shared" si="34"/>
        <v>1.2170369483968551</v>
      </c>
      <c r="G217" s="39">
        <f t="shared" si="35"/>
        <v>-4596.5107969288438</v>
      </c>
      <c r="H217" s="39">
        <f t="shared" si="36"/>
        <v>0</v>
      </c>
      <c r="I217" s="37">
        <f t="shared" si="38"/>
        <v>-4596.5107969288438</v>
      </c>
      <c r="J217" s="40">
        <f t="shared" si="39"/>
        <v>-378.18571354454491</v>
      </c>
      <c r="K217" s="37">
        <f t="shared" si="40"/>
        <v>-4974.696510473389</v>
      </c>
      <c r="L217" s="37">
        <f t="shared" si="41"/>
        <v>-9946849.3645540178</v>
      </c>
      <c r="M217" s="37">
        <f t="shared" si="42"/>
        <v>-10765243.248664415</v>
      </c>
      <c r="N217" s="41">
        <f>'jan-sep'!M217</f>
        <v>-10824739.561491717</v>
      </c>
      <c r="O217" s="41">
        <f t="shared" si="43"/>
        <v>59496.312827302143</v>
      </c>
    </row>
    <row r="218" spans="1:15" s="34" customFormat="1" x14ac:dyDescent="0.2">
      <c r="A218" s="33">
        <v>3825</v>
      </c>
      <c r="B218" s="34" t="s">
        <v>178</v>
      </c>
      <c r="C218" s="65">
        <v>169245133</v>
      </c>
      <c r="D218" s="36">
        <v>3756</v>
      </c>
      <c r="E218" s="37">
        <f t="shared" si="37"/>
        <v>45059.939563365282</v>
      </c>
      <c r="F218" s="38">
        <f t="shared" si="34"/>
        <v>1.2765776750896096</v>
      </c>
      <c r="G218" s="39">
        <f t="shared" si="35"/>
        <v>-5857.4923722862741</v>
      </c>
      <c r="H218" s="39">
        <f t="shared" si="36"/>
        <v>0</v>
      </c>
      <c r="I218" s="37">
        <f t="shared" si="38"/>
        <v>-5857.4923722862741</v>
      </c>
      <c r="J218" s="40">
        <f t="shared" si="39"/>
        <v>-378.18571354454491</v>
      </c>
      <c r="K218" s="37">
        <f t="shared" si="40"/>
        <v>-6235.6780858308193</v>
      </c>
      <c r="L218" s="37">
        <f t="shared" si="41"/>
        <v>-22000741.350307245</v>
      </c>
      <c r="M218" s="37">
        <f t="shared" si="42"/>
        <v>-23421206.890380558</v>
      </c>
      <c r="N218" s="41">
        <f>'jan-sep'!M218</f>
        <v>-21448349.882145517</v>
      </c>
      <c r="O218" s="41">
        <f t="shared" si="43"/>
        <v>-1972857.0082350411</v>
      </c>
    </row>
    <row r="219" spans="1:15" s="34" customFormat="1" x14ac:dyDescent="0.2">
      <c r="A219" s="33">
        <v>4201</v>
      </c>
      <c r="B219" s="34" t="s">
        <v>179</v>
      </c>
      <c r="C219" s="65">
        <v>195528270</v>
      </c>
      <c r="D219" s="36">
        <v>6762</v>
      </c>
      <c r="E219" s="37">
        <f t="shared" si="37"/>
        <v>28915.745341614907</v>
      </c>
      <c r="F219" s="38">
        <f t="shared" si="34"/>
        <v>0.81920205218591113</v>
      </c>
      <c r="G219" s="39">
        <f t="shared" si="35"/>
        <v>3829.02416076395</v>
      </c>
      <c r="H219" s="39">
        <f t="shared" si="36"/>
        <v>998.18659744455226</v>
      </c>
      <c r="I219" s="37">
        <f t="shared" si="38"/>
        <v>4827.2107582085027</v>
      </c>
      <c r="J219" s="40">
        <f t="shared" si="39"/>
        <v>-378.18571354454491</v>
      </c>
      <c r="K219" s="37">
        <f t="shared" si="40"/>
        <v>4449.0250446639575</v>
      </c>
      <c r="L219" s="37">
        <f t="shared" si="41"/>
        <v>32641599.147005897</v>
      </c>
      <c r="M219" s="37">
        <f t="shared" si="42"/>
        <v>30084307.352017682</v>
      </c>
      <c r="N219" s="41">
        <f>'jan-sep'!M219</f>
        <v>23750625.294366851</v>
      </c>
      <c r="O219" s="41">
        <f t="shared" si="43"/>
        <v>6333682.0576508306</v>
      </c>
    </row>
    <row r="220" spans="1:15" s="34" customFormat="1" x14ac:dyDescent="0.2">
      <c r="A220" s="33">
        <v>4202</v>
      </c>
      <c r="B220" s="34" t="s">
        <v>180</v>
      </c>
      <c r="C220" s="65">
        <v>714251852</v>
      </c>
      <c r="D220" s="36">
        <v>23891</v>
      </c>
      <c r="E220" s="37">
        <f t="shared" si="37"/>
        <v>29896.272738688211</v>
      </c>
      <c r="F220" s="38">
        <f t="shared" si="34"/>
        <v>0.84698103717893991</v>
      </c>
      <c r="G220" s="39">
        <f t="shared" si="35"/>
        <v>3240.7077225199682</v>
      </c>
      <c r="H220" s="39">
        <f t="shared" si="36"/>
        <v>655.00200846889618</v>
      </c>
      <c r="I220" s="37">
        <f t="shared" si="38"/>
        <v>3895.7097309888645</v>
      </c>
      <c r="J220" s="40">
        <f t="shared" si="39"/>
        <v>-378.18571354454491</v>
      </c>
      <c r="K220" s="37">
        <f t="shared" si="40"/>
        <v>3517.5240174443197</v>
      </c>
      <c r="L220" s="37">
        <f t="shared" si="41"/>
        <v>93072401.183054969</v>
      </c>
      <c r="M220" s="37">
        <f t="shared" si="42"/>
        <v>84037166.300762236</v>
      </c>
      <c r="N220" s="41">
        <f>'jan-sep'!M220</f>
        <v>67243113.803389281</v>
      </c>
      <c r="O220" s="41">
        <f t="shared" si="43"/>
        <v>16794052.497372955</v>
      </c>
    </row>
    <row r="221" spans="1:15" s="34" customFormat="1" x14ac:dyDescent="0.2">
      <c r="A221" s="33">
        <v>4203</v>
      </c>
      <c r="B221" s="34" t="s">
        <v>181</v>
      </c>
      <c r="C221" s="65">
        <v>1333095073</v>
      </c>
      <c r="D221" s="36">
        <v>45065</v>
      </c>
      <c r="E221" s="37">
        <f t="shared" si="37"/>
        <v>29581.605969155666</v>
      </c>
      <c r="F221" s="38">
        <f t="shared" si="34"/>
        <v>0.83806632098157496</v>
      </c>
      <c r="G221" s="39">
        <f t="shared" si="35"/>
        <v>3429.5077842394953</v>
      </c>
      <c r="H221" s="39">
        <f t="shared" si="36"/>
        <v>765.13537780528691</v>
      </c>
      <c r="I221" s="37">
        <f t="shared" si="38"/>
        <v>4194.643162044782</v>
      </c>
      <c r="J221" s="40">
        <f t="shared" si="39"/>
        <v>-378.18571354454491</v>
      </c>
      <c r="K221" s="37">
        <f t="shared" si="40"/>
        <v>3816.4574485002372</v>
      </c>
      <c r="L221" s="37">
        <f t="shared" si="41"/>
        <v>189031594.0975481</v>
      </c>
      <c r="M221" s="37">
        <f t="shared" si="42"/>
        <v>171988654.9166632</v>
      </c>
      <c r="N221" s="41">
        <f>'jan-sep'!M221</f>
        <v>150051314.79058596</v>
      </c>
      <c r="O221" s="41">
        <f t="shared" si="43"/>
        <v>21937340.126077235</v>
      </c>
    </row>
    <row r="222" spans="1:15" s="34" customFormat="1" x14ac:dyDescent="0.2">
      <c r="A222" s="33">
        <v>4204</v>
      </c>
      <c r="B222" s="34" t="s">
        <v>194</v>
      </c>
      <c r="C222" s="65">
        <v>3445113938</v>
      </c>
      <c r="D222" s="36">
        <v>112588</v>
      </c>
      <c r="E222" s="37">
        <f t="shared" si="37"/>
        <v>30599.299552350163</v>
      </c>
      <c r="F222" s="38">
        <f t="shared" si="34"/>
        <v>0.86689824843147989</v>
      </c>
      <c r="G222" s="39">
        <f t="shared" si="35"/>
        <v>2818.8916343227966</v>
      </c>
      <c r="H222" s="39">
        <f t="shared" si="36"/>
        <v>408.9426236872128</v>
      </c>
      <c r="I222" s="37">
        <f t="shared" si="38"/>
        <v>3227.8342580100093</v>
      </c>
      <c r="J222" s="40">
        <f t="shared" si="39"/>
        <v>-378.18571354454491</v>
      </c>
      <c r="K222" s="37">
        <f t="shared" si="40"/>
        <v>2849.6485444654645</v>
      </c>
      <c r="L222" s="37">
        <f t="shared" si="41"/>
        <v>363415403.44083095</v>
      </c>
      <c r="M222" s="37">
        <f t="shared" si="42"/>
        <v>320836230.3242777</v>
      </c>
      <c r="N222" s="41">
        <f>'jan-sep'!M222</f>
        <v>261385119.51956156</v>
      </c>
      <c r="O222" s="41">
        <f t="shared" si="43"/>
        <v>59451110.80471614</v>
      </c>
    </row>
    <row r="223" spans="1:15" s="34" customFormat="1" x14ac:dyDescent="0.2">
      <c r="A223" s="33">
        <v>4205</v>
      </c>
      <c r="B223" s="34" t="s">
        <v>199</v>
      </c>
      <c r="C223" s="65">
        <v>652440014</v>
      </c>
      <c r="D223" s="36">
        <v>23055</v>
      </c>
      <c r="E223" s="37">
        <f t="shared" si="37"/>
        <v>28299.284927347646</v>
      </c>
      <c r="F223" s="38">
        <f t="shared" si="34"/>
        <v>0.80173732386945573</v>
      </c>
      <c r="G223" s="39">
        <f t="shared" si="35"/>
        <v>4198.9004093243066</v>
      </c>
      <c r="H223" s="39">
        <f t="shared" si="36"/>
        <v>1213.9477424380939</v>
      </c>
      <c r="I223" s="37">
        <f t="shared" si="38"/>
        <v>5412.8481517624004</v>
      </c>
      <c r="J223" s="40">
        <f t="shared" si="39"/>
        <v>-378.18571354454491</v>
      </c>
      <c r="K223" s="37">
        <f t="shared" si="40"/>
        <v>5034.6624382178552</v>
      </c>
      <c r="L223" s="37">
        <f t="shared" si="41"/>
        <v>124793214.13888215</v>
      </c>
      <c r="M223" s="37">
        <f t="shared" si="42"/>
        <v>116074142.51311265</v>
      </c>
      <c r="N223" s="41">
        <f>'jan-sep'!M223</f>
        <v>87266409.898406953</v>
      </c>
      <c r="O223" s="41">
        <f t="shared" si="43"/>
        <v>28807732.614705697</v>
      </c>
    </row>
    <row r="224" spans="1:15" s="34" customFormat="1" x14ac:dyDescent="0.2">
      <c r="A224" s="33">
        <v>4206</v>
      </c>
      <c r="B224" s="34" t="s">
        <v>195</v>
      </c>
      <c r="C224" s="65">
        <v>278763229</v>
      </c>
      <c r="D224" s="36">
        <v>9645</v>
      </c>
      <c r="E224" s="37">
        <f t="shared" si="37"/>
        <v>28902.35655780197</v>
      </c>
      <c r="F224" s="38">
        <f t="shared" si="34"/>
        <v>0.81882273914914683</v>
      </c>
      <c r="G224" s="39">
        <f t="shared" si="35"/>
        <v>3837.0574310517127</v>
      </c>
      <c r="H224" s="39">
        <f t="shared" si="36"/>
        <v>1002.8726717790804</v>
      </c>
      <c r="I224" s="37">
        <f t="shared" si="38"/>
        <v>4839.9301028307927</v>
      </c>
      <c r="J224" s="40">
        <f t="shared" si="39"/>
        <v>-378.18571354454491</v>
      </c>
      <c r="K224" s="37">
        <f t="shared" si="40"/>
        <v>4461.7443892862475</v>
      </c>
      <c r="L224" s="37">
        <f t="shared" si="41"/>
        <v>46681125.841802999</v>
      </c>
      <c r="M224" s="37">
        <f t="shared" si="42"/>
        <v>43033524.634665854</v>
      </c>
      <c r="N224" s="41">
        <f>'jan-sep'!M224</f>
        <v>35159132.3558072</v>
      </c>
      <c r="O224" s="41">
        <f t="shared" si="43"/>
        <v>7874392.2788586542</v>
      </c>
    </row>
    <row r="225" spans="1:15" s="34" customFormat="1" x14ac:dyDescent="0.2">
      <c r="A225" s="33">
        <v>4207</v>
      </c>
      <c r="B225" s="34" t="s">
        <v>196</v>
      </c>
      <c r="C225" s="65">
        <v>270187445</v>
      </c>
      <c r="D225" s="36">
        <v>9027</v>
      </c>
      <c r="E225" s="37">
        <f t="shared" si="37"/>
        <v>29931.034119862634</v>
      </c>
      <c r="F225" s="38">
        <f t="shared" si="34"/>
        <v>0.84796584993263091</v>
      </c>
      <c r="G225" s="39">
        <f t="shared" si="35"/>
        <v>3219.8508938153141</v>
      </c>
      <c r="H225" s="39">
        <f t="shared" si="36"/>
        <v>642.83552505784803</v>
      </c>
      <c r="I225" s="37">
        <f t="shared" si="38"/>
        <v>3862.686418873162</v>
      </c>
      <c r="J225" s="40">
        <f t="shared" si="39"/>
        <v>-378.18571354454491</v>
      </c>
      <c r="K225" s="37">
        <f t="shared" si="40"/>
        <v>3484.5007053286172</v>
      </c>
      <c r="L225" s="37">
        <f t="shared" si="41"/>
        <v>34868470.303168036</v>
      </c>
      <c r="M225" s="37">
        <f t="shared" si="42"/>
        <v>31454587.867001429</v>
      </c>
      <c r="N225" s="41">
        <f>'jan-sep'!M225</f>
        <v>23998658.145186286</v>
      </c>
      <c r="O225" s="41">
        <f t="shared" si="43"/>
        <v>7455929.7218151428</v>
      </c>
    </row>
    <row r="226" spans="1:15" s="34" customFormat="1" x14ac:dyDescent="0.2">
      <c r="A226" s="33">
        <v>4211</v>
      </c>
      <c r="B226" s="34" t="s">
        <v>182</v>
      </c>
      <c r="C226" s="65">
        <v>59094548</v>
      </c>
      <c r="D226" s="36">
        <v>2430</v>
      </c>
      <c r="E226" s="37">
        <f t="shared" si="37"/>
        <v>24318.744032921812</v>
      </c>
      <c r="F226" s="38">
        <f t="shared" si="34"/>
        <v>0.68896598662743702</v>
      </c>
      <c r="G226" s="39">
        <f t="shared" si="35"/>
        <v>6587.2249459798077</v>
      </c>
      <c r="H226" s="39">
        <f t="shared" si="36"/>
        <v>2607.1370554871355</v>
      </c>
      <c r="I226" s="37">
        <f t="shared" si="38"/>
        <v>9194.3620014669432</v>
      </c>
      <c r="J226" s="40">
        <f t="shared" si="39"/>
        <v>-378.18571354454491</v>
      </c>
      <c r="K226" s="37">
        <f t="shared" si="40"/>
        <v>8816.1762879223988</v>
      </c>
      <c r="L226" s="37">
        <f t="shared" si="41"/>
        <v>22342299.663564671</v>
      </c>
      <c r="M226" s="37">
        <f t="shared" si="42"/>
        <v>21423308.379651431</v>
      </c>
      <c r="N226" s="41">
        <f>'jan-sep'!M226</f>
        <v>17375627.64127646</v>
      </c>
      <c r="O226" s="41">
        <f t="shared" si="43"/>
        <v>4047680.7383749709</v>
      </c>
    </row>
    <row r="227" spans="1:15" s="34" customFormat="1" x14ac:dyDescent="0.2">
      <c r="A227" s="33">
        <v>4212</v>
      </c>
      <c r="B227" s="34" t="s">
        <v>183</v>
      </c>
      <c r="C227" s="65">
        <v>53409608</v>
      </c>
      <c r="D227" s="36">
        <v>2128</v>
      </c>
      <c r="E227" s="37">
        <f t="shared" si="37"/>
        <v>25098.5</v>
      </c>
      <c r="F227" s="38">
        <f t="shared" si="34"/>
        <v>0.71105698517815896</v>
      </c>
      <c r="G227" s="39">
        <f t="shared" si="35"/>
        <v>6119.3713657328944</v>
      </c>
      <c r="H227" s="39">
        <f t="shared" si="36"/>
        <v>2334.2224670097698</v>
      </c>
      <c r="I227" s="37">
        <f t="shared" si="38"/>
        <v>8453.5938327426647</v>
      </c>
      <c r="J227" s="40">
        <f t="shared" si="39"/>
        <v>-378.18571354454491</v>
      </c>
      <c r="K227" s="37">
        <f t="shared" si="40"/>
        <v>8075.4081191981195</v>
      </c>
      <c r="L227" s="37">
        <f t="shared" si="41"/>
        <v>17989247.67607639</v>
      </c>
      <c r="M227" s="37">
        <f t="shared" si="42"/>
        <v>17184468.477653597</v>
      </c>
      <c r="N227" s="41">
        <f>'jan-sep'!M227</f>
        <v>13928011.494500542</v>
      </c>
      <c r="O227" s="41">
        <f t="shared" si="43"/>
        <v>3256456.9831530545</v>
      </c>
    </row>
    <row r="228" spans="1:15" s="34" customFormat="1" x14ac:dyDescent="0.2">
      <c r="A228" s="33">
        <v>4213</v>
      </c>
      <c r="B228" s="34" t="s">
        <v>184</v>
      </c>
      <c r="C228" s="65">
        <v>176503473</v>
      </c>
      <c r="D228" s="36">
        <v>6067</v>
      </c>
      <c r="E228" s="37">
        <f t="shared" si="37"/>
        <v>29092.380583484424</v>
      </c>
      <c r="F228" s="38">
        <f t="shared" si="34"/>
        <v>0.82420624457031477</v>
      </c>
      <c r="G228" s="39">
        <f t="shared" si="35"/>
        <v>3723.0430156422399</v>
      </c>
      <c r="H228" s="39">
        <f t="shared" si="36"/>
        <v>936.36426279022135</v>
      </c>
      <c r="I228" s="37">
        <f t="shared" si="38"/>
        <v>4659.4072784324617</v>
      </c>
      <c r="J228" s="40">
        <f t="shared" si="39"/>
        <v>-378.18571354454491</v>
      </c>
      <c r="K228" s="37">
        <f t="shared" si="40"/>
        <v>4281.2215648879164</v>
      </c>
      <c r="L228" s="37">
        <f t="shared" si="41"/>
        <v>28268623.958249744</v>
      </c>
      <c r="M228" s="37">
        <f t="shared" si="42"/>
        <v>25974171.234174989</v>
      </c>
      <c r="N228" s="41">
        <f>'jan-sep'!M228</f>
        <v>23552021.214865975</v>
      </c>
      <c r="O228" s="41">
        <f t="shared" si="43"/>
        <v>2422150.0193090141</v>
      </c>
    </row>
    <row r="229" spans="1:15" s="34" customFormat="1" x14ac:dyDescent="0.2">
      <c r="A229" s="33">
        <v>4214</v>
      </c>
      <c r="B229" s="34" t="s">
        <v>185</v>
      </c>
      <c r="C229" s="65">
        <v>150078543</v>
      </c>
      <c r="D229" s="36">
        <v>6004</v>
      </c>
      <c r="E229" s="37">
        <f t="shared" si="37"/>
        <v>24996.426215856096</v>
      </c>
      <c r="F229" s="38">
        <f t="shared" si="34"/>
        <v>0.70816516784966965</v>
      </c>
      <c r="G229" s="39">
        <f t="shared" si="35"/>
        <v>6180.6156362192369</v>
      </c>
      <c r="H229" s="39">
        <f t="shared" si="36"/>
        <v>2369.9482914601363</v>
      </c>
      <c r="I229" s="37">
        <f t="shared" si="38"/>
        <v>8550.5639276793736</v>
      </c>
      <c r="J229" s="40">
        <f t="shared" si="39"/>
        <v>-378.18571354454491</v>
      </c>
      <c r="K229" s="37">
        <f t="shared" si="40"/>
        <v>8172.3782141348283</v>
      </c>
      <c r="L229" s="37">
        <f t="shared" si="41"/>
        <v>51337585.821786962</v>
      </c>
      <c r="M229" s="37">
        <f t="shared" si="42"/>
        <v>49066958.797665507</v>
      </c>
      <c r="N229" s="41">
        <f>'jan-sep'!M229</f>
        <v>30154353.063055094</v>
      </c>
      <c r="O229" s="41">
        <f t="shared" si="43"/>
        <v>18912605.734610412</v>
      </c>
    </row>
    <row r="230" spans="1:15" s="34" customFormat="1" x14ac:dyDescent="0.2">
      <c r="A230" s="33">
        <v>4215</v>
      </c>
      <c r="B230" s="34" t="s">
        <v>186</v>
      </c>
      <c r="C230" s="65">
        <v>356322706</v>
      </c>
      <c r="D230" s="36">
        <v>11180</v>
      </c>
      <c r="E230" s="37">
        <f t="shared" si="37"/>
        <v>31871.440608228979</v>
      </c>
      <c r="F230" s="38">
        <f t="shared" si="34"/>
        <v>0.90293883985784207</v>
      </c>
      <c r="G230" s="39">
        <f t="shared" si="35"/>
        <v>2055.6070007955072</v>
      </c>
      <c r="H230" s="39">
        <f t="shared" si="36"/>
        <v>0</v>
      </c>
      <c r="I230" s="37">
        <f t="shared" si="38"/>
        <v>2055.6070007955072</v>
      </c>
      <c r="J230" s="40">
        <f t="shared" si="39"/>
        <v>-378.18571354454491</v>
      </c>
      <c r="K230" s="37">
        <f t="shared" si="40"/>
        <v>1677.4212872509625</v>
      </c>
      <c r="L230" s="37">
        <f t="shared" si="41"/>
        <v>22981686.268893771</v>
      </c>
      <c r="M230" s="37">
        <f t="shared" si="42"/>
        <v>18753569.991465759</v>
      </c>
      <c r="N230" s="41">
        <f>'jan-sep'!M230</f>
        <v>15779580.709453024</v>
      </c>
      <c r="O230" s="41">
        <f t="shared" si="43"/>
        <v>2973989.2820127346</v>
      </c>
    </row>
    <row r="231" spans="1:15" s="34" customFormat="1" x14ac:dyDescent="0.2">
      <c r="A231" s="33">
        <v>4216</v>
      </c>
      <c r="B231" s="34" t="s">
        <v>187</v>
      </c>
      <c r="C231" s="65">
        <v>131424983</v>
      </c>
      <c r="D231" s="36">
        <v>5274</v>
      </c>
      <c r="E231" s="37">
        <f t="shared" si="37"/>
        <v>24919.412779673872</v>
      </c>
      <c r="F231" s="38">
        <f t="shared" si="34"/>
        <v>0.70598332663406138</v>
      </c>
      <c r="G231" s="39">
        <f t="shared" si="35"/>
        <v>6226.8236979285712</v>
      </c>
      <c r="H231" s="39">
        <f t="shared" si="36"/>
        <v>2396.9029941239146</v>
      </c>
      <c r="I231" s="37">
        <f t="shared" si="38"/>
        <v>8623.7266920524853</v>
      </c>
      <c r="J231" s="40">
        <f t="shared" si="39"/>
        <v>-378.18571354454491</v>
      </c>
      <c r="K231" s="37">
        <f t="shared" si="40"/>
        <v>8245.540978507941</v>
      </c>
      <c r="L231" s="37">
        <f t="shared" si="41"/>
        <v>45481534.573884808</v>
      </c>
      <c r="M231" s="37">
        <f t="shared" si="42"/>
        <v>43486983.12065088</v>
      </c>
      <c r="N231" s="41">
        <f>'jan-sep'!M231</f>
        <v>36005649.815881513</v>
      </c>
      <c r="O231" s="41">
        <f t="shared" si="43"/>
        <v>7481333.304769367</v>
      </c>
    </row>
    <row r="232" spans="1:15" s="34" customFormat="1" x14ac:dyDescent="0.2">
      <c r="A232" s="33">
        <v>4217</v>
      </c>
      <c r="B232" s="34" t="s">
        <v>188</v>
      </c>
      <c r="C232" s="65">
        <v>47835891</v>
      </c>
      <c r="D232" s="36">
        <v>1822</v>
      </c>
      <c r="E232" s="37">
        <f t="shared" si="37"/>
        <v>26254.60537870472</v>
      </c>
      <c r="F232" s="38">
        <f t="shared" si="34"/>
        <v>0.74381020967882772</v>
      </c>
      <c r="G232" s="39">
        <f t="shared" si="35"/>
        <v>5425.7081385100619</v>
      </c>
      <c r="H232" s="39">
        <f t="shared" si="36"/>
        <v>1929.5855844631176</v>
      </c>
      <c r="I232" s="37">
        <f t="shared" si="38"/>
        <v>7355.2937229731797</v>
      </c>
      <c r="J232" s="40">
        <f t="shared" si="39"/>
        <v>-378.18571354454491</v>
      </c>
      <c r="K232" s="37">
        <f t="shared" si="40"/>
        <v>6977.1080094286344</v>
      </c>
      <c r="L232" s="37">
        <f t="shared" si="41"/>
        <v>13401345.163257133</v>
      </c>
      <c r="M232" s="37">
        <f t="shared" si="42"/>
        <v>12712290.793178972</v>
      </c>
      <c r="N232" s="41">
        <f>'jan-sep'!M232</f>
        <v>8070162.8785620276</v>
      </c>
      <c r="O232" s="41">
        <f t="shared" si="43"/>
        <v>4642127.9146169443</v>
      </c>
    </row>
    <row r="233" spans="1:15" s="34" customFormat="1" x14ac:dyDescent="0.2">
      <c r="A233" s="33">
        <v>4218</v>
      </c>
      <c r="B233" s="34" t="s">
        <v>189</v>
      </c>
      <c r="C233" s="65">
        <v>35497897</v>
      </c>
      <c r="D233" s="36">
        <v>1335</v>
      </c>
      <c r="E233" s="37">
        <f t="shared" si="37"/>
        <v>26590.185018726592</v>
      </c>
      <c r="F233" s="38">
        <f t="shared" si="34"/>
        <v>0.75331740122896507</v>
      </c>
      <c r="G233" s="39">
        <f t="shared" si="35"/>
        <v>5224.3603544969392</v>
      </c>
      <c r="H233" s="39">
        <f t="shared" si="36"/>
        <v>1812.1327104554628</v>
      </c>
      <c r="I233" s="37">
        <f t="shared" si="38"/>
        <v>7036.4930649524022</v>
      </c>
      <c r="J233" s="40">
        <f t="shared" si="39"/>
        <v>-378.18571354454491</v>
      </c>
      <c r="K233" s="37">
        <f t="shared" si="40"/>
        <v>6658.3073514078569</v>
      </c>
      <c r="L233" s="37">
        <f t="shared" si="41"/>
        <v>9393718.2417114563</v>
      </c>
      <c r="M233" s="37">
        <f t="shared" si="42"/>
        <v>8888840.3141294885</v>
      </c>
      <c r="N233" s="41">
        <f>'jan-sep'!M233</f>
        <v>6128619.545516083</v>
      </c>
      <c r="O233" s="41">
        <f t="shared" si="43"/>
        <v>2760220.7686134055</v>
      </c>
    </row>
    <row r="234" spans="1:15" s="34" customFormat="1" x14ac:dyDescent="0.2">
      <c r="A234" s="33">
        <v>4219</v>
      </c>
      <c r="B234" s="34" t="s">
        <v>190</v>
      </c>
      <c r="C234" s="65">
        <v>93910434</v>
      </c>
      <c r="D234" s="36">
        <v>3619</v>
      </c>
      <c r="E234" s="37">
        <f t="shared" si="37"/>
        <v>25949.277148383531</v>
      </c>
      <c r="F234" s="38">
        <f t="shared" si="34"/>
        <v>0.73516006042919257</v>
      </c>
      <c r="G234" s="39">
        <f t="shared" si="35"/>
        <v>5608.9050767027757</v>
      </c>
      <c r="H234" s="39">
        <f t="shared" si="36"/>
        <v>2036.4504650755339</v>
      </c>
      <c r="I234" s="37">
        <f t="shared" si="38"/>
        <v>7645.35554177831</v>
      </c>
      <c r="J234" s="40">
        <f t="shared" si="39"/>
        <v>-378.18571354454491</v>
      </c>
      <c r="K234" s="37">
        <f t="shared" si="40"/>
        <v>7267.1698282337647</v>
      </c>
      <c r="L234" s="37">
        <f t="shared" si="41"/>
        <v>27668541.705695704</v>
      </c>
      <c r="M234" s="37">
        <f t="shared" si="42"/>
        <v>26299887.608377993</v>
      </c>
      <c r="N234" s="41">
        <f>'jan-sep'!M234</f>
        <v>19226182.437357835</v>
      </c>
      <c r="O234" s="41">
        <f t="shared" si="43"/>
        <v>7073705.1710201576</v>
      </c>
    </row>
    <row r="235" spans="1:15" s="34" customFormat="1" x14ac:dyDescent="0.2">
      <c r="A235" s="33">
        <v>4220</v>
      </c>
      <c r="B235" s="34" t="s">
        <v>191</v>
      </c>
      <c r="C235" s="65">
        <v>34260659</v>
      </c>
      <c r="D235" s="36">
        <v>1142</v>
      </c>
      <c r="E235" s="37">
        <f t="shared" si="37"/>
        <v>30000.577057793344</v>
      </c>
      <c r="F235" s="38">
        <f t="shared" si="34"/>
        <v>0.84993604702749481</v>
      </c>
      <c r="G235" s="39">
        <f t="shared" si="35"/>
        <v>3178.1251310568882</v>
      </c>
      <c r="H235" s="39">
        <f t="shared" si="36"/>
        <v>618.49549678209962</v>
      </c>
      <c r="I235" s="37">
        <f t="shared" si="38"/>
        <v>3796.6206278389877</v>
      </c>
      <c r="J235" s="40">
        <f t="shared" si="39"/>
        <v>-378.18571354454491</v>
      </c>
      <c r="K235" s="37">
        <f t="shared" si="40"/>
        <v>3418.4349142944429</v>
      </c>
      <c r="L235" s="37">
        <f t="shared" si="41"/>
        <v>4335740.756992124</v>
      </c>
      <c r="M235" s="37">
        <f t="shared" si="42"/>
        <v>3903852.6721242541</v>
      </c>
      <c r="N235" s="41">
        <f>'jan-sep'!M235</f>
        <v>2504174.0209208732</v>
      </c>
      <c r="O235" s="41">
        <f t="shared" si="43"/>
        <v>1399678.6512033809</v>
      </c>
    </row>
    <row r="236" spans="1:15" s="34" customFormat="1" x14ac:dyDescent="0.2">
      <c r="A236" s="33">
        <v>4221</v>
      </c>
      <c r="B236" s="34" t="s">
        <v>192</v>
      </c>
      <c r="C236" s="65">
        <v>51227475</v>
      </c>
      <c r="D236" s="36">
        <v>1169</v>
      </c>
      <c r="E236" s="37">
        <f t="shared" si="37"/>
        <v>43821.621043627034</v>
      </c>
      <c r="F236" s="38">
        <f t="shared" si="34"/>
        <v>1.2414952983206649</v>
      </c>
      <c r="G236" s="39">
        <f t="shared" si="35"/>
        <v>-5114.5012604433259</v>
      </c>
      <c r="H236" s="39">
        <f t="shared" si="36"/>
        <v>0</v>
      </c>
      <c r="I236" s="37">
        <f t="shared" si="38"/>
        <v>-5114.5012604433259</v>
      </c>
      <c r="J236" s="40">
        <f t="shared" si="39"/>
        <v>-378.18571354454491</v>
      </c>
      <c r="K236" s="37">
        <f t="shared" si="40"/>
        <v>-5492.6869739878712</v>
      </c>
      <c r="L236" s="37">
        <f t="shared" si="41"/>
        <v>-5978851.9734582482</v>
      </c>
      <c r="M236" s="37">
        <f t="shared" si="42"/>
        <v>-6420951.0725918217</v>
      </c>
      <c r="N236" s="41">
        <f>'jan-sep'!M236</f>
        <v>-7426635.0610830951</v>
      </c>
      <c r="O236" s="41">
        <f t="shared" si="43"/>
        <v>1005683.9884912735</v>
      </c>
    </row>
    <row r="237" spans="1:15" s="34" customFormat="1" x14ac:dyDescent="0.2">
      <c r="A237" s="33">
        <v>4222</v>
      </c>
      <c r="B237" s="34" t="s">
        <v>193</v>
      </c>
      <c r="C237" s="65">
        <v>81836230</v>
      </c>
      <c r="D237" s="36">
        <v>930</v>
      </c>
      <c r="E237" s="37">
        <f t="shared" si="37"/>
        <v>87995.946236559146</v>
      </c>
      <c r="F237" s="38">
        <f t="shared" si="34"/>
        <v>2.4929829367837564</v>
      </c>
      <c r="G237" s="39">
        <f t="shared" si="35"/>
        <v>-31619.096376202593</v>
      </c>
      <c r="H237" s="39">
        <f t="shared" si="36"/>
        <v>0</v>
      </c>
      <c r="I237" s="37">
        <f t="shared" si="38"/>
        <v>-31619.096376202593</v>
      </c>
      <c r="J237" s="40">
        <f t="shared" si="39"/>
        <v>-378.18571354454491</v>
      </c>
      <c r="K237" s="37">
        <f t="shared" si="40"/>
        <v>-31997.282089747139</v>
      </c>
      <c r="L237" s="37">
        <f t="shared" si="41"/>
        <v>-29405759.629868411</v>
      </c>
      <c r="M237" s="37">
        <f t="shared" si="42"/>
        <v>-29757472.34346484</v>
      </c>
      <c r="N237" s="41">
        <f>'jan-sep'!M237</f>
        <v>-28923719.713949766</v>
      </c>
      <c r="O237" s="41">
        <f t="shared" si="43"/>
        <v>-833752.62951507419</v>
      </c>
    </row>
    <row r="238" spans="1:15" s="34" customFormat="1" x14ac:dyDescent="0.2">
      <c r="A238" s="33">
        <v>4223</v>
      </c>
      <c r="B238" s="34" t="s">
        <v>197</v>
      </c>
      <c r="C238" s="65">
        <v>389535798</v>
      </c>
      <c r="D238" s="36">
        <v>14935</v>
      </c>
      <c r="E238" s="37">
        <f t="shared" si="37"/>
        <v>26082.075527284902</v>
      </c>
      <c r="F238" s="38">
        <f t="shared" si="34"/>
        <v>0.7389223257015457</v>
      </c>
      <c r="G238" s="39">
        <f t="shared" si="35"/>
        <v>5529.2260493619533</v>
      </c>
      <c r="H238" s="39">
        <f t="shared" si="36"/>
        <v>1989.9710324600542</v>
      </c>
      <c r="I238" s="37">
        <f t="shared" si="38"/>
        <v>7519.197081822007</v>
      </c>
      <c r="J238" s="40">
        <f t="shared" si="39"/>
        <v>-378.18571354454491</v>
      </c>
      <c r="K238" s="37">
        <f t="shared" si="40"/>
        <v>7141.0113682774618</v>
      </c>
      <c r="L238" s="37">
        <f t="shared" si="41"/>
        <v>112299208.41701168</v>
      </c>
      <c r="M238" s="37">
        <f t="shared" si="42"/>
        <v>106651004.78522389</v>
      </c>
      <c r="N238" s="41">
        <f>'jan-sep'!M238</f>
        <v>88724767.648339093</v>
      </c>
      <c r="O238" s="41">
        <f t="shared" si="43"/>
        <v>17926237.136884794</v>
      </c>
    </row>
    <row r="239" spans="1:15" s="34" customFormat="1" x14ac:dyDescent="0.2">
      <c r="A239" s="33">
        <v>4224</v>
      </c>
      <c r="B239" s="34" t="s">
        <v>198</v>
      </c>
      <c r="C239" s="65">
        <v>42767892</v>
      </c>
      <c r="D239" s="36">
        <v>927</v>
      </c>
      <c r="E239" s="37">
        <f t="shared" si="37"/>
        <v>46135.805825242722</v>
      </c>
      <c r="F239" s="38">
        <f t="shared" si="34"/>
        <v>1.3070576727239491</v>
      </c>
      <c r="G239" s="39">
        <f t="shared" si="35"/>
        <v>-6503.0121294127384</v>
      </c>
      <c r="H239" s="39">
        <f t="shared" si="36"/>
        <v>0</v>
      </c>
      <c r="I239" s="37">
        <f t="shared" si="38"/>
        <v>-6503.0121294127384</v>
      </c>
      <c r="J239" s="40">
        <f t="shared" si="39"/>
        <v>-378.18571354454491</v>
      </c>
      <c r="K239" s="37">
        <f t="shared" si="40"/>
        <v>-6881.1978429572837</v>
      </c>
      <c r="L239" s="37">
        <f t="shared" si="41"/>
        <v>-6028292.2439656081</v>
      </c>
      <c r="M239" s="37">
        <f t="shared" si="42"/>
        <v>-6378870.4004214024</v>
      </c>
      <c r="N239" s="41">
        <f>'jan-sep'!M239</f>
        <v>-7190464.2284208955</v>
      </c>
      <c r="O239" s="41">
        <f t="shared" si="43"/>
        <v>811593.82799949311</v>
      </c>
    </row>
    <row r="240" spans="1:15" s="34" customFormat="1" x14ac:dyDescent="0.2">
      <c r="A240" s="33">
        <v>4225</v>
      </c>
      <c r="B240" s="34" t="s">
        <v>200</v>
      </c>
      <c r="C240" s="65">
        <v>275394259</v>
      </c>
      <c r="D240" s="36">
        <v>10464</v>
      </c>
      <c r="E240" s="37">
        <f t="shared" si="37"/>
        <v>26318.258696483179</v>
      </c>
      <c r="F240" s="38">
        <f t="shared" si="34"/>
        <v>0.7456135499675357</v>
      </c>
      <c r="G240" s="39">
        <f t="shared" si="35"/>
        <v>5387.5161478429873</v>
      </c>
      <c r="H240" s="39">
        <f t="shared" si="36"/>
        <v>1907.3069232406572</v>
      </c>
      <c r="I240" s="37">
        <f t="shared" si="38"/>
        <v>7294.8230710836442</v>
      </c>
      <c r="J240" s="40">
        <f t="shared" si="39"/>
        <v>-378.18571354454491</v>
      </c>
      <c r="K240" s="37">
        <f t="shared" si="40"/>
        <v>6916.637357539099</v>
      </c>
      <c r="L240" s="37">
        <f t="shared" si="41"/>
        <v>76333028.615819246</v>
      </c>
      <c r="M240" s="37">
        <f t="shared" si="42"/>
        <v>72375693.309289128</v>
      </c>
      <c r="N240" s="41">
        <f>'jan-sep'!M240</f>
        <v>58909006.029348522</v>
      </c>
      <c r="O240" s="41">
        <f t="shared" si="43"/>
        <v>13466687.279940605</v>
      </c>
    </row>
    <row r="241" spans="1:15" s="34" customFormat="1" x14ac:dyDescent="0.2">
      <c r="A241" s="33">
        <v>4226</v>
      </c>
      <c r="B241" s="34" t="s">
        <v>201</v>
      </c>
      <c r="C241" s="65">
        <v>45179556</v>
      </c>
      <c r="D241" s="36">
        <v>1690</v>
      </c>
      <c r="E241" s="37">
        <f t="shared" si="37"/>
        <v>26733.465088757395</v>
      </c>
      <c r="F241" s="38">
        <f t="shared" si="34"/>
        <v>0.75737661969350356</v>
      </c>
      <c r="G241" s="39">
        <f t="shared" si="35"/>
        <v>5138.3923124784569</v>
      </c>
      <c r="H241" s="39">
        <f t="shared" si="36"/>
        <v>1761.9846859446816</v>
      </c>
      <c r="I241" s="37">
        <f t="shared" si="38"/>
        <v>6900.3769984231385</v>
      </c>
      <c r="J241" s="40">
        <f t="shared" si="39"/>
        <v>-378.18571354454491</v>
      </c>
      <c r="K241" s="37">
        <f t="shared" si="40"/>
        <v>6522.1912848785933</v>
      </c>
      <c r="L241" s="37">
        <f t="shared" si="41"/>
        <v>11661637.127335103</v>
      </c>
      <c r="M241" s="37">
        <f t="shared" si="42"/>
        <v>11022503.271444822</v>
      </c>
      <c r="N241" s="41">
        <f>'jan-sep'!M241</f>
        <v>8452007.0961963888</v>
      </c>
      <c r="O241" s="41">
        <f t="shared" si="43"/>
        <v>2570496.1752484329</v>
      </c>
    </row>
    <row r="242" spans="1:15" s="34" customFormat="1" x14ac:dyDescent="0.2">
      <c r="A242" s="33">
        <v>4227</v>
      </c>
      <c r="B242" s="34" t="s">
        <v>202</v>
      </c>
      <c r="C242" s="65">
        <v>182399264</v>
      </c>
      <c r="D242" s="36">
        <v>5922</v>
      </c>
      <c r="E242" s="37">
        <f t="shared" si="37"/>
        <v>30800.280986153328</v>
      </c>
      <c r="F242" s="38">
        <f t="shared" si="34"/>
        <v>0.87259218441956132</v>
      </c>
      <c r="G242" s="39">
        <f t="shared" si="35"/>
        <v>2698.3027740408979</v>
      </c>
      <c r="H242" s="39">
        <f t="shared" si="36"/>
        <v>338.59912185610517</v>
      </c>
      <c r="I242" s="37">
        <f t="shared" si="38"/>
        <v>3036.9018958970032</v>
      </c>
      <c r="J242" s="40">
        <f t="shared" si="39"/>
        <v>-378.18571354454491</v>
      </c>
      <c r="K242" s="37">
        <f t="shared" si="40"/>
        <v>2658.7161823524584</v>
      </c>
      <c r="L242" s="37">
        <f t="shared" si="41"/>
        <v>17984533.027502052</v>
      </c>
      <c r="M242" s="37">
        <f t="shared" si="42"/>
        <v>15744917.23189126</v>
      </c>
      <c r="N242" s="41">
        <f>'jan-sep'!M242</f>
        <v>5910419.166010187</v>
      </c>
      <c r="O242" s="41">
        <f t="shared" si="43"/>
        <v>9834498.0658810735</v>
      </c>
    </row>
    <row r="243" spans="1:15" s="34" customFormat="1" x14ac:dyDescent="0.2">
      <c r="A243" s="33">
        <v>4228</v>
      </c>
      <c r="B243" s="34" t="s">
        <v>203</v>
      </c>
      <c r="C243" s="65">
        <v>102117764</v>
      </c>
      <c r="D243" s="36">
        <v>1772</v>
      </c>
      <c r="E243" s="37">
        <f t="shared" si="37"/>
        <v>57628.53498871332</v>
      </c>
      <c r="F243" s="38">
        <f t="shared" si="34"/>
        <v>1.6326542362813932</v>
      </c>
      <c r="G243" s="39">
        <f t="shared" si="35"/>
        <v>-13398.649627495097</v>
      </c>
      <c r="H243" s="39">
        <f t="shared" si="36"/>
        <v>0</v>
      </c>
      <c r="I243" s="37">
        <f t="shared" si="38"/>
        <v>-13398.649627495097</v>
      </c>
      <c r="J243" s="40">
        <f t="shared" si="39"/>
        <v>-378.18571354454491</v>
      </c>
      <c r="K243" s="37">
        <f t="shared" si="40"/>
        <v>-13776.835341039641</v>
      </c>
      <c r="L243" s="37">
        <f t="shared" si="41"/>
        <v>-23742407.139921311</v>
      </c>
      <c r="M243" s="37">
        <f t="shared" si="42"/>
        <v>-24412552.224322245</v>
      </c>
      <c r="N243" s="41">
        <f>'jan-sep'!M243</f>
        <v>-27748624.052386004</v>
      </c>
      <c r="O243" s="41">
        <f t="shared" si="43"/>
        <v>3336071.82806376</v>
      </c>
    </row>
    <row r="244" spans="1:15" s="34" customFormat="1" x14ac:dyDescent="0.2">
      <c r="A244" s="33">
        <v>4601</v>
      </c>
      <c r="B244" s="34" t="s">
        <v>227</v>
      </c>
      <c r="C244" s="65">
        <v>10536842869</v>
      </c>
      <c r="D244" s="36">
        <v>285601</v>
      </c>
      <c r="E244" s="37">
        <f t="shared" si="37"/>
        <v>36893.578345313916</v>
      </c>
      <c r="F244" s="38">
        <f t="shared" si="34"/>
        <v>1.0452192995857572</v>
      </c>
      <c r="G244" s="39">
        <f t="shared" si="35"/>
        <v>-957.67564145545475</v>
      </c>
      <c r="H244" s="39">
        <f t="shared" si="36"/>
        <v>0</v>
      </c>
      <c r="I244" s="37">
        <f t="shared" si="38"/>
        <v>-957.67564145545475</v>
      </c>
      <c r="J244" s="40">
        <f t="shared" si="39"/>
        <v>-378.18571354454491</v>
      </c>
      <c r="K244" s="37">
        <f t="shared" si="40"/>
        <v>-1335.8613549999995</v>
      </c>
      <c r="L244" s="37">
        <f t="shared" si="41"/>
        <v>-273513120.87531936</v>
      </c>
      <c r="M244" s="37">
        <f t="shared" si="42"/>
        <v>-381523338.84935486</v>
      </c>
      <c r="N244" s="41">
        <f>'jan-sep'!M244</f>
        <v>-305094947.64362115</v>
      </c>
      <c r="O244" s="41">
        <f t="shared" si="43"/>
        <v>-76428391.205733716</v>
      </c>
    </row>
    <row r="245" spans="1:15" s="34" customFormat="1" x14ac:dyDescent="0.2">
      <c r="A245" s="33">
        <v>4602</v>
      </c>
      <c r="B245" s="34" t="s">
        <v>406</v>
      </c>
      <c r="C245" s="65">
        <v>581253315</v>
      </c>
      <c r="D245" s="36">
        <v>17160</v>
      </c>
      <c r="E245" s="37">
        <f t="shared" si="37"/>
        <v>33872.570804195806</v>
      </c>
      <c r="F245" s="38">
        <f t="shared" si="34"/>
        <v>0.95963217229177833</v>
      </c>
      <c r="G245" s="39">
        <f t="shared" si="35"/>
        <v>854.92888321541102</v>
      </c>
      <c r="H245" s="39">
        <f t="shared" si="36"/>
        <v>0</v>
      </c>
      <c r="I245" s="37">
        <f t="shared" si="38"/>
        <v>854.92888321541102</v>
      </c>
      <c r="J245" s="40">
        <f t="shared" si="39"/>
        <v>-378.18571354454491</v>
      </c>
      <c r="K245" s="37">
        <f t="shared" si="40"/>
        <v>476.74316967086611</v>
      </c>
      <c r="L245" s="37">
        <f t="shared" si="41"/>
        <v>14670579.635976452</v>
      </c>
      <c r="M245" s="37">
        <f t="shared" si="42"/>
        <v>8180912.7915520621</v>
      </c>
      <c r="N245" s="41">
        <f>'jan-sep'!M245</f>
        <v>-2159058.0251376336</v>
      </c>
      <c r="O245" s="41">
        <f t="shared" si="43"/>
        <v>10339970.816689696</v>
      </c>
    </row>
    <row r="246" spans="1:15" s="34" customFormat="1" x14ac:dyDescent="0.2">
      <c r="A246" s="33">
        <v>4611</v>
      </c>
      <c r="B246" s="34" t="s">
        <v>228</v>
      </c>
      <c r="C246" s="65">
        <v>131765980</v>
      </c>
      <c r="D246" s="36">
        <v>4053</v>
      </c>
      <c r="E246" s="37">
        <f t="shared" si="37"/>
        <v>32510.727855909205</v>
      </c>
      <c r="F246" s="38">
        <f t="shared" si="34"/>
        <v>0.9210502673534432</v>
      </c>
      <c r="G246" s="39">
        <f t="shared" si="35"/>
        <v>1672.0346521873719</v>
      </c>
      <c r="H246" s="39">
        <f t="shared" si="36"/>
        <v>0</v>
      </c>
      <c r="I246" s="37">
        <f t="shared" si="38"/>
        <v>1672.0346521873719</v>
      </c>
      <c r="J246" s="40">
        <f t="shared" si="39"/>
        <v>-378.18571354454491</v>
      </c>
      <c r="K246" s="37">
        <f t="shared" si="40"/>
        <v>1293.8489386428269</v>
      </c>
      <c r="L246" s="37">
        <f t="shared" si="41"/>
        <v>6776756.4453154178</v>
      </c>
      <c r="M246" s="37">
        <f t="shared" si="42"/>
        <v>5243969.7483193772</v>
      </c>
      <c r="N246" s="41">
        <f>'jan-sep'!M246</f>
        <v>3034807.8504963419</v>
      </c>
      <c r="O246" s="41">
        <f t="shared" si="43"/>
        <v>2209161.8978230353</v>
      </c>
    </row>
    <row r="247" spans="1:15" s="34" customFormat="1" x14ac:dyDescent="0.2">
      <c r="A247" s="33">
        <v>4612</v>
      </c>
      <c r="B247" s="34" t="s">
        <v>229</v>
      </c>
      <c r="C247" s="65">
        <v>189114280</v>
      </c>
      <c r="D247" s="36">
        <v>5798</v>
      </c>
      <c r="E247" s="37">
        <f t="shared" si="37"/>
        <v>32617.157640565711</v>
      </c>
      <c r="F247" s="38">
        <f t="shared" si="34"/>
        <v>0.92406549303669183</v>
      </c>
      <c r="G247" s="39">
        <f t="shared" si="35"/>
        <v>1608.1767813934682</v>
      </c>
      <c r="H247" s="39">
        <f t="shared" si="36"/>
        <v>0</v>
      </c>
      <c r="I247" s="37">
        <f t="shared" si="38"/>
        <v>1608.1767813934682</v>
      </c>
      <c r="J247" s="40">
        <f t="shared" si="39"/>
        <v>-378.18571354454491</v>
      </c>
      <c r="K247" s="37">
        <f t="shared" si="40"/>
        <v>1229.9910678489232</v>
      </c>
      <c r="L247" s="37">
        <f t="shared" si="41"/>
        <v>9324208.9785193279</v>
      </c>
      <c r="M247" s="37">
        <f t="shared" si="42"/>
        <v>7131488.2113880571</v>
      </c>
      <c r="N247" s="41">
        <f>'jan-sep'!M247</f>
        <v>2921012.7678701626</v>
      </c>
      <c r="O247" s="41">
        <f t="shared" si="43"/>
        <v>4210475.4435178945</v>
      </c>
    </row>
    <row r="248" spans="1:15" s="34" customFormat="1" x14ac:dyDescent="0.2">
      <c r="A248" s="33">
        <v>4613</v>
      </c>
      <c r="B248" s="34" t="s">
        <v>230</v>
      </c>
      <c r="C248" s="65">
        <v>387607120</v>
      </c>
      <c r="D248" s="36">
        <v>11953</v>
      </c>
      <c r="E248" s="37">
        <f t="shared" si="37"/>
        <v>32427.601438969297</v>
      </c>
      <c r="F248" s="38">
        <f t="shared" si="34"/>
        <v>0.91869524137906411</v>
      </c>
      <c r="G248" s="39">
        <f t="shared" si="35"/>
        <v>1721.9105023513162</v>
      </c>
      <c r="H248" s="39">
        <f t="shared" si="36"/>
        <v>0</v>
      </c>
      <c r="I248" s="37">
        <f t="shared" si="38"/>
        <v>1721.9105023513162</v>
      </c>
      <c r="J248" s="40">
        <f t="shared" si="39"/>
        <v>-378.18571354454491</v>
      </c>
      <c r="K248" s="37">
        <f t="shared" si="40"/>
        <v>1343.7247888067714</v>
      </c>
      <c r="L248" s="37">
        <f t="shared" si="41"/>
        <v>20581996.234605283</v>
      </c>
      <c r="M248" s="37">
        <f t="shared" si="42"/>
        <v>16061542.400607338</v>
      </c>
      <c r="N248" s="41">
        <f>'jan-sep'!M248</f>
        <v>13448292.957804764</v>
      </c>
      <c r="O248" s="41">
        <f t="shared" si="43"/>
        <v>2613249.4428025745</v>
      </c>
    </row>
    <row r="249" spans="1:15" s="34" customFormat="1" x14ac:dyDescent="0.2">
      <c r="A249" s="33">
        <v>4614</v>
      </c>
      <c r="B249" s="34" t="s">
        <v>231</v>
      </c>
      <c r="C249" s="65">
        <v>618343702</v>
      </c>
      <c r="D249" s="36">
        <v>18861</v>
      </c>
      <c r="E249" s="37">
        <f t="shared" si="37"/>
        <v>32784.248025025183</v>
      </c>
      <c r="F249" s="38">
        <f t="shared" si="34"/>
        <v>0.92879927334332413</v>
      </c>
      <c r="G249" s="39">
        <f t="shared" si="35"/>
        <v>1507.9225507177848</v>
      </c>
      <c r="H249" s="39">
        <f t="shared" si="36"/>
        <v>0</v>
      </c>
      <c r="I249" s="37">
        <f t="shared" si="38"/>
        <v>1507.9225507177848</v>
      </c>
      <c r="J249" s="40">
        <f t="shared" si="39"/>
        <v>-378.18571354454491</v>
      </c>
      <c r="K249" s="37">
        <f t="shared" si="40"/>
        <v>1129.73683717324</v>
      </c>
      <c r="L249" s="37">
        <f t="shared" si="41"/>
        <v>28440927.229088139</v>
      </c>
      <c r="M249" s="37">
        <f t="shared" si="42"/>
        <v>21307966.485924479</v>
      </c>
      <c r="N249" s="41">
        <f>'jan-sep'!M249</f>
        <v>13089364.27999294</v>
      </c>
      <c r="O249" s="41">
        <f t="shared" si="43"/>
        <v>8218602.2059315387</v>
      </c>
    </row>
    <row r="250" spans="1:15" s="34" customFormat="1" x14ac:dyDescent="0.2">
      <c r="A250" s="33">
        <v>4615</v>
      </c>
      <c r="B250" s="34" t="s">
        <v>232</v>
      </c>
      <c r="C250" s="65">
        <v>98788527</v>
      </c>
      <c r="D250" s="36">
        <v>3147</v>
      </c>
      <c r="E250" s="37">
        <f t="shared" si="37"/>
        <v>31391.333651096284</v>
      </c>
      <c r="F250" s="38">
        <f t="shared" si="34"/>
        <v>0.88933709451442178</v>
      </c>
      <c r="G250" s="39">
        <f t="shared" si="35"/>
        <v>2343.6711750751242</v>
      </c>
      <c r="H250" s="39">
        <f t="shared" si="36"/>
        <v>131.73068912607067</v>
      </c>
      <c r="I250" s="37">
        <f t="shared" si="38"/>
        <v>2475.4018642011947</v>
      </c>
      <c r="J250" s="40">
        <f t="shared" si="39"/>
        <v>-378.18571354454491</v>
      </c>
      <c r="K250" s="37">
        <f t="shared" si="40"/>
        <v>2097.2161506566499</v>
      </c>
      <c r="L250" s="37">
        <f t="shared" si="41"/>
        <v>7790089.6666411599</v>
      </c>
      <c r="M250" s="37">
        <f t="shared" si="42"/>
        <v>6599939.2261164775</v>
      </c>
      <c r="N250" s="41">
        <f>'jan-sep'!M250</f>
        <v>4880650.8761716187</v>
      </c>
      <c r="O250" s="41">
        <f t="shared" si="43"/>
        <v>1719288.3499448588</v>
      </c>
    </row>
    <row r="251" spans="1:15" s="34" customFormat="1" x14ac:dyDescent="0.2">
      <c r="A251" s="33">
        <v>4616</v>
      </c>
      <c r="B251" s="34" t="s">
        <v>233</v>
      </c>
      <c r="C251" s="65">
        <v>105454134</v>
      </c>
      <c r="D251" s="36">
        <v>2924</v>
      </c>
      <c r="E251" s="37">
        <f t="shared" si="37"/>
        <v>36065.025307797536</v>
      </c>
      <c r="F251" s="38">
        <f t="shared" si="34"/>
        <v>1.0217458479883867</v>
      </c>
      <c r="G251" s="39">
        <f t="shared" si="35"/>
        <v>-460.54381894562681</v>
      </c>
      <c r="H251" s="39">
        <f t="shared" si="36"/>
        <v>0</v>
      </c>
      <c r="I251" s="37">
        <f t="shared" si="38"/>
        <v>-460.54381894562681</v>
      </c>
      <c r="J251" s="40">
        <f t="shared" si="39"/>
        <v>-378.18571354454491</v>
      </c>
      <c r="K251" s="37">
        <f t="shared" si="40"/>
        <v>-838.72953249017178</v>
      </c>
      <c r="L251" s="37">
        <f t="shared" si="41"/>
        <v>-1346630.1265970129</v>
      </c>
      <c r="M251" s="37">
        <f t="shared" si="42"/>
        <v>-2452445.1530012623</v>
      </c>
      <c r="N251" s="41">
        <f>'jan-sep'!M251</f>
        <v>-1762949.6954721699</v>
      </c>
      <c r="O251" s="41">
        <f t="shared" si="43"/>
        <v>-689495.45752909244</v>
      </c>
    </row>
    <row r="252" spans="1:15" s="34" customFormat="1" x14ac:dyDescent="0.2">
      <c r="A252" s="33">
        <v>4617</v>
      </c>
      <c r="B252" s="34" t="s">
        <v>234</v>
      </c>
      <c r="C252" s="65">
        <v>425436941</v>
      </c>
      <c r="D252" s="36">
        <v>13039</v>
      </c>
      <c r="E252" s="37">
        <f t="shared" si="37"/>
        <v>32628.034435156071</v>
      </c>
      <c r="F252" s="38">
        <f t="shared" si="34"/>
        <v>0.92437363976935805</v>
      </c>
      <c r="G252" s="39">
        <f t="shared" si="35"/>
        <v>1601.6507046392521</v>
      </c>
      <c r="H252" s="39">
        <f t="shared" si="36"/>
        <v>0</v>
      </c>
      <c r="I252" s="37">
        <f t="shared" si="38"/>
        <v>1601.6507046392521</v>
      </c>
      <c r="J252" s="40">
        <f t="shared" si="39"/>
        <v>-378.18571354454491</v>
      </c>
      <c r="K252" s="37">
        <f t="shared" si="40"/>
        <v>1223.4649910947073</v>
      </c>
      <c r="L252" s="37">
        <f t="shared" si="41"/>
        <v>20883923.537791207</v>
      </c>
      <c r="M252" s="37">
        <f t="shared" si="42"/>
        <v>15952760.01888389</v>
      </c>
      <c r="N252" s="41">
        <f>'jan-sep'!M252</f>
        <v>11425424.596353754</v>
      </c>
      <c r="O252" s="41">
        <f t="shared" si="43"/>
        <v>4527335.4225301351</v>
      </c>
    </row>
    <row r="253" spans="1:15" s="34" customFormat="1" x14ac:dyDescent="0.2">
      <c r="A253" s="33">
        <v>4618</v>
      </c>
      <c r="B253" s="34" t="s">
        <v>235</v>
      </c>
      <c r="C253" s="65">
        <v>388290288</v>
      </c>
      <c r="D253" s="36">
        <v>11002</v>
      </c>
      <c r="E253" s="37">
        <f t="shared" si="37"/>
        <v>35292.70023632067</v>
      </c>
      <c r="F253" s="38">
        <f t="shared" si="34"/>
        <v>0.99986537158932509</v>
      </c>
      <c r="G253" s="39">
        <f t="shared" si="35"/>
        <v>2.8512239404924911</v>
      </c>
      <c r="H253" s="39">
        <f t="shared" si="36"/>
        <v>0</v>
      </c>
      <c r="I253" s="37">
        <f t="shared" si="38"/>
        <v>2.8512239404924911</v>
      </c>
      <c r="J253" s="40">
        <f t="shared" si="39"/>
        <v>-378.18571354454491</v>
      </c>
      <c r="K253" s="37">
        <f t="shared" si="40"/>
        <v>-375.33448960405241</v>
      </c>
      <c r="L253" s="37">
        <f t="shared" si="41"/>
        <v>31369.165793298387</v>
      </c>
      <c r="M253" s="37">
        <f t="shared" si="42"/>
        <v>-4129430.0546237845</v>
      </c>
      <c r="N253" s="41">
        <f>'jan-sep'!M253</f>
        <v>-8935815.9295433853</v>
      </c>
      <c r="O253" s="41">
        <f t="shared" si="43"/>
        <v>4806385.8749196008</v>
      </c>
    </row>
    <row r="254" spans="1:15" s="34" customFormat="1" x14ac:dyDescent="0.2">
      <c r="A254" s="33">
        <v>4619</v>
      </c>
      <c r="B254" s="34" t="s">
        <v>236</v>
      </c>
      <c r="C254" s="65">
        <v>57437390</v>
      </c>
      <c r="D254" s="36">
        <v>903</v>
      </c>
      <c r="E254" s="37">
        <f t="shared" si="37"/>
        <v>63607.297895902549</v>
      </c>
      <c r="F254" s="38">
        <f t="shared" si="34"/>
        <v>1.8020365152176236</v>
      </c>
      <c r="G254" s="39">
        <f t="shared" si="35"/>
        <v>-16985.907371808633</v>
      </c>
      <c r="H254" s="39">
        <f t="shared" si="36"/>
        <v>0</v>
      </c>
      <c r="I254" s="37">
        <f t="shared" si="38"/>
        <v>-16985.907371808633</v>
      </c>
      <c r="J254" s="40">
        <f t="shared" si="39"/>
        <v>-378.18571354454491</v>
      </c>
      <c r="K254" s="37">
        <f t="shared" si="40"/>
        <v>-17364.093085353179</v>
      </c>
      <c r="L254" s="37">
        <f t="shared" si="41"/>
        <v>-15338274.356743196</v>
      </c>
      <c r="M254" s="37">
        <f t="shared" si="42"/>
        <v>-15679776.056073921</v>
      </c>
      <c r="N254" s="41">
        <f>'jan-sep'!M254</f>
        <v>-14492901.144189933</v>
      </c>
      <c r="O254" s="41">
        <f t="shared" si="43"/>
        <v>-1186874.9118839875</v>
      </c>
    </row>
    <row r="255" spans="1:15" s="34" customFormat="1" x14ac:dyDescent="0.2">
      <c r="A255" s="33">
        <v>4620</v>
      </c>
      <c r="B255" s="34" t="s">
        <v>237</v>
      </c>
      <c r="C255" s="65">
        <v>37508211</v>
      </c>
      <c r="D255" s="36">
        <v>1061</v>
      </c>
      <c r="E255" s="37">
        <f t="shared" si="37"/>
        <v>35351.754005655042</v>
      </c>
      <c r="F255" s="38">
        <f t="shared" si="34"/>
        <v>1.0015384036504564</v>
      </c>
      <c r="G255" s="39">
        <f t="shared" si="35"/>
        <v>-32.581037660130825</v>
      </c>
      <c r="H255" s="39">
        <f t="shared" si="36"/>
        <v>0</v>
      </c>
      <c r="I255" s="37">
        <f t="shared" si="38"/>
        <v>-32.581037660130825</v>
      </c>
      <c r="J255" s="40">
        <f t="shared" si="39"/>
        <v>-378.18571354454491</v>
      </c>
      <c r="K255" s="37">
        <f t="shared" si="40"/>
        <v>-410.76675120467576</v>
      </c>
      <c r="L255" s="37">
        <f t="shared" si="41"/>
        <v>-34568.480957398802</v>
      </c>
      <c r="M255" s="37">
        <f t="shared" si="42"/>
        <v>-435823.52302816097</v>
      </c>
      <c r="N255" s="41">
        <f>'jan-sep'!M255</f>
        <v>-1821139.1820437661</v>
      </c>
      <c r="O255" s="41">
        <f t="shared" si="43"/>
        <v>1385315.6590156052</v>
      </c>
    </row>
    <row r="256" spans="1:15" s="34" customFormat="1" x14ac:dyDescent="0.2">
      <c r="A256" s="33">
        <v>4621</v>
      </c>
      <c r="B256" s="34" t="s">
        <v>238</v>
      </c>
      <c r="C256" s="65">
        <v>486570869</v>
      </c>
      <c r="D256" s="36">
        <v>15787</v>
      </c>
      <c r="E256" s="37">
        <f t="shared" si="37"/>
        <v>30820.983657439665</v>
      </c>
      <c r="F256" s="38">
        <f t="shared" si="34"/>
        <v>0.8731787046908922</v>
      </c>
      <c r="G256" s="39">
        <f t="shared" si="35"/>
        <v>2685.8811712690954</v>
      </c>
      <c r="H256" s="39">
        <f t="shared" si="36"/>
        <v>331.35318690588718</v>
      </c>
      <c r="I256" s="37">
        <f t="shared" si="38"/>
        <v>3017.2343581749824</v>
      </c>
      <c r="J256" s="40">
        <f t="shared" si="39"/>
        <v>-378.18571354454491</v>
      </c>
      <c r="K256" s="37">
        <f t="shared" si="40"/>
        <v>2639.0486446304376</v>
      </c>
      <c r="L256" s="37">
        <f t="shared" si="41"/>
        <v>47633078.812508449</v>
      </c>
      <c r="M256" s="37">
        <f t="shared" si="42"/>
        <v>41662660.952780716</v>
      </c>
      <c r="N256" s="41">
        <f>'jan-sep'!M256</f>
        <v>27907479.029971816</v>
      </c>
      <c r="O256" s="41">
        <f t="shared" si="43"/>
        <v>13755181.9228089</v>
      </c>
    </row>
    <row r="257" spans="1:15" s="34" customFormat="1" x14ac:dyDescent="0.2">
      <c r="A257" s="33">
        <v>4622</v>
      </c>
      <c r="B257" s="34" t="s">
        <v>239</v>
      </c>
      <c r="C257" s="65">
        <v>262654234</v>
      </c>
      <c r="D257" s="36">
        <v>8461</v>
      </c>
      <c r="E257" s="37">
        <f t="shared" si="37"/>
        <v>31042.93038647914</v>
      </c>
      <c r="F257" s="38">
        <f t="shared" si="34"/>
        <v>0.87946660125925136</v>
      </c>
      <c r="G257" s="39">
        <f t="shared" si="35"/>
        <v>2552.7131338454105</v>
      </c>
      <c r="H257" s="39">
        <f t="shared" si="36"/>
        <v>253.67183174207091</v>
      </c>
      <c r="I257" s="37">
        <f t="shared" si="38"/>
        <v>2806.3849655874815</v>
      </c>
      <c r="J257" s="40">
        <f t="shared" si="39"/>
        <v>-378.18571354454491</v>
      </c>
      <c r="K257" s="37">
        <f t="shared" si="40"/>
        <v>2428.1992520429367</v>
      </c>
      <c r="L257" s="37">
        <f t="shared" si="41"/>
        <v>23744823.193835679</v>
      </c>
      <c r="M257" s="37">
        <f t="shared" si="42"/>
        <v>20544993.871535286</v>
      </c>
      <c r="N257" s="41">
        <f>'jan-sep'!M257</f>
        <v>14407431.483679088</v>
      </c>
      <c r="O257" s="41">
        <f t="shared" si="43"/>
        <v>6137562.3878561985</v>
      </c>
    </row>
    <row r="258" spans="1:15" s="34" customFormat="1" x14ac:dyDescent="0.2">
      <c r="A258" s="33">
        <v>4623</v>
      </c>
      <c r="B258" s="34" t="s">
        <v>240</v>
      </c>
      <c r="C258" s="65">
        <v>76190315</v>
      </c>
      <c r="D258" s="36">
        <v>2504</v>
      </c>
      <c r="E258" s="37">
        <f t="shared" si="37"/>
        <v>30427.442092651756</v>
      </c>
      <c r="F258" s="38">
        <f t="shared" si="34"/>
        <v>0.86202941375317133</v>
      </c>
      <c r="G258" s="39">
        <f t="shared" si="35"/>
        <v>2922.006110141841</v>
      </c>
      <c r="H258" s="39">
        <f t="shared" si="36"/>
        <v>469.09273458165529</v>
      </c>
      <c r="I258" s="37">
        <f t="shared" si="38"/>
        <v>3391.0988447234963</v>
      </c>
      <c r="J258" s="40">
        <f t="shared" si="39"/>
        <v>-378.18571354454491</v>
      </c>
      <c r="K258" s="37">
        <f t="shared" si="40"/>
        <v>3012.9131311789515</v>
      </c>
      <c r="L258" s="37">
        <f t="shared" si="41"/>
        <v>8491311.5071876347</v>
      </c>
      <c r="M258" s="37">
        <f t="shared" si="42"/>
        <v>7544334.4804720944</v>
      </c>
      <c r="N258" s="41">
        <f>'jan-sep'!M258</f>
        <v>5978472.3957844749</v>
      </c>
      <c r="O258" s="41">
        <f t="shared" si="43"/>
        <v>1565862.0846876195</v>
      </c>
    </row>
    <row r="259" spans="1:15" s="34" customFormat="1" x14ac:dyDescent="0.2">
      <c r="A259" s="33">
        <v>4624</v>
      </c>
      <c r="B259" s="34" t="s">
        <v>407</v>
      </c>
      <c r="C259" s="65">
        <v>797258319</v>
      </c>
      <c r="D259" s="36">
        <v>25049</v>
      </c>
      <c r="E259" s="37">
        <f t="shared" si="37"/>
        <v>31827.949978043034</v>
      </c>
      <c r="F259" s="38">
        <f t="shared" si="34"/>
        <v>0.90170672174785471</v>
      </c>
      <c r="G259" s="39">
        <f t="shared" si="35"/>
        <v>2081.7013789070738</v>
      </c>
      <c r="H259" s="39">
        <f t="shared" si="36"/>
        <v>0</v>
      </c>
      <c r="I259" s="37">
        <f t="shared" si="38"/>
        <v>2081.7013789070738</v>
      </c>
      <c r="J259" s="40">
        <f t="shared" si="39"/>
        <v>-378.18571354454491</v>
      </c>
      <c r="K259" s="37">
        <f t="shared" si="40"/>
        <v>1703.515665362529</v>
      </c>
      <c r="L259" s="37">
        <f t="shared" si="41"/>
        <v>52144537.840243295</v>
      </c>
      <c r="M259" s="37">
        <f t="shared" si="42"/>
        <v>42671363.901665993</v>
      </c>
      <c r="N259" s="41">
        <f>'jan-sep'!M259</f>
        <v>33189449.929110002</v>
      </c>
      <c r="O259" s="41">
        <f t="shared" si="43"/>
        <v>9481913.9725559913</v>
      </c>
    </row>
    <row r="260" spans="1:15" s="34" customFormat="1" x14ac:dyDescent="0.2">
      <c r="A260" s="33">
        <v>4625</v>
      </c>
      <c r="B260" s="34" t="s">
        <v>241</v>
      </c>
      <c r="C260" s="65">
        <v>273334117</v>
      </c>
      <c r="D260" s="36">
        <v>5276</v>
      </c>
      <c r="E260" s="37">
        <f t="shared" si="37"/>
        <v>51807.072971948444</v>
      </c>
      <c r="F260" s="38">
        <f t="shared" si="34"/>
        <v>1.4677283948578022</v>
      </c>
      <c r="G260" s="39">
        <f t="shared" si="35"/>
        <v>-9905.772417436172</v>
      </c>
      <c r="H260" s="39">
        <f t="shared" si="36"/>
        <v>0</v>
      </c>
      <c r="I260" s="37">
        <f t="shared" si="38"/>
        <v>-9905.772417436172</v>
      </c>
      <c r="J260" s="40">
        <f t="shared" si="39"/>
        <v>-378.18571354454491</v>
      </c>
      <c r="K260" s="37">
        <f t="shared" si="40"/>
        <v>-10283.958130980716</v>
      </c>
      <c r="L260" s="37">
        <f t="shared" si="41"/>
        <v>-52262855.274393246</v>
      </c>
      <c r="M260" s="37">
        <f t="shared" si="42"/>
        <v>-54258163.099054262</v>
      </c>
      <c r="N260" s="41">
        <f>'jan-sep'!M260</f>
        <v>-49173493.550106421</v>
      </c>
      <c r="O260" s="41">
        <f t="shared" si="43"/>
        <v>-5084669.5489478409</v>
      </c>
    </row>
    <row r="261" spans="1:15" s="34" customFormat="1" x14ac:dyDescent="0.2">
      <c r="A261" s="33">
        <v>4626</v>
      </c>
      <c r="B261" s="34" t="s">
        <v>246</v>
      </c>
      <c r="C261" s="65">
        <v>1209810709</v>
      </c>
      <c r="D261" s="36">
        <v>38664</v>
      </c>
      <c r="E261" s="37">
        <f t="shared" si="37"/>
        <v>31290.36594765156</v>
      </c>
      <c r="F261" s="38">
        <f t="shared" si="34"/>
        <v>0.88647661317841497</v>
      </c>
      <c r="G261" s="39">
        <f t="shared" si="35"/>
        <v>2404.2517971419584</v>
      </c>
      <c r="H261" s="39">
        <f t="shared" si="36"/>
        <v>167.06938533172377</v>
      </c>
      <c r="I261" s="37">
        <f t="shared" si="38"/>
        <v>2571.3211824736823</v>
      </c>
      <c r="J261" s="40">
        <f t="shared" si="39"/>
        <v>-378.18571354454491</v>
      </c>
      <c r="K261" s="37">
        <f t="shared" si="40"/>
        <v>2193.1354689291375</v>
      </c>
      <c r="L261" s="37">
        <f t="shared" si="41"/>
        <v>99417562.199162453</v>
      </c>
      <c r="M261" s="37">
        <f t="shared" si="42"/>
        <v>84795389.770676166</v>
      </c>
      <c r="N261" s="41">
        <f>'jan-sep'!M261</f>
        <v>61255912.625643358</v>
      </c>
      <c r="O261" s="41">
        <f t="shared" si="43"/>
        <v>23539477.145032808</v>
      </c>
    </row>
    <row r="262" spans="1:15" s="34" customFormat="1" x14ac:dyDescent="0.2">
      <c r="A262" s="33">
        <v>4627</v>
      </c>
      <c r="B262" s="34" t="s">
        <v>242</v>
      </c>
      <c r="C262" s="65">
        <v>878626291</v>
      </c>
      <c r="D262" s="36">
        <v>29594</v>
      </c>
      <c r="E262" s="37">
        <f t="shared" si="37"/>
        <v>29689.338751098196</v>
      </c>
      <c r="F262" s="38">
        <f t="shared" si="34"/>
        <v>0.84111846143351088</v>
      </c>
      <c r="G262" s="39">
        <f t="shared" si="35"/>
        <v>3364.8681150739772</v>
      </c>
      <c r="H262" s="39">
        <f t="shared" si="36"/>
        <v>727.42890412540146</v>
      </c>
      <c r="I262" s="37">
        <f t="shared" si="38"/>
        <v>4092.2970191993786</v>
      </c>
      <c r="J262" s="40">
        <f t="shared" si="39"/>
        <v>-378.18571354454491</v>
      </c>
      <c r="K262" s="37">
        <f t="shared" si="40"/>
        <v>3714.1113056548338</v>
      </c>
      <c r="L262" s="37">
        <f t="shared" si="41"/>
        <v>121107437.98618641</v>
      </c>
      <c r="M262" s="37">
        <f t="shared" si="42"/>
        <v>109915409.97954915</v>
      </c>
      <c r="N262" s="41">
        <f>'jan-sep'!M262</f>
        <v>95062276.924459204</v>
      </c>
      <c r="O262" s="41">
        <f t="shared" si="43"/>
        <v>14853133.055089951</v>
      </c>
    </row>
    <row r="263" spans="1:15" s="34" customFormat="1" x14ac:dyDescent="0.2">
      <c r="A263" s="33">
        <v>4628</v>
      </c>
      <c r="B263" s="34" t="s">
        <v>243</v>
      </c>
      <c r="C263" s="65">
        <v>117616309</v>
      </c>
      <c r="D263" s="36">
        <v>3918</v>
      </c>
      <c r="E263" s="37">
        <f t="shared" si="37"/>
        <v>30019.476518631956</v>
      </c>
      <c r="F263" s="38">
        <f t="shared" si="34"/>
        <v>0.85047148116281757</v>
      </c>
      <c r="G263" s="39">
        <f t="shared" si="35"/>
        <v>3166.7854545537207</v>
      </c>
      <c r="H263" s="39">
        <f t="shared" si="36"/>
        <v>611.88068548858519</v>
      </c>
      <c r="I263" s="37">
        <f t="shared" si="38"/>
        <v>3778.6661400423059</v>
      </c>
      <c r="J263" s="40">
        <f t="shared" si="39"/>
        <v>-378.18571354454491</v>
      </c>
      <c r="K263" s="37">
        <f t="shared" si="40"/>
        <v>3400.4804264977611</v>
      </c>
      <c r="L263" s="37">
        <f t="shared" si="41"/>
        <v>14804813.936685754</v>
      </c>
      <c r="M263" s="37">
        <f t="shared" si="42"/>
        <v>13323082.311018229</v>
      </c>
      <c r="N263" s="41">
        <f>'jan-sep'!M263</f>
        <v>7842849.9697618121</v>
      </c>
      <c r="O263" s="41">
        <f t="shared" si="43"/>
        <v>5480232.3412564164</v>
      </c>
    </row>
    <row r="264" spans="1:15" s="34" customFormat="1" x14ac:dyDescent="0.2">
      <c r="A264" s="33">
        <v>4629</v>
      </c>
      <c r="B264" s="34" t="s">
        <v>244</v>
      </c>
      <c r="C264" s="65">
        <v>25522531</v>
      </c>
      <c r="D264" s="36">
        <v>376</v>
      </c>
      <c r="E264" s="37">
        <f t="shared" si="37"/>
        <v>67879.071808510635</v>
      </c>
      <c r="F264" s="38">
        <f t="shared" ref="F264:F327" si="44">IF(ISNUMBER(C264),E264/E$366,"")</f>
        <v>1.9230586750941825</v>
      </c>
      <c r="G264" s="39">
        <f t="shared" ref="G264:G327" si="45">(E$366-E264)*0.6</f>
        <v>-19548.971719373487</v>
      </c>
      <c r="H264" s="39">
        <f t="shared" ref="H264:H327" si="46">IF(E264&gt;=E$366*0.9,0,IF(E264&lt;0.9*E$366,(E$366*0.9-E264)*0.35))</f>
        <v>0</v>
      </c>
      <c r="I264" s="37">
        <f t="shared" si="38"/>
        <v>-19548.971719373487</v>
      </c>
      <c r="J264" s="40">
        <f t="shared" si="39"/>
        <v>-378.18571354454491</v>
      </c>
      <c r="K264" s="37">
        <f t="shared" si="40"/>
        <v>-19927.157432918033</v>
      </c>
      <c r="L264" s="37">
        <f t="shared" si="41"/>
        <v>-7350413.3664844306</v>
      </c>
      <c r="M264" s="37">
        <f t="shared" si="42"/>
        <v>-7492611.1947771804</v>
      </c>
      <c r="N264" s="41">
        <f>'jan-sep'!M264</f>
        <v>-7854792.5862850677</v>
      </c>
      <c r="O264" s="41">
        <f t="shared" si="43"/>
        <v>362181.39150788728</v>
      </c>
    </row>
    <row r="265" spans="1:15" s="34" customFormat="1" x14ac:dyDescent="0.2">
      <c r="A265" s="33">
        <v>4630</v>
      </c>
      <c r="B265" s="34" t="s">
        <v>245</v>
      </c>
      <c r="C265" s="65">
        <v>225561077</v>
      </c>
      <c r="D265" s="36">
        <v>8080</v>
      </c>
      <c r="E265" s="37">
        <f t="shared" ref="E265:E328" si="47">(C265)/D265</f>
        <v>27915.974876237622</v>
      </c>
      <c r="F265" s="38">
        <f t="shared" si="44"/>
        <v>0.79087789843244638</v>
      </c>
      <c r="G265" s="39">
        <f t="shared" si="45"/>
        <v>4428.8864399903214</v>
      </c>
      <c r="H265" s="39">
        <f t="shared" si="46"/>
        <v>1348.1062603266021</v>
      </c>
      <c r="I265" s="37">
        <f t="shared" ref="I265:I328" si="48">G265+H265</f>
        <v>5776.9927003169232</v>
      </c>
      <c r="J265" s="40">
        <f t="shared" ref="J265:J328" si="49">I$368</f>
        <v>-378.18571354454491</v>
      </c>
      <c r="K265" s="37">
        <f t="shared" ref="K265:K328" si="50">I265+J265</f>
        <v>5398.806986772378</v>
      </c>
      <c r="L265" s="37">
        <f t="shared" ref="L265:L328" si="51">(I265*D265)</f>
        <v>46678101.018560737</v>
      </c>
      <c r="M265" s="37">
        <f t="shared" ref="M265:M328" si="52">(K265*D265)</f>
        <v>43622360.453120813</v>
      </c>
      <c r="N265" s="41">
        <f>'jan-sep'!M265</f>
        <v>34926378.058441907</v>
      </c>
      <c r="O265" s="41">
        <f t="shared" ref="O265:O328" si="53">M265-N265</f>
        <v>8695982.3946789056</v>
      </c>
    </row>
    <row r="266" spans="1:15" s="34" customFormat="1" x14ac:dyDescent="0.2">
      <c r="A266" s="33">
        <v>4631</v>
      </c>
      <c r="B266" s="34" t="s">
        <v>408</v>
      </c>
      <c r="C266" s="65">
        <v>876974877</v>
      </c>
      <c r="D266" s="36">
        <v>29337</v>
      </c>
      <c r="E266" s="37">
        <f t="shared" si="47"/>
        <v>29893.134165047552</v>
      </c>
      <c r="F266" s="38">
        <f t="shared" si="44"/>
        <v>0.8468921193268496</v>
      </c>
      <c r="G266" s="39">
        <f t="shared" si="45"/>
        <v>3242.5908667043636</v>
      </c>
      <c r="H266" s="39">
        <f t="shared" si="46"/>
        <v>656.10050924312691</v>
      </c>
      <c r="I266" s="37">
        <f t="shared" si="48"/>
        <v>3898.6913759474905</v>
      </c>
      <c r="J266" s="40">
        <f t="shared" si="49"/>
        <v>-378.18571354454491</v>
      </c>
      <c r="K266" s="37">
        <f t="shared" si="50"/>
        <v>3520.5056624029457</v>
      </c>
      <c r="L266" s="37">
        <f t="shared" si="51"/>
        <v>114375908.89617153</v>
      </c>
      <c r="M266" s="37">
        <f t="shared" si="52"/>
        <v>103281074.61791521</v>
      </c>
      <c r="N266" s="41">
        <f>'jan-sep'!M266</f>
        <v>90762167.693262443</v>
      </c>
      <c r="O266" s="41">
        <f t="shared" si="53"/>
        <v>12518906.92465277</v>
      </c>
    </row>
    <row r="267" spans="1:15" s="34" customFormat="1" x14ac:dyDescent="0.2">
      <c r="A267" s="33">
        <v>4632</v>
      </c>
      <c r="B267" s="34" t="s">
        <v>247</v>
      </c>
      <c r="C267" s="65">
        <v>107422506</v>
      </c>
      <c r="D267" s="36">
        <v>2860</v>
      </c>
      <c r="E267" s="37">
        <f t="shared" si="47"/>
        <v>37560.316783216782</v>
      </c>
      <c r="F267" s="38">
        <f t="shared" si="44"/>
        <v>1.0641084373253673</v>
      </c>
      <c r="G267" s="39">
        <f t="shared" si="45"/>
        <v>-1357.7187041971745</v>
      </c>
      <c r="H267" s="39">
        <f t="shared" si="46"/>
        <v>0</v>
      </c>
      <c r="I267" s="37">
        <f t="shared" si="48"/>
        <v>-1357.7187041971745</v>
      </c>
      <c r="J267" s="40">
        <f t="shared" si="49"/>
        <v>-378.18571354454491</v>
      </c>
      <c r="K267" s="37">
        <f t="shared" si="50"/>
        <v>-1735.9044177417195</v>
      </c>
      <c r="L267" s="37">
        <f t="shared" si="51"/>
        <v>-3883075.494003919</v>
      </c>
      <c r="M267" s="37">
        <f t="shared" si="52"/>
        <v>-4964686.6347413175</v>
      </c>
      <c r="N267" s="41">
        <f>'jan-sep'!M267</f>
        <v>-4041497.4041896039</v>
      </c>
      <c r="O267" s="41">
        <f t="shared" si="53"/>
        <v>-923189.23055171361</v>
      </c>
    </row>
    <row r="268" spans="1:15" s="34" customFormat="1" x14ac:dyDescent="0.2">
      <c r="A268" s="33">
        <v>4633</v>
      </c>
      <c r="B268" s="34" t="s">
        <v>248</v>
      </c>
      <c r="C268" s="65">
        <v>16281859</v>
      </c>
      <c r="D268" s="36">
        <v>525</v>
      </c>
      <c r="E268" s="37">
        <f t="shared" si="47"/>
        <v>31013.064761904763</v>
      </c>
      <c r="F268" s="38">
        <f t="shared" si="44"/>
        <v>0.87862048850469154</v>
      </c>
      <c r="G268" s="39">
        <f t="shared" si="45"/>
        <v>2570.6325085900367</v>
      </c>
      <c r="H268" s="39">
        <f t="shared" si="46"/>
        <v>264.12480034310283</v>
      </c>
      <c r="I268" s="37">
        <f t="shared" si="48"/>
        <v>2834.7573089331395</v>
      </c>
      <c r="J268" s="40">
        <f t="shared" si="49"/>
        <v>-378.18571354454491</v>
      </c>
      <c r="K268" s="37">
        <f t="shared" si="50"/>
        <v>2456.5715953885947</v>
      </c>
      <c r="L268" s="37">
        <f t="shared" si="51"/>
        <v>1488247.5871898981</v>
      </c>
      <c r="M268" s="37">
        <f t="shared" si="52"/>
        <v>1289700.0875790121</v>
      </c>
      <c r="N268" s="41">
        <f>'jan-sep'!M268</f>
        <v>1171231.2650905955</v>
      </c>
      <c r="O268" s="41">
        <f t="shared" si="53"/>
        <v>118468.82248841668</v>
      </c>
    </row>
    <row r="269" spans="1:15" s="34" customFormat="1" x14ac:dyDescent="0.2">
      <c r="A269" s="33">
        <v>4634</v>
      </c>
      <c r="B269" s="34" t="s">
        <v>249</v>
      </c>
      <c r="C269" s="65">
        <v>62472725</v>
      </c>
      <c r="D269" s="36">
        <v>1660</v>
      </c>
      <c r="E269" s="37">
        <f t="shared" si="47"/>
        <v>37634.171686746988</v>
      </c>
      <c r="F269" s="38">
        <f t="shared" si="44"/>
        <v>1.0662007952369881</v>
      </c>
      <c r="G269" s="39">
        <f t="shared" si="45"/>
        <v>-1402.0316463152978</v>
      </c>
      <c r="H269" s="39">
        <f t="shared" si="46"/>
        <v>0</v>
      </c>
      <c r="I269" s="37">
        <f t="shared" si="48"/>
        <v>-1402.0316463152978</v>
      </c>
      <c r="J269" s="40">
        <f t="shared" si="49"/>
        <v>-378.18571354454491</v>
      </c>
      <c r="K269" s="37">
        <f t="shared" si="50"/>
        <v>-1780.2173598598429</v>
      </c>
      <c r="L269" s="37">
        <f t="shared" si="51"/>
        <v>-2327372.5328833945</v>
      </c>
      <c r="M269" s="37">
        <f t="shared" si="52"/>
        <v>-2955160.817367339</v>
      </c>
      <c r="N269" s="41">
        <f>'jan-sep'!M269</f>
        <v>-3095162.792641521</v>
      </c>
      <c r="O269" s="41">
        <f t="shared" si="53"/>
        <v>140001.97527418192</v>
      </c>
    </row>
    <row r="270" spans="1:15" s="34" customFormat="1" x14ac:dyDescent="0.2">
      <c r="A270" s="33">
        <v>4635</v>
      </c>
      <c r="B270" s="34" t="s">
        <v>250</v>
      </c>
      <c r="C270" s="65">
        <v>85539446</v>
      </c>
      <c r="D270" s="36">
        <v>2272</v>
      </c>
      <c r="E270" s="37">
        <f t="shared" si="47"/>
        <v>37649.404049295772</v>
      </c>
      <c r="F270" s="38">
        <f t="shared" si="44"/>
        <v>1.0666323380698697</v>
      </c>
      <c r="G270" s="39">
        <f t="shared" si="45"/>
        <v>-1411.1710638445686</v>
      </c>
      <c r="H270" s="39">
        <f t="shared" si="46"/>
        <v>0</v>
      </c>
      <c r="I270" s="37">
        <f t="shared" si="48"/>
        <v>-1411.1710638445686</v>
      </c>
      <c r="J270" s="40">
        <f t="shared" si="49"/>
        <v>-378.18571354454491</v>
      </c>
      <c r="K270" s="37">
        <f t="shared" si="50"/>
        <v>-1789.3567773891136</v>
      </c>
      <c r="L270" s="37">
        <f t="shared" si="51"/>
        <v>-3206180.6570548597</v>
      </c>
      <c r="M270" s="37">
        <f t="shared" si="52"/>
        <v>-4065418.5982280662</v>
      </c>
      <c r="N270" s="41">
        <f>'jan-sep'!M270</f>
        <v>-3097845.4405310415</v>
      </c>
      <c r="O270" s="41">
        <f t="shared" si="53"/>
        <v>-967573.15769702476</v>
      </c>
    </row>
    <row r="271" spans="1:15" s="34" customFormat="1" x14ac:dyDescent="0.2">
      <c r="A271" s="33">
        <v>4636</v>
      </c>
      <c r="B271" s="34" t="s">
        <v>251</v>
      </c>
      <c r="C271" s="65">
        <v>24753567</v>
      </c>
      <c r="D271" s="36">
        <v>786</v>
      </c>
      <c r="E271" s="37">
        <f t="shared" si="47"/>
        <v>31493.087786259541</v>
      </c>
      <c r="F271" s="38">
        <f t="shared" si="44"/>
        <v>0.8922198559774015</v>
      </c>
      <c r="G271" s="39">
        <f t="shared" si="45"/>
        <v>2282.6186939771701</v>
      </c>
      <c r="H271" s="39">
        <f t="shared" si="46"/>
        <v>96.116741818930677</v>
      </c>
      <c r="I271" s="37">
        <f t="shared" si="48"/>
        <v>2378.7354357961008</v>
      </c>
      <c r="J271" s="40">
        <f t="shared" si="49"/>
        <v>-378.18571354454491</v>
      </c>
      <c r="K271" s="37">
        <f t="shared" si="50"/>
        <v>2000.549722251556</v>
      </c>
      <c r="L271" s="37">
        <f t="shared" si="51"/>
        <v>1869686.0525357353</v>
      </c>
      <c r="M271" s="37">
        <f t="shared" si="52"/>
        <v>1572432.0816897231</v>
      </c>
      <c r="N271" s="41">
        <f>'jan-sep'!M271</f>
        <v>934818.79143600375</v>
      </c>
      <c r="O271" s="41">
        <f t="shared" si="53"/>
        <v>637613.29025371931</v>
      </c>
    </row>
    <row r="272" spans="1:15" s="34" customFormat="1" x14ac:dyDescent="0.2">
      <c r="A272" s="33">
        <v>4637</v>
      </c>
      <c r="B272" s="34" t="s">
        <v>252</v>
      </c>
      <c r="C272" s="65">
        <v>45575133</v>
      </c>
      <c r="D272" s="36">
        <v>1294</v>
      </c>
      <c r="E272" s="37">
        <f t="shared" si="47"/>
        <v>35220.350077279756</v>
      </c>
      <c r="F272" s="38">
        <f t="shared" si="44"/>
        <v>0.99781564407713141</v>
      </c>
      <c r="G272" s="39">
        <f t="shared" si="45"/>
        <v>46.261319365040983</v>
      </c>
      <c r="H272" s="39">
        <f t="shared" si="46"/>
        <v>0</v>
      </c>
      <c r="I272" s="37">
        <f t="shared" si="48"/>
        <v>46.261319365040983</v>
      </c>
      <c r="J272" s="40">
        <f t="shared" si="49"/>
        <v>-378.18571354454491</v>
      </c>
      <c r="K272" s="37">
        <f t="shared" si="50"/>
        <v>-331.92439417950391</v>
      </c>
      <c r="L272" s="37">
        <f t="shared" si="51"/>
        <v>59862.147258363031</v>
      </c>
      <c r="M272" s="37">
        <f t="shared" si="52"/>
        <v>-429510.16606827808</v>
      </c>
      <c r="N272" s="41">
        <f>'jan-sep'!M272</f>
        <v>-179150.75811935254</v>
      </c>
      <c r="O272" s="41">
        <f t="shared" si="53"/>
        <v>-250359.40794892554</v>
      </c>
    </row>
    <row r="273" spans="1:15" s="34" customFormat="1" x14ac:dyDescent="0.2">
      <c r="A273" s="33">
        <v>4638</v>
      </c>
      <c r="B273" s="34" t="s">
        <v>253</v>
      </c>
      <c r="C273" s="65">
        <v>139990600</v>
      </c>
      <c r="D273" s="36">
        <v>4049</v>
      </c>
      <c r="E273" s="37">
        <f t="shared" si="47"/>
        <v>34574.117065942206</v>
      </c>
      <c r="F273" s="38">
        <f t="shared" si="44"/>
        <v>0.97950743853639066</v>
      </c>
      <c r="G273" s="39">
        <f t="shared" si="45"/>
        <v>434.00112616757104</v>
      </c>
      <c r="H273" s="39">
        <f t="shared" si="46"/>
        <v>0</v>
      </c>
      <c r="I273" s="37">
        <f t="shared" si="48"/>
        <v>434.00112616757104</v>
      </c>
      <c r="J273" s="40">
        <f t="shared" si="49"/>
        <v>-378.18571354454491</v>
      </c>
      <c r="K273" s="37">
        <f t="shared" si="50"/>
        <v>55.815412623026134</v>
      </c>
      <c r="L273" s="37">
        <f t="shared" si="51"/>
        <v>1757270.5598524951</v>
      </c>
      <c r="M273" s="37">
        <f t="shared" si="52"/>
        <v>225996.60571063281</v>
      </c>
      <c r="N273" s="41">
        <f>'jan-sep'!M273</f>
        <v>-1973629.7687985012</v>
      </c>
      <c r="O273" s="41">
        <f t="shared" si="53"/>
        <v>2199626.3745091339</v>
      </c>
    </row>
    <row r="274" spans="1:15" s="34" customFormat="1" x14ac:dyDescent="0.2">
      <c r="A274" s="33">
        <v>4639</v>
      </c>
      <c r="B274" s="34" t="s">
        <v>254</v>
      </c>
      <c r="C274" s="65">
        <v>90537308</v>
      </c>
      <c r="D274" s="36">
        <v>2611</v>
      </c>
      <c r="E274" s="37">
        <f t="shared" si="47"/>
        <v>34675.338184603599</v>
      </c>
      <c r="F274" s="38">
        <f t="shared" si="44"/>
        <v>0.98237509929188327</v>
      </c>
      <c r="G274" s="39">
        <f t="shared" si="45"/>
        <v>373.26845497073515</v>
      </c>
      <c r="H274" s="39">
        <f t="shared" si="46"/>
        <v>0</v>
      </c>
      <c r="I274" s="37">
        <f t="shared" si="48"/>
        <v>373.26845497073515</v>
      </c>
      <c r="J274" s="40">
        <f t="shared" si="49"/>
        <v>-378.18571354454491</v>
      </c>
      <c r="K274" s="37">
        <f t="shared" si="50"/>
        <v>-4.9172585738097609</v>
      </c>
      <c r="L274" s="37">
        <f t="shared" si="51"/>
        <v>974603.93592858943</v>
      </c>
      <c r="M274" s="37">
        <f t="shared" si="52"/>
        <v>-12838.962136217286</v>
      </c>
      <c r="N274" s="41">
        <f>'jan-sep'!M274</f>
        <v>-1142028.305293377</v>
      </c>
      <c r="O274" s="41">
        <f t="shared" si="53"/>
        <v>1129189.3431571596</v>
      </c>
    </row>
    <row r="275" spans="1:15" s="34" customFormat="1" x14ac:dyDescent="0.2">
      <c r="A275" s="33">
        <v>4640</v>
      </c>
      <c r="B275" s="34" t="s">
        <v>255</v>
      </c>
      <c r="C275" s="65">
        <v>356557034</v>
      </c>
      <c r="D275" s="36">
        <v>11938</v>
      </c>
      <c r="E275" s="37">
        <f t="shared" si="47"/>
        <v>29867.401072206401</v>
      </c>
      <c r="F275" s="38">
        <f t="shared" si="44"/>
        <v>0.84616308390979533</v>
      </c>
      <c r="G275" s="39">
        <f t="shared" si="45"/>
        <v>3258.0307224090539</v>
      </c>
      <c r="H275" s="39">
        <f t="shared" si="46"/>
        <v>665.10709173752946</v>
      </c>
      <c r="I275" s="37">
        <f t="shared" si="48"/>
        <v>3923.1378141465834</v>
      </c>
      <c r="J275" s="40">
        <f t="shared" si="49"/>
        <v>-378.18571354454491</v>
      </c>
      <c r="K275" s="37">
        <f t="shared" si="50"/>
        <v>3544.9521006020386</v>
      </c>
      <c r="L275" s="37">
        <f t="shared" si="51"/>
        <v>46834419.225281917</v>
      </c>
      <c r="M275" s="37">
        <f t="shared" si="52"/>
        <v>42319638.176987134</v>
      </c>
      <c r="N275" s="41">
        <f>'jan-sep'!M275</f>
        <v>31620583.640764806</v>
      </c>
      <c r="O275" s="41">
        <f t="shared" si="53"/>
        <v>10699054.536222328</v>
      </c>
    </row>
    <row r="276" spans="1:15" s="34" customFormat="1" x14ac:dyDescent="0.2">
      <c r="A276" s="33">
        <v>4641</v>
      </c>
      <c r="B276" s="34" t="s">
        <v>256</v>
      </c>
      <c r="C276" s="65">
        <v>84480207</v>
      </c>
      <c r="D276" s="36">
        <v>1777</v>
      </c>
      <c r="E276" s="37">
        <f t="shared" si="47"/>
        <v>47540.91558806978</v>
      </c>
      <c r="F276" s="38">
        <f t="shared" si="44"/>
        <v>1.3468653549280731</v>
      </c>
      <c r="G276" s="39">
        <f t="shared" si="45"/>
        <v>-7346.0779871089735</v>
      </c>
      <c r="H276" s="39">
        <f t="shared" si="46"/>
        <v>0</v>
      </c>
      <c r="I276" s="37">
        <f t="shared" si="48"/>
        <v>-7346.0779871089735</v>
      </c>
      <c r="J276" s="40">
        <f t="shared" si="49"/>
        <v>-378.18571354454491</v>
      </c>
      <c r="K276" s="37">
        <f t="shared" si="50"/>
        <v>-7724.2637006535188</v>
      </c>
      <c r="L276" s="37">
        <f t="shared" si="51"/>
        <v>-13053980.583092647</v>
      </c>
      <c r="M276" s="37">
        <f t="shared" si="52"/>
        <v>-13726016.596061302</v>
      </c>
      <c r="N276" s="41">
        <f>'jan-sep'!M276</f>
        <v>-15637992.128267456</v>
      </c>
      <c r="O276" s="41">
        <f t="shared" si="53"/>
        <v>1911975.5322061535</v>
      </c>
    </row>
    <row r="277" spans="1:15" s="34" customFormat="1" x14ac:dyDescent="0.2">
      <c r="A277" s="33">
        <v>4642</v>
      </c>
      <c r="B277" s="34" t="s">
        <v>257</v>
      </c>
      <c r="C277" s="65">
        <v>79794383</v>
      </c>
      <c r="D277" s="36">
        <v>2129</v>
      </c>
      <c r="E277" s="37">
        <f t="shared" si="47"/>
        <v>37479.747768905589</v>
      </c>
      <c r="F277" s="38">
        <f t="shared" si="44"/>
        <v>1.0618258642467016</v>
      </c>
      <c r="G277" s="39">
        <f t="shared" si="45"/>
        <v>-1309.3772956104585</v>
      </c>
      <c r="H277" s="39">
        <f t="shared" si="46"/>
        <v>0</v>
      </c>
      <c r="I277" s="37">
        <f t="shared" si="48"/>
        <v>-1309.3772956104585</v>
      </c>
      <c r="J277" s="40">
        <f t="shared" si="49"/>
        <v>-378.18571354454491</v>
      </c>
      <c r="K277" s="37">
        <f t="shared" si="50"/>
        <v>-1687.5630091550033</v>
      </c>
      <c r="L277" s="37">
        <f t="shared" si="51"/>
        <v>-2787664.2623546664</v>
      </c>
      <c r="M277" s="37">
        <f t="shared" si="52"/>
        <v>-3592821.6464910023</v>
      </c>
      <c r="N277" s="41">
        <f>'jan-sep'!M277</f>
        <v>-4762465.4303215621</v>
      </c>
      <c r="O277" s="41">
        <f t="shared" si="53"/>
        <v>1169643.7838305598</v>
      </c>
    </row>
    <row r="278" spans="1:15" s="34" customFormat="1" x14ac:dyDescent="0.2">
      <c r="A278" s="33">
        <v>4643</v>
      </c>
      <c r="B278" s="34" t="s">
        <v>258</v>
      </c>
      <c r="C278" s="65">
        <v>195420786</v>
      </c>
      <c r="D278" s="36">
        <v>5170</v>
      </c>
      <c r="E278" s="37">
        <f t="shared" si="47"/>
        <v>37798.991489361702</v>
      </c>
      <c r="F278" s="38">
        <f t="shared" si="44"/>
        <v>1.0708702484690489</v>
      </c>
      <c r="G278" s="39">
        <f t="shared" si="45"/>
        <v>-1500.9235278841268</v>
      </c>
      <c r="H278" s="39">
        <f t="shared" si="46"/>
        <v>0</v>
      </c>
      <c r="I278" s="37">
        <f t="shared" si="48"/>
        <v>-1500.9235278841268</v>
      </c>
      <c r="J278" s="40">
        <f t="shared" si="49"/>
        <v>-378.18571354454491</v>
      </c>
      <c r="K278" s="37">
        <f t="shared" si="50"/>
        <v>-1879.1092414286718</v>
      </c>
      <c r="L278" s="37">
        <f t="shared" si="51"/>
        <v>-7759774.6391609358</v>
      </c>
      <c r="M278" s="37">
        <f t="shared" si="52"/>
        <v>-9714994.7781862337</v>
      </c>
      <c r="N278" s="41">
        <f>'jan-sep'!M278</f>
        <v>-10470322.46141967</v>
      </c>
      <c r="O278" s="41">
        <f t="shared" si="53"/>
        <v>755327.6832334362</v>
      </c>
    </row>
    <row r="279" spans="1:15" s="34" customFormat="1" x14ac:dyDescent="0.2">
      <c r="A279" s="33">
        <v>4644</v>
      </c>
      <c r="B279" s="34" t="s">
        <v>259</v>
      </c>
      <c r="C279" s="65">
        <v>169068106</v>
      </c>
      <c r="D279" s="36">
        <v>5189</v>
      </c>
      <c r="E279" s="37">
        <f t="shared" si="47"/>
        <v>32582.020813258816</v>
      </c>
      <c r="F279" s="38">
        <f t="shared" si="44"/>
        <v>0.92307004364754242</v>
      </c>
      <c r="G279" s="39">
        <f t="shared" si="45"/>
        <v>1629.258877777605</v>
      </c>
      <c r="H279" s="39">
        <f t="shared" si="46"/>
        <v>0</v>
      </c>
      <c r="I279" s="37">
        <f t="shared" si="48"/>
        <v>1629.258877777605</v>
      </c>
      <c r="J279" s="40">
        <f t="shared" si="49"/>
        <v>-378.18571354454491</v>
      </c>
      <c r="K279" s="37">
        <f t="shared" si="50"/>
        <v>1251.0731642330602</v>
      </c>
      <c r="L279" s="37">
        <f t="shared" si="51"/>
        <v>8454224.3167879917</v>
      </c>
      <c r="M279" s="37">
        <f t="shared" si="52"/>
        <v>6491818.6492053494</v>
      </c>
      <c r="N279" s="41">
        <f>'jan-sep'!M279</f>
        <v>-2109630.4697691808</v>
      </c>
      <c r="O279" s="41">
        <f t="shared" si="53"/>
        <v>8601449.1189745292</v>
      </c>
    </row>
    <row r="280" spans="1:15" s="34" customFormat="1" x14ac:dyDescent="0.2">
      <c r="A280" s="33">
        <v>4645</v>
      </c>
      <c r="B280" s="34" t="s">
        <v>260</v>
      </c>
      <c r="C280" s="65">
        <v>90304991</v>
      </c>
      <c r="D280" s="36">
        <v>2991</v>
      </c>
      <c r="E280" s="37">
        <f t="shared" si="47"/>
        <v>30192.240387830156</v>
      </c>
      <c r="F280" s="38">
        <f t="shared" si="44"/>
        <v>0.85536599501742183</v>
      </c>
      <c r="G280" s="39">
        <f t="shared" si="45"/>
        <v>3063.1271330348013</v>
      </c>
      <c r="H280" s="39">
        <f t="shared" si="46"/>
        <v>551.4133312692154</v>
      </c>
      <c r="I280" s="37">
        <f t="shared" si="48"/>
        <v>3614.5404643040165</v>
      </c>
      <c r="J280" s="40">
        <f t="shared" si="49"/>
        <v>-378.18571354454491</v>
      </c>
      <c r="K280" s="37">
        <f t="shared" si="50"/>
        <v>3236.3547507594717</v>
      </c>
      <c r="L280" s="37">
        <f t="shared" si="51"/>
        <v>10811090.528733313</v>
      </c>
      <c r="M280" s="37">
        <f t="shared" si="52"/>
        <v>9679937.0595215801</v>
      </c>
      <c r="N280" s="41">
        <f>'jan-sep'!M280</f>
        <v>7661243.3288304172</v>
      </c>
      <c r="O280" s="41">
        <f t="shared" si="53"/>
        <v>2018693.7306911629</v>
      </c>
    </row>
    <row r="281" spans="1:15" s="34" customFormat="1" x14ac:dyDescent="0.2">
      <c r="A281" s="33">
        <v>4646</v>
      </c>
      <c r="B281" s="34" t="s">
        <v>261</v>
      </c>
      <c r="C281" s="65">
        <v>79780290</v>
      </c>
      <c r="D281" s="36">
        <v>2885</v>
      </c>
      <c r="E281" s="37">
        <f t="shared" si="47"/>
        <v>27653.48006932409</v>
      </c>
      <c r="F281" s="38">
        <f t="shared" si="44"/>
        <v>0.78344124819323446</v>
      </c>
      <c r="G281" s="39">
        <f t="shared" si="45"/>
        <v>4586.38332413844</v>
      </c>
      <c r="H281" s="39">
        <f t="shared" si="46"/>
        <v>1439.9794427463382</v>
      </c>
      <c r="I281" s="37">
        <f t="shared" si="48"/>
        <v>6026.3627668847785</v>
      </c>
      <c r="J281" s="40">
        <f t="shared" si="49"/>
        <v>-378.18571354454491</v>
      </c>
      <c r="K281" s="37">
        <f t="shared" si="50"/>
        <v>5648.1770533402332</v>
      </c>
      <c r="L281" s="37">
        <f t="shared" si="51"/>
        <v>17386056.582462586</v>
      </c>
      <c r="M281" s="37">
        <f t="shared" si="52"/>
        <v>16294990.798886573</v>
      </c>
      <c r="N281" s="41">
        <f>'jan-sep'!M281</f>
        <v>11558521.471021647</v>
      </c>
      <c r="O281" s="41">
        <f t="shared" si="53"/>
        <v>4736469.3278649263</v>
      </c>
    </row>
    <row r="282" spans="1:15" s="34" customFormat="1" x14ac:dyDescent="0.2">
      <c r="A282" s="33">
        <v>4647</v>
      </c>
      <c r="B282" s="34" t="s">
        <v>409</v>
      </c>
      <c r="C282" s="65">
        <v>714533494</v>
      </c>
      <c r="D282" s="36">
        <v>22020</v>
      </c>
      <c r="E282" s="37">
        <f t="shared" si="47"/>
        <v>32449.295821980017</v>
      </c>
      <c r="F282" s="38">
        <f t="shared" si="44"/>
        <v>0.91930985749472449</v>
      </c>
      <c r="G282" s="39">
        <f t="shared" si="45"/>
        <v>1708.8938725448845</v>
      </c>
      <c r="H282" s="39">
        <f t="shared" si="46"/>
        <v>0</v>
      </c>
      <c r="I282" s="37">
        <f t="shared" si="48"/>
        <v>1708.8938725448845</v>
      </c>
      <c r="J282" s="40">
        <f t="shared" si="49"/>
        <v>-378.18571354454491</v>
      </c>
      <c r="K282" s="37">
        <f t="shared" si="50"/>
        <v>1330.7081590003395</v>
      </c>
      <c r="L282" s="37">
        <f t="shared" si="51"/>
        <v>37629843.073438354</v>
      </c>
      <c r="M282" s="37">
        <f t="shared" si="52"/>
        <v>29302193.661187477</v>
      </c>
      <c r="N282" s="41">
        <f>'jan-sep'!M282</f>
        <v>24528344.418092616</v>
      </c>
      <c r="O282" s="41">
        <f t="shared" si="53"/>
        <v>4773849.2430948615</v>
      </c>
    </row>
    <row r="283" spans="1:15" s="34" customFormat="1" x14ac:dyDescent="0.2">
      <c r="A283" s="33">
        <v>4648</v>
      </c>
      <c r="B283" s="34" t="s">
        <v>262</v>
      </c>
      <c r="C283" s="65">
        <v>120774834</v>
      </c>
      <c r="D283" s="36">
        <v>3597</v>
      </c>
      <c r="E283" s="37">
        <f t="shared" si="47"/>
        <v>33576.545454545456</v>
      </c>
      <c r="F283" s="38">
        <f t="shared" si="44"/>
        <v>0.95124557976000601</v>
      </c>
      <c r="G283" s="39">
        <f t="shared" si="45"/>
        <v>1032.5440930056211</v>
      </c>
      <c r="H283" s="39">
        <f t="shared" si="46"/>
        <v>0</v>
      </c>
      <c r="I283" s="37">
        <f t="shared" si="48"/>
        <v>1032.5440930056211</v>
      </c>
      <c r="J283" s="40">
        <f t="shared" si="49"/>
        <v>-378.18571354454491</v>
      </c>
      <c r="K283" s="37">
        <f t="shared" si="50"/>
        <v>654.3583794610762</v>
      </c>
      <c r="L283" s="37">
        <f t="shared" si="51"/>
        <v>3714061.102541219</v>
      </c>
      <c r="M283" s="37">
        <f t="shared" si="52"/>
        <v>2353727.0909214909</v>
      </c>
      <c r="N283" s="41">
        <f>'jan-sep'!M283</f>
        <v>876038.05088460876</v>
      </c>
      <c r="O283" s="41">
        <f t="shared" si="53"/>
        <v>1477689.0400368823</v>
      </c>
    </row>
    <row r="284" spans="1:15" s="34" customFormat="1" x14ac:dyDescent="0.2">
      <c r="A284" s="33">
        <v>4649</v>
      </c>
      <c r="B284" s="34" t="s">
        <v>410</v>
      </c>
      <c r="C284" s="65">
        <v>266882006</v>
      </c>
      <c r="D284" s="36">
        <v>9517</v>
      </c>
      <c r="E284" s="37">
        <f t="shared" si="47"/>
        <v>28042.661132709887</v>
      </c>
      <c r="F284" s="38">
        <f t="shared" si="44"/>
        <v>0.79446700326304087</v>
      </c>
      <c r="G284" s="39">
        <f t="shared" si="45"/>
        <v>4352.8746861069621</v>
      </c>
      <c r="H284" s="39">
        <f t="shared" si="46"/>
        <v>1303.7660705613093</v>
      </c>
      <c r="I284" s="37">
        <f t="shared" si="48"/>
        <v>5656.6407566682719</v>
      </c>
      <c r="J284" s="40">
        <f t="shared" si="49"/>
        <v>-378.18571354454491</v>
      </c>
      <c r="K284" s="37">
        <f t="shared" si="50"/>
        <v>5278.4550431237267</v>
      </c>
      <c r="L284" s="37">
        <f t="shared" si="51"/>
        <v>53834250.081211947</v>
      </c>
      <c r="M284" s="37">
        <f t="shared" si="52"/>
        <v>50235056.645408504</v>
      </c>
      <c r="N284" s="41">
        <f>'jan-sep'!M284</f>
        <v>36980488.592604175</v>
      </c>
      <c r="O284" s="41">
        <f t="shared" si="53"/>
        <v>13254568.052804329</v>
      </c>
    </row>
    <row r="285" spans="1:15" s="34" customFormat="1" x14ac:dyDescent="0.2">
      <c r="A285" s="33">
        <v>4650</v>
      </c>
      <c r="B285" s="34" t="s">
        <v>263</v>
      </c>
      <c r="C285" s="65">
        <v>166478135</v>
      </c>
      <c r="D285" s="36">
        <v>5885</v>
      </c>
      <c r="E285" s="37">
        <f t="shared" si="47"/>
        <v>28288.553101104502</v>
      </c>
      <c r="F285" s="38">
        <f t="shared" si="44"/>
        <v>0.80143328418525528</v>
      </c>
      <c r="G285" s="39">
        <f t="shared" si="45"/>
        <v>4205.3395050701929</v>
      </c>
      <c r="H285" s="39">
        <f t="shared" si="46"/>
        <v>1217.7038816231941</v>
      </c>
      <c r="I285" s="37">
        <f t="shared" si="48"/>
        <v>5423.0433866933872</v>
      </c>
      <c r="J285" s="40">
        <f t="shared" si="49"/>
        <v>-378.18571354454491</v>
      </c>
      <c r="K285" s="37">
        <f t="shared" si="50"/>
        <v>5044.857673148842</v>
      </c>
      <c r="L285" s="37">
        <f t="shared" si="51"/>
        <v>31914610.330690585</v>
      </c>
      <c r="M285" s="37">
        <f t="shared" si="52"/>
        <v>29688987.406480934</v>
      </c>
      <c r="N285" s="41">
        <f>'jan-sep'!M285</f>
        <v>20966837.192967903</v>
      </c>
      <c r="O285" s="41">
        <f t="shared" si="53"/>
        <v>8722150.2135130316</v>
      </c>
    </row>
    <row r="286" spans="1:15" s="34" customFormat="1" x14ac:dyDescent="0.2">
      <c r="A286" s="33">
        <v>4651</v>
      </c>
      <c r="B286" s="34" t="s">
        <v>264</v>
      </c>
      <c r="C286" s="65">
        <v>210151933</v>
      </c>
      <c r="D286" s="36">
        <v>7118</v>
      </c>
      <c r="E286" s="37">
        <f t="shared" si="47"/>
        <v>29524.014189379039</v>
      </c>
      <c r="F286" s="38">
        <f t="shared" si="44"/>
        <v>0.83643470804458619</v>
      </c>
      <c r="G286" s="39">
        <f t="shared" si="45"/>
        <v>3464.0628521054714</v>
      </c>
      <c r="H286" s="39">
        <f t="shared" si="46"/>
        <v>785.29250072710636</v>
      </c>
      <c r="I286" s="37">
        <f t="shared" si="48"/>
        <v>4249.3553528325774</v>
      </c>
      <c r="J286" s="40">
        <f t="shared" si="49"/>
        <v>-378.18571354454491</v>
      </c>
      <c r="K286" s="37">
        <f t="shared" si="50"/>
        <v>3871.1696392880326</v>
      </c>
      <c r="L286" s="37">
        <f t="shared" si="51"/>
        <v>30246911.401462287</v>
      </c>
      <c r="M286" s="37">
        <f t="shared" si="52"/>
        <v>27554985.492452215</v>
      </c>
      <c r="N286" s="41">
        <f>'jan-sep'!M286</f>
        <v>19922107.299837813</v>
      </c>
      <c r="O286" s="41">
        <f t="shared" si="53"/>
        <v>7632878.1926144026</v>
      </c>
    </row>
    <row r="287" spans="1:15" s="34" customFormat="1" x14ac:dyDescent="0.2">
      <c r="A287" s="33">
        <v>5001</v>
      </c>
      <c r="B287" s="34" t="s">
        <v>352</v>
      </c>
      <c r="C287" s="65">
        <v>7283823793</v>
      </c>
      <c r="D287" s="36">
        <v>207595</v>
      </c>
      <c r="E287" s="37">
        <f t="shared" si="47"/>
        <v>35086.701476432478</v>
      </c>
      <c r="F287" s="38">
        <f t="shared" si="44"/>
        <v>0.99402929145877794</v>
      </c>
      <c r="G287" s="39">
        <f t="shared" si="45"/>
        <v>126.45047987340803</v>
      </c>
      <c r="H287" s="39">
        <f t="shared" si="46"/>
        <v>0</v>
      </c>
      <c r="I287" s="37">
        <f t="shared" si="48"/>
        <v>126.45047987340803</v>
      </c>
      <c r="J287" s="40">
        <f t="shared" si="49"/>
        <v>-378.18571354454491</v>
      </c>
      <c r="K287" s="37">
        <f t="shared" si="50"/>
        <v>-251.73523367113688</v>
      </c>
      <c r="L287" s="37">
        <f t="shared" si="51"/>
        <v>26250487.369320139</v>
      </c>
      <c r="M287" s="37">
        <f t="shared" si="52"/>
        <v>-52258975.833959661</v>
      </c>
      <c r="N287" s="41">
        <f>'jan-sep'!M287</f>
        <v>-41610929.121937327</v>
      </c>
      <c r="O287" s="41">
        <f t="shared" si="53"/>
        <v>-10648046.712022334</v>
      </c>
    </row>
    <row r="288" spans="1:15" s="34" customFormat="1" x14ac:dyDescent="0.2">
      <c r="A288" s="33">
        <v>5006</v>
      </c>
      <c r="B288" s="34" t="s">
        <v>353</v>
      </c>
      <c r="C288" s="65">
        <v>648840064</v>
      </c>
      <c r="D288" s="36">
        <v>24152</v>
      </c>
      <c r="E288" s="37">
        <f t="shared" si="47"/>
        <v>26864.858562437894</v>
      </c>
      <c r="F288" s="38">
        <f t="shared" si="44"/>
        <v>0.76109908307846041</v>
      </c>
      <c r="G288" s="39">
        <f t="shared" si="45"/>
        <v>5059.5562282701585</v>
      </c>
      <c r="H288" s="39">
        <f t="shared" si="46"/>
        <v>1715.9969701565069</v>
      </c>
      <c r="I288" s="37">
        <f t="shared" si="48"/>
        <v>6775.5531984266654</v>
      </c>
      <c r="J288" s="40">
        <f t="shared" si="49"/>
        <v>-378.18571354454491</v>
      </c>
      <c r="K288" s="37">
        <f t="shared" si="50"/>
        <v>6397.3674848821202</v>
      </c>
      <c r="L288" s="37">
        <f t="shared" si="51"/>
        <v>163643160.84840083</v>
      </c>
      <c r="M288" s="37">
        <f t="shared" si="52"/>
        <v>154509219.49487296</v>
      </c>
      <c r="N288" s="41">
        <f>'jan-sep'!M288</f>
        <v>128192768.80374865</v>
      </c>
      <c r="O288" s="41">
        <f t="shared" si="53"/>
        <v>26316450.691124305</v>
      </c>
    </row>
    <row r="289" spans="1:15" s="34" customFormat="1" x14ac:dyDescent="0.2">
      <c r="A289" s="33">
        <v>5007</v>
      </c>
      <c r="B289" s="34" t="s">
        <v>354</v>
      </c>
      <c r="C289" s="65">
        <v>414944779</v>
      </c>
      <c r="D289" s="36">
        <v>15096</v>
      </c>
      <c r="E289" s="37">
        <f t="shared" si="47"/>
        <v>27487.068031266561</v>
      </c>
      <c r="F289" s="38">
        <f t="shared" si="44"/>
        <v>0.77872668588558502</v>
      </c>
      <c r="G289" s="39">
        <f t="shared" si="45"/>
        <v>4686.2305469729581</v>
      </c>
      <c r="H289" s="39">
        <f t="shared" si="46"/>
        <v>1498.2236560664735</v>
      </c>
      <c r="I289" s="37">
        <f t="shared" si="48"/>
        <v>6184.4542030394314</v>
      </c>
      <c r="J289" s="40">
        <f t="shared" si="49"/>
        <v>-378.18571354454491</v>
      </c>
      <c r="K289" s="37">
        <f t="shared" si="50"/>
        <v>5806.2684894948861</v>
      </c>
      <c r="L289" s="37">
        <f t="shared" si="51"/>
        <v>93360520.649083257</v>
      </c>
      <c r="M289" s="37">
        <f t="shared" si="52"/>
        <v>87651429.117414802</v>
      </c>
      <c r="N289" s="41">
        <f>'jan-sep'!M289</f>
        <v>65608890.119633555</v>
      </c>
      <c r="O289" s="41">
        <f t="shared" si="53"/>
        <v>22042538.997781247</v>
      </c>
    </row>
    <row r="290" spans="1:15" s="34" customFormat="1" x14ac:dyDescent="0.2">
      <c r="A290" s="33">
        <v>5014</v>
      </c>
      <c r="B290" s="34" t="s">
        <v>356</v>
      </c>
      <c r="C290" s="65">
        <v>459021263</v>
      </c>
      <c r="D290" s="36">
        <v>5204</v>
      </c>
      <c r="E290" s="37">
        <f t="shared" si="47"/>
        <v>88205.469446579547</v>
      </c>
      <c r="F290" s="38">
        <f t="shared" si="44"/>
        <v>2.4989188669007736</v>
      </c>
      <c r="G290" s="39">
        <f t="shared" si="45"/>
        <v>-31744.810302214832</v>
      </c>
      <c r="H290" s="39">
        <f t="shared" si="46"/>
        <v>0</v>
      </c>
      <c r="I290" s="37">
        <f t="shared" si="48"/>
        <v>-31744.810302214832</v>
      </c>
      <c r="J290" s="40">
        <f t="shared" si="49"/>
        <v>-378.18571354454491</v>
      </c>
      <c r="K290" s="37">
        <f t="shared" si="50"/>
        <v>-32122.996015759378</v>
      </c>
      <c r="L290" s="37">
        <f t="shared" si="51"/>
        <v>-165199992.81272599</v>
      </c>
      <c r="M290" s="37">
        <f t="shared" si="52"/>
        <v>-167168071.2660118</v>
      </c>
      <c r="N290" s="41">
        <f>'jan-sep'!M290</f>
        <v>-52274013.097413525</v>
      </c>
      <c r="O290" s="41">
        <f t="shared" si="53"/>
        <v>-114894058.16859828</v>
      </c>
    </row>
    <row r="291" spans="1:15" s="34" customFormat="1" x14ac:dyDescent="0.2">
      <c r="A291" s="33">
        <v>5020</v>
      </c>
      <c r="B291" s="34" t="s">
        <v>359</v>
      </c>
      <c r="C291" s="65">
        <v>23662154</v>
      </c>
      <c r="D291" s="36">
        <v>925</v>
      </c>
      <c r="E291" s="37">
        <f t="shared" si="47"/>
        <v>25580.707027027027</v>
      </c>
      <c r="F291" s="38">
        <f t="shared" si="44"/>
        <v>0.7247182268806337</v>
      </c>
      <c r="G291" s="39">
        <f t="shared" si="45"/>
        <v>5830.0471495166785</v>
      </c>
      <c r="H291" s="39">
        <f t="shared" si="46"/>
        <v>2165.4500075503101</v>
      </c>
      <c r="I291" s="37">
        <f t="shared" si="48"/>
        <v>7995.4971570669886</v>
      </c>
      <c r="J291" s="40">
        <f t="shared" si="49"/>
        <v>-378.18571354454491</v>
      </c>
      <c r="K291" s="37">
        <f t="shared" si="50"/>
        <v>7617.3114435224434</v>
      </c>
      <c r="L291" s="37">
        <f t="shared" si="51"/>
        <v>7395834.8702869648</v>
      </c>
      <c r="M291" s="37">
        <f t="shared" si="52"/>
        <v>7046013.0852582604</v>
      </c>
      <c r="N291" s="41">
        <f>'jan-sep'!M291</f>
        <v>5860504.3813500963</v>
      </c>
      <c r="O291" s="41">
        <f t="shared" si="53"/>
        <v>1185508.7039081641</v>
      </c>
    </row>
    <row r="292" spans="1:15" s="34" customFormat="1" x14ac:dyDescent="0.2">
      <c r="A292" s="33">
        <v>5021</v>
      </c>
      <c r="B292" s="34" t="s">
        <v>360</v>
      </c>
      <c r="C292" s="65">
        <v>207479371</v>
      </c>
      <c r="D292" s="36">
        <v>6981</v>
      </c>
      <c r="E292" s="37">
        <f t="shared" si="47"/>
        <v>29720.580289356825</v>
      </c>
      <c r="F292" s="38">
        <f t="shared" si="44"/>
        <v>0.84200355472619803</v>
      </c>
      <c r="G292" s="39">
        <f t="shared" si="45"/>
        <v>3346.1231921187996</v>
      </c>
      <c r="H292" s="39">
        <f t="shared" si="46"/>
        <v>716.49436573488106</v>
      </c>
      <c r="I292" s="37">
        <f t="shared" si="48"/>
        <v>4062.6175578536804</v>
      </c>
      <c r="J292" s="40">
        <f t="shared" si="49"/>
        <v>-378.18571354454491</v>
      </c>
      <c r="K292" s="37">
        <f t="shared" si="50"/>
        <v>3684.4318443091356</v>
      </c>
      <c r="L292" s="37">
        <f t="shared" si="51"/>
        <v>28361133.171376541</v>
      </c>
      <c r="M292" s="37">
        <f t="shared" si="52"/>
        <v>25721018.705122076</v>
      </c>
      <c r="N292" s="41">
        <f>'jan-sep'!M292</f>
        <v>22738055.993518937</v>
      </c>
      <c r="O292" s="41">
        <f t="shared" si="53"/>
        <v>2982962.7116031386</v>
      </c>
    </row>
    <row r="293" spans="1:15" s="34" customFormat="1" x14ac:dyDescent="0.2">
      <c r="A293" s="33">
        <v>5022</v>
      </c>
      <c r="B293" s="34" t="s">
        <v>361</v>
      </c>
      <c r="C293" s="65">
        <v>67752320</v>
      </c>
      <c r="D293" s="36">
        <v>2454</v>
      </c>
      <c r="E293" s="37">
        <f t="shared" si="47"/>
        <v>27608.932355338224</v>
      </c>
      <c r="F293" s="38">
        <f t="shared" si="44"/>
        <v>0.78217918220509297</v>
      </c>
      <c r="G293" s="39">
        <f t="shared" si="45"/>
        <v>4613.11195252996</v>
      </c>
      <c r="H293" s="39">
        <f t="shared" si="46"/>
        <v>1455.5711426413916</v>
      </c>
      <c r="I293" s="37">
        <f t="shared" si="48"/>
        <v>6068.6830951713519</v>
      </c>
      <c r="J293" s="40">
        <f t="shared" si="49"/>
        <v>-378.18571354454491</v>
      </c>
      <c r="K293" s="37">
        <f t="shared" si="50"/>
        <v>5690.4973816268066</v>
      </c>
      <c r="L293" s="37">
        <f t="shared" si="51"/>
        <v>14892548.315550497</v>
      </c>
      <c r="M293" s="37">
        <f t="shared" si="52"/>
        <v>13964480.574512184</v>
      </c>
      <c r="N293" s="41">
        <f>'jan-sep'!M293</f>
        <v>11415010.206252035</v>
      </c>
      <c r="O293" s="41">
        <f t="shared" si="53"/>
        <v>2549470.3682601489</v>
      </c>
    </row>
    <row r="294" spans="1:15" s="34" customFormat="1" x14ac:dyDescent="0.2">
      <c r="A294" s="33">
        <v>5025</v>
      </c>
      <c r="B294" s="34" t="s">
        <v>362</v>
      </c>
      <c r="C294" s="65">
        <v>166685497</v>
      </c>
      <c r="D294" s="36">
        <v>5550</v>
      </c>
      <c r="E294" s="37">
        <f t="shared" si="47"/>
        <v>30033.422882882882</v>
      </c>
      <c r="F294" s="38">
        <f t="shared" si="44"/>
        <v>0.85086659081950855</v>
      </c>
      <c r="G294" s="39">
        <f t="shared" si="45"/>
        <v>3158.4176360031656</v>
      </c>
      <c r="H294" s="39">
        <f t="shared" si="46"/>
        <v>606.99945800076125</v>
      </c>
      <c r="I294" s="37">
        <f t="shared" si="48"/>
        <v>3765.4170940039266</v>
      </c>
      <c r="J294" s="40">
        <f t="shared" si="49"/>
        <v>-378.18571354454491</v>
      </c>
      <c r="K294" s="37">
        <f t="shared" si="50"/>
        <v>3387.2313804593819</v>
      </c>
      <c r="L294" s="37">
        <f t="shared" si="51"/>
        <v>20898064.871721793</v>
      </c>
      <c r="M294" s="37">
        <f t="shared" si="52"/>
        <v>18799134.161549568</v>
      </c>
      <c r="N294" s="41">
        <f>'jan-sep'!M294</f>
        <v>15422245.738100573</v>
      </c>
      <c r="O294" s="41">
        <f t="shared" si="53"/>
        <v>3376888.4234489948</v>
      </c>
    </row>
    <row r="295" spans="1:15" s="34" customFormat="1" x14ac:dyDescent="0.2">
      <c r="A295" s="33">
        <v>5026</v>
      </c>
      <c r="B295" s="34" t="s">
        <v>363</v>
      </c>
      <c r="C295" s="65">
        <v>49732413</v>
      </c>
      <c r="D295" s="36">
        <v>1968</v>
      </c>
      <c r="E295" s="37">
        <f t="shared" si="47"/>
        <v>25270.53506097561</v>
      </c>
      <c r="F295" s="38">
        <f t="shared" si="44"/>
        <v>0.7159308514172672</v>
      </c>
      <c r="G295" s="39">
        <f t="shared" si="45"/>
        <v>6016.1503291475283</v>
      </c>
      <c r="H295" s="39">
        <f t="shared" si="46"/>
        <v>2274.0101956683066</v>
      </c>
      <c r="I295" s="37">
        <f t="shared" si="48"/>
        <v>8290.1605248158339</v>
      </c>
      <c r="J295" s="40">
        <f t="shared" si="49"/>
        <v>-378.18571354454491</v>
      </c>
      <c r="K295" s="37">
        <f t="shared" si="50"/>
        <v>7911.9748112712887</v>
      </c>
      <c r="L295" s="37">
        <f t="shared" si="51"/>
        <v>16315035.912837561</v>
      </c>
      <c r="M295" s="37">
        <f t="shared" si="52"/>
        <v>15570766.428581895</v>
      </c>
      <c r="N295" s="41">
        <f>'jan-sep'!M295</f>
        <v>12769749.277996745</v>
      </c>
      <c r="O295" s="41">
        <f t="shared" si="53"/>
        <v>2801017.1505851503</v>
      </c>
    </row>
    <row r="296" spans="1:15" s="34" customFormat="1" x14ac:dyDescent="0.2">
      <c r="A296" s="33">
        <v>5027</v>
      </c>
      <c r="B296" s="34" t="s">
        <v>364</v>
      </c>
      <c r="C296" s="65">
        <v>163752964</v>
      </c>
      <c r="D296" s="36">
        <v>6243</v>
      </c>
      <c r="E296" s="37">
        <f t="shared" si="47"/>
        <v>26229.851673874738</v>
      </c>
      <c r="F296" s="38">
        <f t="shared" si="44"/>
        <v>0.74310892096721559</v>
      </c>
      <c r="G296" s="39">
        <f t="shared" si="45"/>
        <v>5440.560361408051</v>
      </c>
      <c r="H296" s="39">
        <f t="shared" si="46"/>
        <v>1938.2493811536112</v>
      </c>
      <c r="I296" s="37">
        <f t="shared" si="48"/>
        <v>7378.8097425616625</v>
      </c>
      <c r="J296" s="40">
        <f t="shared" si="49"/>
        <v>-378.18571354454491</v>
      </c>
      <c r="K296" s="37">
        <f t="shared" si="50"/>
        <v>7000.6240290171172</v>
      </c>
      <c r="L296" s="37">
        <f t="shared" si="51"/>
        <v>46065909.222812459</v>
      </c>
      <c r="M296" s="37">
        <f t="shared" si="52"/>
        <v>43704895.813153863</v>
      </c>
      <c r="N296" s="41">
        <f>'jan-sep'!M296</f>
        <v>36969310.708020143</v>
      </c>
      <c r="O296" s="41">
        <f t="shared" si="53"/>
        <v>6735585.1051337197</v>
      </c>
    </row>
    <row r="297" spans="1:15" s="34" customFormat="1" x14ac:dyDescent="0.2">
      <c r="A297" s="33">
        <v>5028</v>
      </c>
      <c r="B297" s="34" t="s">
        <v>365</v>
      </c>
      <c r="C297" s="65">
        <v>480482223</v>
      </c>
      <c r="D297" s="36">
        <v>16949</v>
      </c>
      <c r="E297" s="37">
        <f t="shared" si="47"/>
        <v>28348.706295356656</v>
      </c>
      <c r="F297" s="38">
        <f t="shared" si="44"/>
        <v>0.80313746367621175</v>
      </c>
      <c r="G297" s="39">
        <f t="shared" si="45"/>
        <v>4169.2475885189006</v>
      </c>
      <c r="H297" s="39">
        <f t="shared" si="46"/>
        <v>1196.6502636349401</v>
      </c>
      <c r="I297" s="37">
        <f t="shared" si="48"/>
        <v>5365.8978521538411</v>
      </c>
      <c r="J297" s="40">
        <f t="shared" si="49"/>
        <v>-378.18571354454491</v>
      </c>
      <c r="K297" s="37">
        <f t="shared" si="50"/>
        <v>4987.7121386092958</v>
      </c>
      <c r="L297" s="37">
        <f t="shared" si="51"/>
        <v>90946602.696155459</v>
      </c>
      <c r="M297" s="37">
        <f t="shared" si="52"/>
        <v>84536733.037288949</v>
      </c>
      <c r="N297" s="41">
        <f>'jan-sep'!M297</f>
        <v>70732325.446705669</v>
      </c>
      <c r="O297" s="41">
        <f t="shared" si="53"/>
        <v>13804407.59058328</v>
      </c>
    </row>
    <row r="298" spans="1:15" s="34" customFormat="1" x14ac:dyDescent="0.2">
      <c r="A298" s="33">
        <v>5029</v>
      </c>
      <c r="B298" s="34" t="s">
        <v>366</v>
      </c>
      <c r="C298" s="65">
        <v>233420144</v>
      </c>
      <c r="D298" s="36">
        <v>8367</v>
      </c>
      <c r="E298" s="37">
        <f t="shared" si="47"/>
        <v>27897.710529460979</v>
      </c>
      <c r="F298" s="38">
        <f t="shared" si="44"/>
        <v>0.79036045749552786</v>
      </c>
      <c r="G298" s="39">
        <f t="shared" si="45"/>
        <v>4439.845048056307</v>
      </c>
      <c r="H298" s="39">
        <f t="shared" si="46"/>
        <v>1354.4987816984271</v>
      </c>
      <c r="I298" s="37">
        <f t="shared" si="48"/>
        <v>5794.3438297547345</v>
      </c>
      <c r="J298" s="40">
        <f t="shared" si="49"/>
        <v>-378.18571354454491</v>
      </c>
      <c r="K298" s="37">
        <f t="shared" si="50"/>
        <v>5416.1581162101893</v>
      </c>
      <c r="L298" s="37">
        <f t="shared" si="51"/>
        <v>48481274.823557861</v>
      </c>
      <c r="M298" s="37">
        <f t="shared" si="52"/>
        <v>45316994.958330654</v>
      </c>
      <c r="N298" s="41">
        <f>'jan-sep'!M298</f>
        <v>37735062.883358091</v>
      </c>
      <c r="O298" s="41">
        <f t="shared" si="53"/>
        <v>7581932.0749725625</v>
      </c>
    </row>
    <row r="299" spans="1:15" s="34" customFormat="1" x14ac:dyDescent="0.2">
      <c r="A299" s="33">
        <v>5031</v>
      </c>
      <c r="B299" s="34" t="s">
        <v>367</v>
      </c>
      <c r="C299" s="65">
        <v>458841023</v>
      </c>
      <c r="D299" s="36">
        <v>14334</v>
      </c>
      <c r="E299" s="37">
        <f t="shared" si="47"/>
        <v>32010.675526719686</v>
      </c>
      <c r="F299" s="38">
        <f t="shared" si="44"/>
        <v>0.90688345652312197</v>
      </c>
      <c r="G299" s="39">
        <f t="shared" si="45"/>
        <v>1972.0660497010831</v>
      </c>
      <c r="H299" s="39">
        <f t="shared" si="46"/>
        <v>0</v>
      </c>
      <c r="I299" s="37">
        <f t="shared" si="48"/>
        <v>1972.0660497010831</v>
      </c>
      <c r="J299" s="40">
        <f t="shared" si="49"/>
        <v>-378.18571354454491</v>
      </c>
      <c r="K299" s="37">
        <f t="shared" si="50"/>
        <v>1593.8803361565383</v>
      </c>
      <c r="L299" s="37">
        <f t="shared" si="51"/>
        <v>28267594.756415326</v>
      </c>
      <c r="M299" s="37">
        <f t="shared" si="52"/>
        <v>22846680.73846782</v>
      </c>
      <c r="N299" s="41">
        <f>'jan-sep'!M299</f>
        <v>22866251.919159181</v>
      </c>
      <c r="O299" s="41">
        <f t="shared" si="53"/>
        <v>-19571.180691361427</v>
      </c>
    </row>
    <row r="300" spans="1:15" s="34" customFormat="1" x14ac:dyDescent="0.2">
      <c r="A300" s="33">
        <v>5032</v>
      </c>
      <c r="B300" s="34" t="s">
        <v>368</v>
      </c>
      <c r="C300" s="65">
        <v>113056591</v>
      </c>
      <c r="D300" s="36">
        <v>4069</v>
      </c>
      <c r="E300" s="37">
        <f t="shared" si="47"/>
        <v>27784.858933398871</v>
      </c>
      <c r="F300" s="38">
        <f t="shared" si="44"/>
        <v>0.78716329767846849</v>
      </c>
      <c r="G300" s="39">
        <f t="shared" si="45"/>
        <v>4507.5560056935719</v>
      </c>
      <c r="H300" s="39">
        <f t="shared" si="46"/>
        <v>1393.9968403201649</v>
      </c>
      <c r="I300" s="37">
        <f t="shared" si="48"/>
        <v>5901.5528460137366</v>
      </c>
      <c r="J300" s="40">
        <f t="shared" si="49"/>
        <v>-378.18571354454491</v>
      </c>
      <c r="K300" s="37">
        <f t="shared" si="50"/>
        <v>5523.3671324691913</v>
      </c>
      <c r="L300" s="37">
        <f t="shared" si="51"/>
        <v>24013418.530429896</v>
      </c>
      <c r="M300" s="37">
        <f t="shared" si="52"/>
        <v>22474580.86201714</v>
      </c>
      <c r="N300" s="41">
        <f>'jan-sep'!M300</f>
        <v>17764480.693149768</v>
      </c>
      <c r="O300" s="41">
        <f t="shared" si="53"/>
        <v>4710100.168867372</v>
      </c>
    </row>
    <row r="301" spans="1:15" s="34" customFormat="1" x14ac:dyDescent="0.2">
      <c r="A301" s="33">
        <v>5033</v>
      </c>
      <c r="B301" s="34" t="s">
        <v>369</v>
      </c>
      <c r="C301" s="65">
        <v>34822430</v>
      </c>
      <c r="D301" s="36">
        <v>759</v>
      </c>
      <c r="E301" s="37">
        <f t="shared" si="47"/>
        <v>45879.35441370224</v>
      </c>
      <c r="F301" s="38">
        <f t="shared" si="44"/>
        <v>1.2997922358438703</v>
      </c>
      <c r="G301" s="39">
        <f t="shared" si="45"/>
        <v>-6349.1412824884492</v>
      </c>
      <c r="H301" s="39">
        <f t="shared" si="46"/>
        <v>0</v>
      </c>
      <c r="I301" s="37">
        <f t="shared" si="48"/>
        <v>-6349.1412824884492</v>
      </c>
      <c r="J301" s="40">
        <f t="shared" si="49"/>
        <v>-378.18571354454491</v>
      </c>
      <c r="K301" s="37">
        <f t="shared" si="50"/>
        <v>-6727.3269960329944</v>
      </c>
      <c r="L301" s="37">
        <f t="shared" si="51"/>
        <v>-4818998.2334087333</v>
      </c>
      <c r="M301" s="37">
        <f t="shared" si="52"/>
        <v>-5106041.1899890425</v>
      </c>
      <c r="N301" s="41">
        <f>'jan-sep'!M301</f>
        <v>-5717165.6388041656</v>
      </c>
      <c r="O301" s="41">
        <f t="shared" si="53"/>
        <v>611124.44881512318</v>
      </c>
    </row>
    <row r="302" spans="1:15" s="34" customFormat="1" x14ac:dyDescent="0.2">
      <c r="A302" s="33">
        <v>5034</v>
      </c>
      <c r="B302" s="34" t="s">
        <v>370</v>
      </c>
      <c r="C302" s="65">
        <v>63090273</v>
      </c>
      <c r="D302" s="36">
        <v>2413</v>
      </c>
      <c r="E302" s="37">
        <f t="shared" si="47"/>
        <v>26145.989639452964</v>
      </c>
      <c r="F302" s="38">
        <f t="shared" si="44"/>
        <v>0.74073305446655402</v>
      </c>
      <c r="G302" s="39">
        <f t="shared" si="45"/>
        <v>5490.8775820611163</v>
      </c>
      <c r="H302" s="39">
        <f t="shared" si="46"/>
        <v>1967.6010932012323</v>
      </c>
      <c r="I302" s="37">
        <f t="shared" si="48"/>
        <v>7458.4786752623486</v>
      </c>
      <c r="J302" s="40">
        <f t="shared" si="49"/>
        <v>-378.18571354454491</v>
      </c>
      <c r="K302" s="37">
        <f t="shared" si="50"/>
        <v>7080.2929617178033</v>
      </c>
      <c r="L302" s="37">
        <f t="shared" si="51"/>
        <v>17997309.043408047</v>
      </c>
      <c r="M302" s="37">
        <f t="shared" si="52"/>
        <v>17084746.91662506</v>
      </c>
      <c r="N302" s="41">
        <f>'jan-sep'!M302</f>
        <v>13584092.909835439</v>
      </c>
      <c r="O302" s="41">
        <f t="shared" si="53"/>
        <v>3500654.006789621</v>
      </c>
    </row>
    <row r="303" spans="1:15" s="34" customFormat="1" x14ac:dyDescent="0.2">
      <c r="A303" s="33">
        <v>5035</v>
      </c>
      <c r="B303" s="34" t="s">
        <v>371</v>
      </c>
      <c r="C303" s="65">
        <v>685624863</v>
      </c>
      <c r="D303" s="36">
        <v>24283</v>
      </c>
      <c r="E303" s="37">
        <f t="shared" si="47"/>
        <v>28234.767656385124</v>
      </c>
      <c r="F303" s="38">
        <f t="shared" si="44"/>
        <v>0.79990950721975418</v>
      </c>
      <c r="G303" s="39">
        <f t="shared" si="45"/>
        <v>4237.61077190182</v>
      </c>
      <c r="H303" s="39">
        <f t="shared" si="46"/>
        <v>1236.5287872749766</v>
      </c>
      <c r="I303" s="37">
        <f t="shared" si="48"/>
        <v>5474.1395591767969</v>
      </c>
      <c r="J303" s="40">
        <f t="shared" si="49"/>
        <v>-378.18571354454491</v>
      </c>
      <c r="K303" s="37">
        <f t="shared" si="50"/>
        <v>5095.9538456322516</v>
      </c>
      <c r="L303" s="37">
        <f t="shared" si="51"/>
        <v>132928530.91549017</v>
      </c>
      <c r="M303" s="37">
        <f t="shared" si="52"/>
        <v>123745047.23348796</v>
      </c>
      <c r="N303" s="41">
        <f>'jan-sep'!M303</f>
        <v>105745988.08132359</v>
      </c>
      <c r="O303" s="41">
        <f t="shared" si="53"/>
        <v>17999059.15216437</v>
      </c>
    </row>
    <row r="304" spans="1:15" s="34" customFormat="1" x14ac:dyDescent="0.2">
      <c r="A304" s="33">
        <v>5036</v>
      </c>
      <c r="B304" s="34" t="s">
        <v>372</v>
      </c>
      <c r="C304" s="65">
        <v>68407781</v>
      </c>
      <c r="D304" s="36">
        <v>2609</v>
      </c>
      <c r="E304" s="37">
        <f t="shared" si="47"/>
        <v>26219.92372556535</v>
      </c>
      <c r="F304" s="38">
        <f t="shared" si="44"/>
        <v>0.74282765567272069</v>
      </c>
      <c r="G304" s="39">
        <f t="shared" si="45"/>
        <v>5446.517130393685</v>
      </c>
      <c r="H304" s="39">
        <f t="shared" si="46"/>
        <v>1941.7241630618973</v>
      </c>
      <c r="I304" s="37">
        <f t="shared" si="48"/>
        <v>7388.2412934555823</v>
      </c>
      <c r="J304" s="40">
        <f t="shared" si="49"/>
        <v>-378.18571354454491</v>
      </c>
      <c r="K304" s="37">
        <f t="shared" si="50"/>
        <v>7010.0555799110371</v>
      </c>
      <c r="L304" s="37">
        <f t="shared" si="51"/>
        <v>19275921.534625616</v>
      </c>
      <c r="M304" s="37">
        <f t="shared" si="52"/>
        <v>18289235.007987894</v>
      </c>
      <c r="N304" s="41">
        <f>'jan-sep'!M304</f>
        <v>15188406.048802588</v>
      </c>
      <c r="O304" s="41">
        <f t="shared" si="53"/>
        <v>3100828.959185306</v>
      </c>
    </row>
    <row r="305" spans="1:15" s="34" customFormat="1" x14ac:dyDescent="0.2">
      <c r="A305" s="33">
        <v>5037</v>
      </c>
      <c r="B305" s="34" t="s">
        <v>373</v>
      </c>
      <c r="C305" s="65">
        <v>571017255</v>
      </c>
      <c r="D305" s="36">
        <v>20170</v>
      </c>
      <c r="E305" s="37">
        <f t="shared" si="47"/>
        <v>28310.22583044125</v>
      </c>
      <c r="F305" s="38">
        <f t="shared" si="44"/>
        <v>0.80204728683811377</v>
      </c>
      <c r="G305" s="39">
        <f t="shared" si="45"/>
        <v>4192.3358674681449</v>
      </c>
      <c r="H305" s="39">
        <f t="shared" si="46"/>
        <v>1210.1184263553323</v>
      </c>
      <c r="I305" s="37">
        <f t="shared" si="48"/>
        <v>5402.4542938234772</v>
      </c>
      <c r="J305" s="40">
        <f t="shared" si="49"/>
        <v>-378.18571354454491</v>
      </c>
      <c r="K305" s="37">
        <f t="shared" si="50"/>
        <v>5024.2685802789319</v>
      </c>
      <c r="L305" s="37">
        <f t="shared" si="51"/>
        <v>108967503.10641953</v>
      </c>
      <c r="M305" s="37">
        <f t="shared" si="52"/>
        <v>101339497.26422606</v>
      </c>
      <c r="N305" s="41">
        <f>'jan-sep'!M305</f>
        <v>82780450.327385291</v>
      </c>
      <c r="O305" s="41">
        <f t="shared" si="53"/>
        <v>18559046.936840773</v>
      </c>
    </row>
    <row r="306" spans="1:15" s="34" customFormat="1" x14ac:dyDescent="0.2">
      <c r="A306" s="33">
        <v>5038</v>
      </c>
      <c r="B306" s="34" t="s">
        <v>374</v>
      </c>
      <c r="C306" s="65">
        <v>390415515</v>
      </c>
      <c r="D306" s="36">
        <v>14986</v>
      </c>
      <c r="E306" s="37">
        <f t="shared" si="47"/>
        <v>26052.016215134125</v>
      </c>
      <c r="F306" s="38">
        <f t="shared" si="44"/>
        <v>0.73807072565076737</v>
      </c>
      <c r="G306" s="39">
        <f t="shared" si="45"/>
        <v>5547.2616366524198</v>
      </c>
      <c r="H306" s="39">
        <f t="shared" si="46"/>
        <v>2000.4917917128262</v>
      </c>
      <c r="I306" s="37">
        <f t="shared" si="48"/>
        <v>7547.7534283652458</v>
      </c>
      <c r="J306" s="40">
        <f t="shared" si="49"/>
        <v>-378.18571354454491</v>
      </c>
      <c r="K306" s="37">
        <f t="shared" si="50"/>
        <v>7169.5677148207005</v>
      </c>
      <c r="L306" s="37">
        <f t="shared" si="51"/>
        <v>113110632.87748158</v>
      </c>
      <c r="M306" s="37">
        <f t="shared" si="52"/>
        <v>107443141.77430302</v>
      </c>
      <c r="N306" s="41">
        <f>'jan-sep'!M306</f>
        <v>87746487.642662212</v>
      </c>
      <c r="O306" s="41">
        <f t="shared" si="53"/>
        <v>19696654.131640807</v>
      </c>
    </row>
    <row r="307" spans="1:15" s="34" customFormat="1" x14ac:dyDescent="0.2">
      <c r="A307" s="33">
        <v>5041</v>
      </c>
      <c r="B307" s="34" t="s">
        <v>391</v>
      </c>
      <c r="C307" s="65">
        <v>50699825</v>
      </c>
      <c r="D307" s="36">
        <v>2054</v>
      </c>
      <c r="E307" s="37">
        <f t="shared" si="47"/>
        <v>24683.459104186953</v>
      </c>
      <c r="F307" s="38">
        <f t="shared" si="44"/>
        <v>0.6992986040756044</v>
      </c>
      <c r="G307" s="39">
        <f t="shared" si="45"/>
        <v>6368.3959032207222</v>
      </c>
      <c r="H307" s="39">
        <f t="shared" si="46"/>
        <v>2479.4867805443359</v>
      </c>
      <c r="I307" s="37">
        <f t="shared" si="48"/>
        <v>8847.8826837650577</v>
      </c>
      <c r="J307" s="40">
        <f t="shared" si="49"/>
        <v>-378.18571354454491</v>
      </c>
      <c r="K307" s="37">
        <f t="shared" si="50"/>
        <v>8469.6969702205133</v>
      </c>
      <c r="L307" s="37">
        <f t="shared" si="51"/>
        <v>18173551.032453429</v>
      </c>
      <c r="M307" s="37">
        <f t="shared" si="52"/>
        <v>17396757.576832935</v>
      </c>
      <c r="N307" s="41">
        <f>'jan-sep'!M307</f>
        <v>13691467.68999253</v>
      </c>
      <c r="O307" s="41">
        <f t="shared" si="53"/>
        <v>3705289.8868404049</v>
      </c>
    </row>
    <row r="308" spans="1:15" s="34" customFormat="1" x14ac:dyDescent="0.2">
      <c r="A308" s="33">
        <v>5042</v>
      </c>
      <c r="B308" s="34" t="s">
        <v>375</v>
      </c>
      <c r="C308" s="65">
        <v>35108379</v>
      </c>
      <c r="D308" s="36">
        <v>1328</v>
      </c>
      <c r="E308" s="37">
        <f t="shared" si="47"/>
        <v>26437.032379518074</v>
      </c>
      <c r="F308" s="38">
        <f t="shared" si="44"/>
        <v>0.74897848639709519</v>
      </c>
      <c r="G308" s="39">
        <f t="shared" si="45"/>
        <v>5316.2519380220501</v>
      </c>
      <c r="H308" s="39">
        <f t="shared" si="46"/>
        <v>1865.736134178444</v>
      </c>
      <c r="I308" s="37">
        <f t="shared" si="48"/>
        <v>7181.9880722004946</v>
      </c>
      <c r="J308" s="40">
        <f t="shared" si="49"/>
        <v>-378.18571354454491</v>
      </c>
      <c r="K308" s="37">
        <f t="shared" si="50"/>
        <v>6803.8023586559493</v>
      </c>
      <c r="L308" s="37">
        <f t="shared" si="51"/>
        <v>9537680.1598822568</v>
      </c>
      <c r="M308" s="37">
        <f t="shared" si="52"/>
        <v>9035449.5322951004</v>
      </c>
      <c r="N308" s="41">
        <f>'jan-sep'!M308</f>
        <v>6121720.0119815432</v>
      </c>
      <c r="O308" s="41">
        <f t="shared" si="53"/>
        <v>2913729.5203135572</v>
      </c>
    </row>
    <row r="309" spans="1:15" s="34" customFormat="1" x14ac:dyDescent="0.2">
      <c r="A309" s="33">
        <v>5043</v>
      </c>
      <c r="B309" s="34" t="s">
        <v>392</v>
      </c>
      <c r="C309" s="65">
        <v>13198706</v>
      </c>
      <c r="D309" s="36">
        <v>459</v>
      </c>
      <c r="E309" s="37">
        <f t="shared" si="47"/>
        <v>28755.350762527232</v>
      </c>
      <c r="F309" s="38">
        <f t="shared" si="44"/>
        <v>0.81465796844206184</v>
      </c>
      <c r="G309" s="39">
        <f t="shared" si="45"/>
        <v>3925.260908216555</v>
      </c>
      <c r="H309" s="39">
        <f t="shared" si="46"/>
        <v>1054.3247001252387</v>
      </c>
      <c r="I309" s="37">
        <f t="shared" si="48"/>
        <v>4979.5856083417939</v>
      </c>
      <c r="J309" s="40">
        <f t="shared" si="49"/>
        <v>-378.18571354454491</v>
      </c>
      <c r="K309" s="37">
        <f t="shared" si="50"/>
        <v>4601.3998947972486</v>
      </c>
      <c r="L309" s="37">
        <f t="shared" si="51"/>
        <v>2285629.7942288835</v>
      </c>
      <c r="M309" s="37">
        <f t="shared" si="52"/>
        <v>2112042.5517119369</v>
      </c>
      <c r="N309" s="41">
        <f>'jan-sep'!M309</f>
        <v>1004508.2989077761</v>
      </c>
      <c r="O309" s="41">
        <f t="shared" si="53"/>
        <v>1107534.2528041608</v>
      </c>
    </row>
    <row r="310" spans="1:15" s="34" customFormat="1" x14ac:dyDescent="0.2">
      <c r="A310" s="33">
        <v>5044</v>
      </c>
      <c r="B310" s="34" t="s">
        <v>376</v>
      </c>
      <c r="C310" s="65">
        <v>32160187</v>
      </c>
      <c r="D310" s="36">
        <v>846</v>
      </c>
      <c r="E310" s="37">
        <f t="shared" si="47"/>
        <v>38014.405437352245</v>
      </c>
      <c r="F310" s="38">
        <f t="shared" si="44"/>
        <v>1.0769730670607367</v>
      </c>
      <c r="G310" s="39">
        <f t="shared" si="45"/>
        <v>-1630.1718966784522</v>
      </c>
      <c r="H310" s="39">
        <f t="shared" si="46"/>
        <v>0</v>
      </c>
      <c r="I310" s="37">
        <f t="shared" si="48"/>
        <v>-1630.1718966784522</v>
      </c>
      <c r="J310" s="40">
        <f t="shared" si="49"/>
        <v>-378.18571354454491</v>
      </c>
      <c r="K310" s="37">
        <f t="shared" si="50"/>
        <v>-2008.3576102229972</v>
      </c>
      <c r="L310" s="37">
        <f t="shared" si="51"/>
        <v>-1379125.4245899706</v>
      </c>
      <c r="M310" s="37">
        <f t="shared" si="52"/>
        <v>-1699070.5382486556</v>
      </c>
      <c r="N310" s="41">
        <f>'jan-sep'!M310</f>
        <v>-1772320.9191414011</v>
      </c>
      <c r="O310" s="41">
        <f t="shared" si="53"/>
        <v>73250.380892745452</v>
      </c>
    </row>
    <row r="311" spans="1:15" s="34" customFormat="1" x14ac:dyDescent="0.2">
      <c r="A311" s="33">
        <v>5045</v>
      </c>
      <c r="B311" s="34" t="s">
        <v>377</v>
      </c>
      <c r="C311" s="65">
        <v>66633720</v>
      </c>
      <c r="D311" s="36">
        <v>2347</v>
      </c>
      <c r="E311" s="37">
        <f t="shared" si="47"/>
        <v>28391.018321261185</v>
      </c>
      <c r="F311" s="38">
        <f t="shared" si="44"/>
        <v>0.80433619115301136</v>
      </c>
      <c r="G311" s="39">
        <f t="shared" si="45"/>
        <v>4143.8603729761835</v>
      </c>
      <c r="H311" s="39">
        <f t="shared" si="46"/>
        <v>1181.8410545683553</v>
      </c>
      <c r="I311" s="37">
        <f t="shared" si="48"/>
        <v>5325.701427544539</v>
      </c>
      <c r="J311" s="40">
        <f t="shared" si="49"/>
        <v>-378.18571354454491</v>
      </c>
      <c r="K311" s="37">
        <f t="shared" si="50"/>
        <v>4947.5157139999937</v>
      </c>
      <c r="L311" s="37">
        <f t="shared" si="51"/>
        <v>12499421.250447033</v>
      </c>
      <c r="M311" s="37">
        <f t="shared" si="52"/>
        <v>11611819.380757986</v>
      </c>
      <c r="N311" s="41">
        <f>'jan-sep'!M311</f>
        <v>6447311.1436526189</v>
      </c>
      <c r="O311" s="41">
        <f t="shared" si="53"/>
        <v>5164508.2371053668</v>
      </c>
    </row>
    <row r="312" spans="1:15" s="34" customFormat="1" x14ac:dyDescent="0.2">
      <c r="A312" s="33">
        <v>5046</v>
      </c>
      <c r="B312" s="34" t="s">
        <v>378</v>
      </c>
      <c r="C312" s="65">
        <v>28867861</v>
      </c>
      <c r="D312" s="36">
        <v>1215</v>
      </c>
      <c r="E312" s="37">
        <f t="shared" si="47"/>
        <v>23759.556378600824</v>
      </c>
      <c r="F312" s="38">
        <f t="shared" si="44"/>
        <v>0.67312383320670155</v>
      </c>
      <c r="G312" s="39">
        <f t="shared" si="45"/>
        <v>6922.7375385723999</v>
      </c>
      <c r="H312" s="39">
        <f t="shared" si="46"/>
        <v>2802.8527344994814</v>
      </c>
      <c r="I312" s="37">
        <f t="shared" si="48"/>
        <v>9725.5902730718808</v>
      </c>
      <c r="J312" s="40">
        <f t="shared" si="49"/>
        <v>-378.18571354454491</v>
      </c>
      <c r="K312" s="37">
        <f t="shared" si="50"/>
        <v>9347.4045595273365</v>
      </c>
      <c r="L312" s="37">
        <f t="shared" si="51"/>
        <v>11816592.181782335</v>
      </c>
      <c r="M312" s="37">
        <f t="shared" si="52"/>
        <v>11357096.539825713</v>
      </c>
      <c r="N312" s="41">
        <f>'jan-sep'!M312</f>
        <v>8693365.6206382327</v>
      </c>
      <c r="O312" s="41">
        <f t="shared" si="53"/>
        <v>2663730.9191874806</v>
      </c>
    </row>
    <row r="313" spans="1:15" s="34" customFormat="1" x14ac:dyDescent="0.2">
      <c r="A313" s="33">
        <v>5047</v>
      </c>
      <c r="B313" s="34" t="s">
        <v>379</v>
      </c>
      <c r="C313" s="65">
        <v>102572163</v>
      </c>
      <c r="D313" s="36">
        <v>3865</v>
      </c>
      <c r="E313" s="37">
        <f t="shared" si="47"/>
        <v>26538.722639068565</v>
      </c>
      <c r="F313" s="38">
        <f t="shared" si="44"/>
        <v>0.75185943822202317</v>
      </c>
      <c r="G313" s="39">
        <f t="shared" si="45"/>
        <v>5255.237782291756</v>
      </c>
      <c r="H313" s="39">
        <f t="shared" si="46"/>
        <v>1830.1445433357721</v>
      </c>
      <c r="I313" s="37">
        <f t="shared" si="48"/>
        <v>7085.3823256275282</v>
      </c>
      <c r="J313" s="40">
        <f t="shared" si="49"/>
        <v>-378.18571354454491</v>
      </c>
      <c r="K313" s="37">
        <f t="shared" si="50"/>
        <v>6707.1966120829829</v>
      </c>
      <c r="L313" s="37">
        <f t="shared" si="51"/>
        <v>27385002.688550398</v>
      </c>
      <c r="M313" s="37">
        <f t="shared" si="52"/>
        <v>25923314.905700728</v>
      </c>
      <c r="N313" s="41">
        <f>'jan-sep'!M313</f>
        <v>19576729.865857422</v>
      </c>
      <c r="O313" s="41">
        <f t="shared" si="53"/>
        <v>6346585.0398433059</v>
      </c>
    </row>
    <row r="314" spans="1:15" s="34" customFormat="1" x14ac:dyDescent="0.2">
      <c r="A314" s="33">
        <v>5049</v>
      </c>
      <c r="B314" s="34" t="s">
        <v>380</v>
      </c>
      <c r="C314" s="65">
        <v>41120501</v>
      </c>
      <c r="D314" s="36">
        <v>1100</v>
      </c>
      <c r="E314" s="37">
        <f t="shared" si="47"/>
        <v>37382.273636363636</v>
      </c>
      <c r="F314" s="38">
        <f t="shared" si="44"/>
        <v>1.059064358068319</v>
      </c>
      <c r="G314" s="39">
        <f t="shared" si="45"/>
        <v>-1250.8928160852868</v>
      </c>
      <c r="H314" s="39">
        <f t="shared" si="46"/>
        <v>0</v>
      </c>
      <c r="I314" s="37">
        <f t="shared" si="48"/>
        <v>-1250.8928160852868</v>
      </c>
      <c r="J314" s="40">
        <f t="shared" si="49"/>
        <v>-378.18571354454491</v>
      </c>
      <c r="K314" s="37">
        <f t="shared" si="50"/>
        <v>-1629.0785296298318</v>
      </c>
      <c r="L314" s="37">
        <f t="shared" si="51"/>
        <v>-1375982.0976938154</v>
      </c>
      <c r="M314" s="37">
        <f t="shared" si="52"/>
        <v>-1791986.382592815</v>
      </c>
      <c r="N314" s="41">
        <f>'jan-sep'!M314</f>
        <v>463034.30608091981</v>
      </c>
      <c r="O314" s="41">
        <f t="shared" si="53"/>
        <v>-2255020.6886737347</v>
      </c>
    </row>
    <row r="315" spans="1:15" s="34" customFormat="1" x14ac:dyDescent="0.2">
      <c r="A315" s="33">
        <v>5052</v>
      </c>
      <c r="B315" s="34" t="s">
        <v>381</v>
      </c>
      <c r="C315" s="65">
        <v>16042826</v>
      </c>
      <c r="D315" s="36">
        <v>563</v>
      </c>
      <c r="E315" s="37">
        <f t="shared" si="47"/>
        <v>28495.250444049732</v>
      </c>
      <c r="F315" s="38">
        <f t="shared" si="44"/>
        <v>0.80728915563251191</v>
      </c>
      <c r="G315" s="39">
        <f t="shared" si="45"/>
        <v>4081.3210993030552</v>
      </c>
      <c r="H315" s="39">
        <f t="shared" si="46"/>
        <v>1145.3598115923635</v>
      </c>
      <c r="I315" s="37">
        <f t="shared" si="48"/>
        <v>5226.6809108954185</v>
      </c>
      <c r="J315" s="40">
        <f t="shared" si="49"/>
        <v>-378.18571354454491</v>
      </c>
      <c r="K315" s="37">
        <f t="shared" si="50"/>
        <v>4848.4951973508732</v>
      </c>
      <c r="L315" s="37">
        <f t="shared" si="51"/>
        <v>2942621.3528341204</v>
      </c>
      <c r="M315" s="37">
        <f t="shared" si="52"/>
        <v>2729702.7961085415</v>
      </c>
      <c r="N315" s="41">
        <f>'jan-sep'!M315</f>
        <v>2446717.5971352486</v>
      </c>
      <c r="O315" s="41">
        <f t="shared" si="53"/>
        <v>282985.19897329295</v>
      </c>
    </row>
    <row r="316" spans="1:15" s="34" customFormat="1" x14ac:dyDescent="0.2">
      <c r="A316" s="33">
        <v>5053</v>
      </c>
      <c r="B316" s="34" t="s">
        <v>382</v>
      </c>
      <c r="C316" s="65">
        <v>187051878</v>
      </c>
      <c r="D316" s="36">
        <v>6764</v>
      </c>
      <c r="E316" s="37">
        <f t="shared" si="47"/>
        <v>27654.032820816086</v>
      </c>
      <c r="F316" s="38">
        <f t="shared" si="44"/>
        <v>0.78345690800595047</v>
      </c>
      <c r="G316" s="39">
        <f t="shared" si="45"/>
        <v>4586.0516732432425</v>
      </c>
      <c r="H316" s="39">
        <f t="shared" si="46"/>
        <v>1439.7859797241397</v>
      </c>
      <c r="I316" s="37">
        <f t="shared" si="48"/>
        <v>6025.8376529673824</v>
      </c>
      <c r="J316" s="40">
        <f t="shared" si="49"/>
        <v>-378.18571354454491</v>
      </c>
      <c r="K316" s="37">
        <f t="shared" si="50"/>
        <v>5647.6519394228371</v>
      </c>
      <c r="L316" s="37">
        <f t="shared" si="51"/>
        <v>40758765.884671375</v>
      </c>
      <c r="M316" s="37">
        <f t="shared" si="52"/>
        <v>38200717.718256071</v>
      </c>
      <c r="N316" s="41">
        <f>'jan-sep'!M316</f>
        <v>29939029.703948159</v>
      </c>
      <c r="O316" s="41">
        <f t="shared" si="53"/>
        <v>8261688.0143079124</v>
      </c>
    </row>
    <row r="317" spans="1:15" s="34" customFormat="1" x14ac:dyDescent="0.2">
      <c r="A317" s="33">
        <v>5054</v>
      </c>
      <c r="B317" s="34" t="s">
        <v>383</v>
      </c>
      <c r="C317" s="65">
        <v>253178579</v>
      </c>
      <c r="D317" s="36">
        <v>9948</v>
      </c>
      <c r="E317" s="37">
        <f t="shared" si="47"/>
        <v>25450.198934459189</v>
      </c>
      <c r="F317" s="38">
        <f t="shared" si="44"/>
        <v>0.7210208469239574</v>
      </c>
      <c r="G317" s="39">
        <f t="shared" si="45"/>
        <v>5908.3520050573807</v>
      </c>
      <c r="H317" s="39">
        <f t="shared" si="46"/>
        <v>2211.1278399490534</v>
      </c>
      <c r="I317" s="37">
        <f t="shared" si="48"/>
        <v>8119.4798450064336</v>
      </c>
      <c r="J317" s="40">
        <f t="shared" si="49"/>
        <v>-378.18571354454491</v>
      </c>
      <c r="K317" s="37">
        <f t="shared" si="50"/>
        <v>7741.2941314618884</v>
      </c>
      <c r="L317" s="37">
        <f t="shared" si="51"/>
        <v>80772585.498124003</v>
      </c>
      <c r="M317" s="37">
        <f t="shared" si="52"/>
        <v>77010394.019782871</v>
      </c>
      <c r="N317" s="41">
        <f>'jan-sep'!M317</f>
        <v>63116909.007373765</v>
      </c>
      <c r="O317" s="41">
        <f t="shared" si="53"/>
        <v>13893485.012409106</v>
      </c>
    </row>
    <row r="318" spans="1:15" s="34" customFormat="1" x14ac:dyDescent="0.2">
      <c r="A318" s="33">
        <v>5055</v>
      </c>
      <c r="B318" s="34" t="s">
        <v>411</v>
      </c>
      <c r="C318" s="65">
        <v>173967830</v>
      </c>
      <c r="D318" s="36">
        <v>5941</v>
      </c>
      <c r="E318" s="37">
        <f t="shared" si="47"/>
        <v>29282.583740111091</v>
      </c>
      <c r="F318" s="38">
        <f t="shared" si="44"/>
        <v>0.82959482488875325</v>
      </c>
      <c r="G318" s="39">
        <f t="shared" si="45"/>
        <v>3608.9211216662397</v>
      </c>
      <c r="H318" s="39">
        <f t="shared" si="46"/>
        <v>869.79315797088793</v>
      </c>
      <c r="I318" s="37">
        <f t="shared" si="48"/>
        <v>4478.7142796371281</v>
      </c>
      <c r="J318" s="40">
        <f t="shared" si="49"/>
        <v>-378.18571354454491</v>
      </c>
      <c r="K318" s="37">
        <f t="shared" si="50"/>
        <v>4100.5285660925829</v>
      </c>
      <c r="L318" s="37">
        <f t="shared" si="51"/>
        <v>26608041.535324179</v>
      </c>
      <c r="M318" s="37">
        <f t="shared" si="52"/>
        <v>24361240.211156037</v>
      </c>
      <c r="N318" s="41">
        <f>'jan-sep'!M318</f>
        <v>19622402.261244226</v>
      </c>
      <c r="O318" s="41">
        <f t="shared" si="53"/>
        <v>4738837.9499118105</v>
      </c>
    </row>
    <row r="319" spans="1:15" s="34" customFormat="1" x14ac:dyDescent="0.2">
      <c r="A319" s="33">
        <v>5056</v>
      </c>
      <c r="B319" s="34" t="s">
        <v>355</v>
      </c>
      <c r="C319" s="65">
        <v>159427507</v>
      </c>
      <c r="D319" s="36">
        <v>5140</v>
      </c>
      <c r="E319" s="37">
        <f t="shared" si="47"/>
        <v>31017.024708171208</v>
      </c>
      <c r="F319" s="38">
        <f t="shared" si="44"/>
        <v>0.8787326763826</v>
      </c>
      <c r="G319" s="39">
        <f t="shared" si="45"/>
        <v>2568.2565408301698</v>
      </c>
      <c r="H319" s="39">
        <f t="shared" si="46"/>
        <v>262.73881914984719</v>
      </c>
      <c r="I319" s="37">
        <f t="shared" si="48"/>
        <v>2830.9953599800169</v>
      </c>
      <c r="J319" s="40">
        <f t="shared" si="49"/>
        <v>-378.18571354454491</v>
      </c>
      <c r="K319" s="37">
        <f t="shared" si="50"/>
        <v>2452.8096464354721</v>
      </c>
      <c r="L319" s="37">
        <f t="shared" si="51"/>
        <v>14551316.150297288</v>
      </c>
      <c r="M319" s="37">
        <f t="shared" si="52"/>
        <v>12607441.582678327</v>
      </c>
      <c r="N319" s="41">
        <f>'jan-sep'!M319</f>
        <v>13473368.723934576</v>
      </c>
      <c r="O319" s="41">
        <f t="shared" si="53"/>
        <v>-865927.14125624858</v>
      </c>
    </row>
    <row r="320" spans="1:15" s="34" customFormat="1" x14ac:dyDescent="0.2">
      <c r="A320" s="33">
        <v>5057</v>
      </c>
      <c r="B320" s="34" t="s">
        <v>357</v>
      </c>
      <c r="C320" s="65">
        <v>295744559</v>
      </c>
      <c r="D320" s="36">
        <v>10306</v>
      </c>
      <c r="E320" s="37">
        <f t="shared" si="47"/>
        <v>28696.347661556374</v>
      </c>
      <c r="F320" s="38">
        <f t="shared" si="44"/>
        <v>0.81298637184893874</v>
      </c>
      <c r="G320" s="39">
        <f t="shared" si="45"/>
        <v>3960.6627687990699</v>
      </c>
      <c r="H320" s="39">
        <f t="shared" si="46"/>
        <v>1074.9757854650388</v>
      </c>
      <c r="I320" s="37">
        <f t="shared" si="48"/>
        <v>5035.6385542641092</v>
      </c>
      <c r="J320" s="40">
        <f t="shared" si="49"/>
        <v>-378.18571354454491</v>
      </c>
      <c r="K320" s="37">
        <f t="shared" si="50"/>
        <v>4657.4528407195639</v>
      </c>
      <c r="L320" s="37">
        <f t="shared" si="51"/>
        <v>51897290.940245911</v>
      </c>
      <c r="M320" s="37">
        <f t="shared" si="52"/>
        <v>47999708.976455823</v>
      </c>
      <c r="N320" s="41">
        <f>'jan-sep'!M320</f>
        <v>43395292.772426032</v>
      </c>
      <c r="O320" s="41">
        <f t="shared" si="53"/>
        <v>4604416.2040297911</v>
      </c>
    </row>
    <row r="321" spans="1:15" s="34" customFormat="1" x14ac:dyDescent="0.2">
      <c r="A321" s="33">
        <v>5058</v>
      </c>
      <c r="B321" s="34" t="s">
        <v>358</v>
      </c>
      <c r="C321" s="65">
        <v>127351555</v>
      </c>
      <c r="D321" s="36">
        <v>4271</v>
      </c>
      <c r="E321" s="37">
        <f t="shared" si="47"/>
        <v>29817.737063919456</v>
      </c>
      <c r="F321" s="38">
        <f t="shared" si="44"/>
        <v>0.84475606994464292</v>
      </c>
      <c r="G321" s="39">
        <f t="shared" si="45"/>
        <v>3287.829127381221</v>
      </c>
      <c r="H321" s="39">
        <f t="shared" si="46"/>
        <v>682.48949463796032</v>
      </c>
      <c r="I321" s="37">
        <f t="shared" si="48"/>
        <v>3970.3186220191815</v>
      </c>
      <c r="J321" s="40">
        <f t="shared" si="49"/>
        <v>-378.18571354454491</v>
      </c>
      <c r="K321" s="37">
        <f t="shared" si="50"/>
        <v>3592.1329084746367</v>
      </c>
      <c r="L321" s="37">
        <f t="shared" si="51"/>
        <v>16957230.834643923</v>
      </c>
      <c r="M321" s="37">
        <f t="shared" si="52"/>
        <v>15341999.652095173</v>
      </c>
      <c r="N321" s="41">
        <f>'jan-sep'!M321</f>
        <v>14418475.610860813</v>
      </c>
      <c r="O321" s="41">
        <f t="shared" si="53"/>
        <v>923524.04123435915</v>
      </c>
    </row>
    <row r="322" spans="1:15" s="34" customFormat="1" x14ac:dyDescent="0.2">
      <c r="A322" s="33">
        <v>5059</v>
      </c>
      <c r="B322" s="34" t="s">
        <v>412</v>
      </c>
      <c r="C322" s="65">
        <v>497987028</v>
      </c>
      <c r="D322" s="36">
        <v>18300</v>
      </c>
      <c r="E322" s="37">
        <f t="shared" si="47"/>
        <v>27212.405901639344</v>
      </c>
      <c r="F322" s="38">
        <f t="shared" si="44"/>
        <v>0.77094532740458643</v>
      </c>
      <c r="G322" s="39">
        <f t="shared" si="45"/>
        <v>4851.0278247492879</v>
      </c>
      <c r="H322" s="39">
        <f t="shared" si="46"/>
        <v>1594.3554014359995</v>
      </c>
      <c r="I322" s="37">
        <f t="shared" si="48"/>
        <v>6445.3832261852876</v>
      </c>
      <c r="J322" s="40">
        <f t="shared" si="49"/>
        <v>-378.18571354454491</v>
      </c>
      <c r="K322" s="37">
        <f t="shared" si="50"/>
        <v>6067.1975126407424</v>
      </c>
      <c r="L322" s="37">
        <f t="shared" si="51"/>
        <v>117950513.03919077</v>
      </c>
      <c r="M322" s="37">
        <f t="shared" si="52"/>
        <v>111029714.48132558</v>
      </c>
      <c r="N322" s="41">
        <f>'jan-sep'!M322</f>
        <v>84678219.718872145</v>
      </c>
      <c r="O322" s="41">
        <f t="shared" si="53"/>
        <v>26351494.762453437</v>
      </c>
    </row>
    <row r="323" spans="1:15" s="34" customFormat="1" x14ac:dyDescent="0.2">
      <c r="A323" s="33">
        <v>5060</v>
      </c>
      <c r="B323" s="34" t="s">
        <v>413</v>
      </c>
      <c r="C323" s="65">
        <v>312071890</v>
      </c>
      <c r="D323" s="36">
        <v>9581</v>
      </c>
      <c r="E323" s="37">
        <f t="shared" si="47"/>
        <v>32571.953867028493</v>
      </c>
      <c r="F323" s="38">
        <f t="shared" si="44"/>
        <v>0.92278484045067866</v>
      </c>
      <c r="G323" s="39">
        <f t="shared" si="45"/>
        <v>1635.299045515799</v>
      </c>
      <c r="H323" s="39">
        <f t="shared" si="46"/>
        <v>0</v>
      </c>
      <c r="I323" s="37">
        <f t="shared" si="48"/>
        <v>1635.299045515799</v>
      </c>
      <c r="J323" s="40">
        <f t="shared" si="49"/>
        <v>-378.18571354454491</v>
      </c>
      <c r="K323" s="37">
        <f t="shared" si="50"/>
        <v>1257.113331971254</v>
      </c>
      <c r="L323" s="37">
        <f t="shared" si="51"/>
        <v>15667800.155086869</v>
      </c>
      <c r="M323" s="37">
        <f t="shared" si="52"/>
        <v>12044402.833616585</v>
      </c>
      <c r="N323" s="41">
        <f>'jan-sep'!M323</f>
        <v>10102431.915964821</v>
      </c>
      <c r="O323" s="41">
        <f t="shared" si="53"/>
        <v>1941970.9176517632</v>
      </c>
    </row>
    <row r="324" spans="1:15" s="34" customFormat="1" x14ac:dyDescent="0.2">
      <c r="A324" s="33">
        <v>5061</v>
      </c>
      <c r="B324" s="34" t="s">
        <v>285</v>
      </c>
      <c r="C324" s="65">
        <v>51860168</v>
      </c>
      <c r="D324" s="36">
        <v>1989</v>
      </c>
      <c r="E324" s="37">
        <f t="shared" si="47"/>
        <v>26073.488185017595</v>
      </c>
      <c r="F324" s="38">
        <f t="shared" si="44"/>
        <v>0.73867904065649181</v>
      </c>
      <c r="G324" s="39">
        <f t="shared" si="45"/>
        <v>5534.3784547223377</v>
      </c>
      <c r="H324" s="39">
        <f t="shared" si="46"/>
        <v>1992.9766022536114</v>
      </c>
      <c r="I324" s="37">
        <f t="shared" si="48"/>
        <v>7527.3550569759491</v>
      </c>
      <c r="J324" s="40">
        <f t="shared" si="49"/>
        <v>-378.18571354454491</v>
      </c>
      <c r="K324" s="37">
        <f t="shared" si="50"/>
        <v>7149.1693434314038</v>
      </c>
      <c r="L324" s="37">
        <f t="shared" si="51"/>
        <v>14971909.208325163</v>
      </c>
      <c r="M324" s="37">
        <f t="shared" si="52"/>
        <v>14219697.824085062</v>
      </c>
      <c r="N324" s="41">
        <f>'jan-sep'!M324</f>
        <v>9561756.978600366</v>
      </c>
      <c r="O324" s="41">
        <f t="shared" si="53"/>
        <v>4657940.8454846963</v>
      </c>
    </row>
    <row r="325" spans="1:15" s="34" customFormat="1" x14ac:dyDescent="0.2">
      <c r="A325" s="33">
        <v>5401</v>
      </c>
      <c r="B325" s="34" t="s">
        <v>324</v>
      </c>
      <c r="C325" s="65">
        <v>2675746235</v>
      </c>
      <c r="D325" s="36">
        <v>77095</v>
      </c>
      <c r="E325" s="37">
        <f t="shared" si="47"/>
        <v>34707.130618068615</v>
      </c>
      <c r="F325" s="38">
        <f t="shared" si="44"/>
        <v>0.98327579980749624</v>
      </c>
      <c r="G325" s="39">
        <f t="shared" si="45"/>
        <v>354.1929948917255</v>
      </c>
      <c r="H325" s="39">
        <f t="shared" si="46"/>
        <v>0</v>
      </c>
      <c r="I325" s="37">
        <f t="shared" si="48"/>
        <v>354.1929948917255</v>
      </c>
      <c r="J325" s="40">
        <f t="shared" si="49"/>
        <v>-378.18571354454491</v>
      </c>
      <c r="K325" s="37">
        <f t="shared" si="50"/>
        <v>-23.992718652819406</v>
      </c>
      <c r="L325" s="37">
        <f t="shared" si="51"/>
        <v>27306508.941177577</v>
      </c>
      <c r="M325" s="37">
        <f t="shared" si="52"/>
        <v>-1849718.644539112</v>
      </c>
      <c r="N325" s="41">
        <f>'jan-sep'!M325</f>
        <v>-3103925.2160831694</v>
      </c>
      <c r="O325" s="41">
        <f t="shared" si="53"/>
        <v>1254206.5715440575</v>
      </c>
    </row>
    <row r="326" spans="1:15" s="34" customFormat="1" x14ac:dyDescent="0.2">
      <c r="A326" s="33">
        <v>5402</v>
      </c>
      <c r="B326" s="34" t="s">
        <v>420</v>
      </c>
      <c r="C326" s="65">
        <v>756265644</v>
      </c>
      <c r="D326" s="36">
        <v>24738</v>
      </c>
      <c r="E326" s="37">
        <f t="shared" si="47"/>
        <v>30571.009944215377</v>
      </c>
      <c r="F326" s="38">
        <f t="shared" si="44"/>
        <v>0.86609678525749767</v>
      </c>
      <c r="G326" s="39">
        <f t="shared" si="45"/>
        <v>2835.8653992036684</v>
      </c>
      <c r="H326" s="39">
        <f t="shared" si="46"/>
        <v>418.84398653438802</v>
      </c>
      <c r="I326" s="37">
        <f t="shared" si="48"/>
        <v>3254.7093857380564</v>
      </c>
      <c r="J326" s="40">
        <f t="shared" si="49"/>
        <v>-378.18571354454491</v>
      </c>
      <c r="K326" s="37">
        <f t="shared" si="50"/>
        <v>2876.5236721935116</v>
      </c>
      <c r="L326" s="37">
        <f t="shared" si="51"/>
        <v>80515000.784388036</v>
      </c>
      <c r="M326" s="37">
        <f t="shared" si="52"/>
        <v>71159442.602723092</v>
      </c>
      <c r="N326" s="41">
        <f>'jan-sep'!M326</f>
        <v>66786553.961068839</v>
      </c>
      <c r="O326" s="41">
        <f t="shared" si="53"/>
        <v>4372888.641654253</v>
      </c>
    </row>
    <row r="327" spans="1:15" s="34" customFormat="1" x14ac:dyDescent="0.2">
      <c r="A327" s="33">
        <v>5403</v>
      </c>
      <c r="B327" s="34" t="s">
        <v>342</v>
      </c>
      <c r="C327" s="65">
        <v>633178137</v>
      </c>
      <c r="D327" s="36">
        <v>20847</v>
      </c>
      <c r="E327" s="37">
        <f t="shared" si="47"/>
        <v>30372.626133256585</v>
      </c>
      <c r="F327" s="38">
        <f t="shared" si="44"/>
        <v>0.8604764416302485</v>
      </c>
      <c r="G327" s="39">
        <f t="shared" si="45"/>
        <v>2954.895685778944</v>
      </c>
      <c r="H327" s="39">
        <f t="shared" si="46"/>
        <v>488.27832036996529</v>
      </c>
      <c r="I327" s="37">
        <f t="shared" si="48"/>
        <v>3443.174006148909</v>
      </c>
      <c r="J327" s="40">
        <f t="shared" si="49"/>
        <v>-378.18571354454491</v>
      </c>
      <c r="K327" s="37">
        <f t="shared" si="50"/>
        <v>3064.9882926043642</v>
      </c>
      <c r="L327" s="37">
        <f t="shared" si="51"/>
        <v>71779848.506186306</v>
      </c>
      <c r="M327" s="37">
        <f t="shared" si="52"/>
        <v>63895810.935923181</v>
      </c>
      <c r="N327" s="41">
        <f>'jan-sep'!M327</f>
        <v>53284983.120654531</v>
      </c>
      <c r="O327" s="41">
        <f t="shared" si="53"/>
        <v>10610827.815268651</v>
      </c>
    </row>
    <row r="328" spans="1:15" s="34" customFormat="1" x14ac:dyDescent="0.2">
      <c r="A328" s="33">
        <v>5404</v>
      </c>
      <c r="B328" s="34" t="s">
        <v>339</v>
      </c>
      <c r="C328" s="65">
        <v>49696226</v>
      </c>
      <c r="D328" s="36">
        <v>1959</v>
      </c>
      <c r="E328" s="37">
        <f t="shared" si="47"/>
        <v>25368.160285860133</v>
      </c>
      <c r="F328" s="38">
        <f t="shared" ref="F328:F363" si="54">IF(ISNUMBER(C328),E328/E$366,"")</f>
        <v>0.71869663814092521</v>
      </c>
      <c r="G328" s="39">
        <f t="shared" ref="G328:G363" si="55">(E$366-E328)*0.6</f>
        <v>5957.5751942168145</v>
      </c>
      <c r="H328" s="39">
        <f t="shared" ref="H328:H363" si="56">IF(E328&gt;=E$366*0.9,0,IF(E328&lt;0.9*E$366,(E$366*0.9-E328)*0.35))</f>
        <v>2239.8413669587235</v>
      </c>
      <c r="I328" s="37">
        <f t="shared" si="48"/>
        <v>8197.4165611755379</v>
      </c>
      <c r="J328" s="40">
        <f t="shared" si="49"/>
        <v>-378.18571354454491</v>
      </c>
      <c r="K328" s="37">
        <f t="shared" si="50"/>
        <v>7819.2308476309927</v>
      </c>
      <c r="L328" s="37">
        <f t="shared" si="51"/>
        <v>16058739.043342879</v>
      </c>
      <c r="M328" s="37">
        <f t="shared" si="52"/>
        <v>15317873.230509115</v>
      </c>
      <c r="N328" s="41">
        <f>'jan-sep'!M328</f>
        <v>12375943.334880905</v>
      </c>
      <c r="O328" s="41">
        <f t="shared" si="53"/>
        <v>2941929.8956282102</v>
      </c>
    </row>
    <row r="329" spans="1:15" s="34" customFormat="1" x14ac:dyDescent="0.2">
      <c r="A329" s="33">
        <v>5405</v>
      </c>
      <c r="B329" s="34" t="s">
        <v>340</v>
      </c>
      <c r="C329" s="65">
        <v>170350457</v>
      </c>
      <c r="D329" s="36">
        <v>5642</v>
      </c>
      <c r="E329" s="37">
        <f t="shared" ref="E329:E363" si="57">(C329)/D329</f>
        <v>30193.274902516838</v>
      </c>
      <c r="F329" s="38">
        <f t="shared" si="54"/>
        <v>0.85539530349777859</v>
      </c>
      <c r="G329" s="39">
        <f t="shared" si="55"/>
        <v>3062.5064242227918</v>
      </c>
      <c r="H329" s="39">
        <f t="shared" si="56"/>
        <v>551.05125112887663</v>
      </c>
      <c r="I329" s="37">
        <f t="shared" ref="I329:I363" si="58">G329+H329</f>
        <v>3613.5576753516684</v>
      </c>
      <c r="J329" s="40">
        <f t="shared" ref="J329:J363" si="59">I$368</f>
        <v>-378.18571354454491</v>
      </c>
      <c r="K329" s="37">
        <f t="shared" ref="K329:K363" si="60">I329+J329</f>
        <v>3235.3719618071236</v>
      </c>
      <c r="L329" s="37">
        <f t="shared" ref="L329:L363" si="61">(I329*D329)</f>
        <v>20387692.404334113</v>
      </c>
      <c r="M329" s="37">
        <f t="shared" ref="M329:M363" si="62">(K329*D329)</f>
        <v>18253968.608515792</v>
      </c>
      <c r="N329" s="41">
        <f>'jan-sep'!M329</f>
        <v>14852556.978840249</v>
      </c>
      <c r="O329" s="41">
        <f t="shared" ref="O329:O363" si="63">M329-N329</f>
        <v>3401411.6296755429</v>
      </c>
    </row>
    <row r="330" spans="1:15" s="34" customFormat="1" x14ac:dyDescent="0.2">
      <c r="A330" s="33">
        <v>5406</v>
      </c>
      <c r="B330" s="34" t="s">
        <v>341</v>
      </c>
      <c r="C330" s="65">
        <v>369504999</v>
      </c>
      <c r="D330" s="36">
        <v>11331</v>
      </c>
      <c r="E330" s="37">
        <f t="shared" si="57"/>
        <v>32610.096108022241</v>
      </c>
      <c r="F330" s="38">
        <f t="shared" si="54"/>
        <v>0.92386543518299147</v>
      </c>
      <c r="G330" s="39">
        <f t="shared" si="55"/>
        <v>1612.4137009195504</v>
      </c>
      <c r="H330" s="39">
        <f t="shared" si="56"/>
        <v>0</v>
      </c>
      <c r="I330" s="37">
        <f t="shared" si="58"/>
        <v>1612.4137009195504</v>
      </c>
      <c r="J330" s="40">
        <f t="shared" si="59"/>
        <v>-378.18571354454491</v>
      </c>
      <c r="K330" s="37">
        <f t="shared" si="60"/>
        <v>1234.2279873750053</v>
      </c>
      <c r="L330" s="37">
        <f t="shared" si="61"/>
        <v>18270259.645119425</v>
      </c>
      <c r="M330" s="37">
        <f t="shared" si="62"/>
        <v>13985037.324946186</v>
      </c>
      <c r="N330" s="41">
        <f>'jan-sep'!M330</f>
        <v>13016802.357457194</v>
      </c>
      <c r="O330" s="41">
        <f t="shared" si="63"/>
        <v>968234.9674889911</v>
      </c>
    </row>
    <row r="331" spans="1:15" s="34" customFormat="1" x14ac:dyDescent="0.2">
      <c r="A331" s="33">
        <v>5411</v>
      </c>
      <c r="B331" s="34" t="s">
        <v>325</v>
      </c>
      <c r="C331" s="65">
        <v>72824637</v>
      </c>
      <c r="D331" s="36">
        <v>2822</v>
      </c>
      <c r="E331" s="37">
        <f t="shared" si="57"/>
        <v>25806.037207654146</v>
      </c>
      <c r="F331" s="38">
        <f t="shared" si="54"/>
        <v>0.73110197885411299</v>
      </c>
      <c r="G331" s="39">
        <f t="shared" si="55"/>
        <v>5694.8490411404064</v>
      </c>
      <c r="H331" s="39">
        <f t="shared" si="56"/>
        <v>2086.5844443308188</v>
      </c>
      <c r="I331" s="37">
        <f t="shared" si="58"/>
        <v>7781.4334854712251</v>
      </c>
      <c r="J331" s="40">
        <f t="shared" si="59"/>
        <v>-378.18571354454491</v>
      </c>
      <c r="K331" s="37">
        <f t="shared" si="60"/>
        <v>7403.2477719266799</v>
      </c>
      <c r="L331" s="37">
        <f t="shared" si="61"/>
        <v>21959205.295999799</v>
      </c>
      <c r="M331" s="37">
        <f t="shared" si="62"/>
        <v>20891965.21237709</v>
      </c>
      <c r="N331" s="41">
        <f>'jan-sep'!M331</f>
        <v>17273331.969210777</v>
      </c>
      <c r="O331" s="41">
        <f t="shared" si="63"/>
        <v>3618633.2431663126</v>
      </c>
    </row>
    <row r="332" spans="1:15" s="34" customFormat="1" x14ac:dyDescent="0.2">
      <c r="A332" s="33">
        <v>5412</v>
      </c>
      <c r="B332" s="34" t="s">
        <v>313</v>
      </c>
      <c r="C332" s="65">
        <v>111469683</v>
      </c>
      <c r="D332" s="36">
        <v>4209</v>
      </c>
      <c r="E332" s="37">
        <f t="shared" si="57"/>
        <v>26483.650035637918</v>
      </c>
      <c r="F332" s="38">
        <f t="shared" si="54"/>
        <v>0.75029919520505772</v>
      </c>
      <c r="G332" s="39">
        <f t="shared" si="55"/>
        <v>5288.2813443501436</v>
      </c>
      <c r="H332" s="39">
        <f t="shared" si="56"/>
        <v>1849.4199545364984</v>
      </c>
      <c r="I332" s="37">
        <f t="shared" si="58"/>
        <v>7137.7012988866418</v>
      </c>
      <c r="J332" s="40">
        <f t="shared" si="59"/>
        <v>-378.18571354454491</v>
      </c>
      <c r="K332" s="37">
        <f t="shared" si="60"/>
        <v>6759.5155853420965</v>
      </c>
      <c r="L332" s="37">
        <f t="shared" si="61"/>
        <v>30042584.767013874</v>
      </c>
      <c r="M332" s="37">
        <f t="shared" si="62"/>
        <v>28450801.098704886</v>
      </c>
      <c r="N332" s="41">
        <f>'jan-sep'!M332</f>
        <v>24104825.663840592</v>
      </c>
      <c r="O332" s="41">
        <f t="shared" si="63"/>
        <v>4345975.4348642938</v>
      </c>
    </row>
    <row r="333" spans="1:15" s="34" customFormat="1" x14ac:dyDescent="0.2">
      <c r="A333" s="33">
        <v>5413</v>
      </c>
      <c r="B333" s="34" t="s">
        <v>326</v>
      </c>
      <c r="C333" s="65">
        <v>37064822</v>
      </c>
      <c r="D333" s="36">
        <v>1320</v>
      </c>
      <c r="E333" s="37">
        <f t="shared" si="57"/>
        <v>28079.410606060606</v>
      </c>
      <c r="F333" s="38">
        <f t="shared" si="54"/>
        <v>0.79550813997350744</v>
      </c>
      <c r="G333" s="39">
        <f t="shared" si="55"/>
        <v>4330.8250020965306</v>
      </c>
      <c r="H333" s="39">
        <f t="shared" si="56"/>
        <v>1290.9037548885576</v>
      </c>
      <c r="I333" s="37">
        <f t="shared" si="58"/>
        <v>5621.7287569850887</v>
      </c>
      <c r="J333" s="40">
        <f t="shared" si="59"/>
        <v>-378.18571354454491</v>
      </c>
      <c r="K333" s="37">
        <f t="shared" si="60"/>
        <v>5243.5430434405434</v>
      </c>
      <c r="L333" s="37">
        <f t="shared" si="61"/>
        <v>7420681.9592203172</v>
      </c>
      <c r="M333" s="37">
        <f t="shared" si="62"/>
        <v>6921476.8173415177</v>
      </c>
      <c r="N333" s="41">
        <f>'jan-sep'!M333</f>
        <v>5702392.2736563496</v>
      </c>
      <c r="O333" s="41">
        <f t="shared" si="63"/>
        <v>1219084.543685168</v>
      </c>
    </row>
    <row r="334" spans="1:15" s="34" customFormat="1" x14ac:dyDescent="0.2">
      <c r="A334" s="33">
        <v>5414</v>
      </c>
      <c r="B334" s="34" t="s">
        <v>327</v>
      </c>
      <c r="C334" s="65">
        <v>31229803</v>
      </c>
      <c r="D334" s="36">
        <v>1092</v>
      </c>
      <c r="E334" s="37">
        <f t="shared" si="57"/>
        <v>28598.720695970696</v>
      </c>
      <c r="F334" s="38">
        <f t="shared" si="54"/>
        <v>0.81022053581007414</v>
      </c>
      <c r="G334" s="39">
        <f t="shared" si="55"/>
        <v>4019.2389481504765</v>
      </c>
      <c r="H334" s="39">
        <f t="shared" si="56"/>
        <v>1109.145223420026</v>
      </c>
      <c r="I334" s="37">
        <f t="shared" si="58"/>
        <v>5128.3841715705021</v>
      </c>
      <c r="J334" s="40">
        <f t="shared" si="59"/>
        <v>-378.18571354454491</v>
      </c>
      <c r="K334" s="37">
        <f t="shared" si="60"/>
        <v>4750.1984580259568</v>
      </c>
      <c r="L334" s="37">
        <f t="shared" si="61"/>
        <v>5600195.5153549882</v>
      </c>
      <c r="M334" s="37">
        <f t="shared" si="62"/>
        <v>5187216.7161643449</v>
      </c>
      <c r="N334" s="41">
        <f>'jan-sep'!M334</f>
        <v>5034994.3313884363</v>
      </c>
      <c r="O334" s="41">
        <f t="shared" si="63"/>
        <v>152222.38477590866</v>
      </c>
    </row>
    <row r="335" spans="1:15" s="34" customFormat="1" x14ac:dyDescent="0.2">
      <c r="A335" s="33">
        <v>5415</v>
      </c>
      <c r="B335" s="34" t="s">
        <v>387</v>
      </c>
      <c r="C335" s="65">
        <v>22623227</v>
      </c>
      <c r="D335" s="36">
        <v>1020</v>
      </c>
      <c r="E335" s="37">
        <f t="shared" si="57"/>
        <v>22179.634313725492</v>
      </c>
      <c r="F335" s="38">
        <f t="shared" si="54"/>
        <v>0.62836360370028865</v>
      </c>
      <c r="G335" s="39">
        <f t="shared" si="55"/>
        <v>7870.6907774975989</v>
      </c>
      <c r="H335" s="39">
        <f t="shared" si="56"/>
        <v>3355.8254572058477</v>
      </c>
      <c r="I335" s="37">
        <f t="shared" si="58"/>
        <v>11226.516234703446</v>
      </c>
      <c r="J335" s="40">
        <f t="shared" si="59"/>
        <v>-378.18571354454491</v>
      </c>
      <c r="K335" s="37">
        <f t="shared" si="60"/>
        <v>10848.330521158901</v>
      </c>
      <c r="L335" s="37">
        <f t="shared" si="61"/>
        <v>11451046.559397515</v>
      </c>
      <c r="M335" s="37">
        <f t="shared" si="62"/>
        <v>11065297.131582079</v>
      </c>
      <c r="N335" s="41">
        <f>'jan-sep'!M335</f>
        <v>8913044.8364617266</v>
      </c>
      <c r="O335" s="41">
        <f t="shared" si="63"/>
        <v>2152252.2951203529</v>
      </c>
    </row>
    <row r="336" spans="1:15" s="34" customFormat="1" x14ac:dyDescent="0.2">
      <c r="A336" s="33">
        <v>5416</v>
      </c>
      <c r="B336" s="34" t="s">
        <v>328</v>
      </c>
      <c r="C336" s="65">
        <v>131404394</v>
      </c>
      <c r="D336" s="36">
        <v>3959</v>
      </c>
      <c r="E336" s="37">
        <f t="shared" si="57"/>
        <v>33191.309421571103</v>
      </c>
      <c r="F336" s="38">
        <f t="shared" si="54"/>
        <v>0.94033158999214184</v>
      </c>
      <c r="G336" s="39">
        <f t="shared" si="55"/>
        <v>1263.6857127902331</v>
      </c>
      <c r="H336" s="39">
        <f t="shared" si="56"/>
        <v>0</v>
      </c>
      <c r="I336" s="37">
        <f t="shared" si="58"/>
        <v>1263.6857127902331</v>
      </c>
      <c r="J336" s="40">
        <f t="shared" si="59"/>
        <v>-378.18571354454491</v>
      </c>
      <c r="K336" s="37">
        <f t="shared" si="60"/>
        <v>885.49999924568817</v>
      </c>
      <c r="L336" s="37">
        <f t="shared" si="61"/>
        <v>5002931.7369365329</v>
      </c>
      <c r="M336" s="37">
        <f t="shared" si="62"/>
        <v>3505694.4970136797</v>
      </c>
      <c r="N336" s="41">
        <f>'jan-sep'!M336</f>
        <v>1932012.7970676078</v>
      </c>
      <c r="O336" s="41">
        <f t="shared" si="63"/>
        <v>1573681.699946072</v>
      </c>
    </row>
    <row r="337" spans="1:15" s="34" customFormat="1" x14ac:dyDescent="0.2">
      <c r="A337" s="33">
        <v>5417</v>
      </c>
      <c r="B337" s="34" t="s">
        <v>329</v>
      </c>
      <c r="C337" s="65">
        <v>54321130</v>
      </c>
      <c r="D337" s="36">
        <v>2089</v>
      </c>
      <c r="E337" s="37">
        <f t="shared" si="57"/>
        <v>26003.413116323602</v>
      </c>
      <c r="F337" s="38">
        <f t="shared" si="54"/>
        <v>0.73669376794769637</v>
      </c>
      <c r="G337" s="39">
        <f t="shared" si="55"/>
        <v>5576.4234959387331</v>
      </c>
      <c r="H337" s="39">
        <f t="shared" si="56"/>
        <v>2017.5028762965092</v>
      </c>
      <c r="I337" s="37">
        <f t="shared" si="58"/>
        <v>7593.9263722352425</v>
      </c>
      <c r="J337" s="40">
        <f t="shared" si="59"/>
        <v>-378.18571354454491</v>
      </c>
      <c r="K337" s="37">
        <f t="shared" si="60"/>
        <v>7215.7406586906973</v>
      </c>
      <c r="L337" s="37">
        <f t="shared" si="61"/>
        <v>15863712.191599421</v>
      </c>
      <c r="M337" s="37">
        <f t="shared" si="62"/>
        <v>15073682.236004867</v>
      </c>
      <c r="N337" s="41">
        <f>'jan-sep'!M337</f>
        <v>9167382.757665243</v>
      </c>
      <c r="O337" s="41">
        <f t="shared" si="63"/>
        <v>5906299.4783396237</v>
      </c>
    </row>
    <row r="338" spans="1:15" s="34" customFormat="1" x14ac:dyDescent="0.2">
      <c r="A338" s="33">
        <v>5418</v>
      </c>
      <c r="B338" s="34" t="s">
        <v>330</v>
      </c>
      <c r="C338" s="65">
        <v>205055147</v>
      </c>
      <c r="D338" s="36">
        <v>6609</v>
      </c>
      <c r="E338" s="37">
        <f t="shared" si="57"/>
        <v>31026.652594946285</v>
      </c>
      <c r="F338" s="38">
        <f t="shared" si="54"/>
        <v>0.87900544073680142</v>
      </c>
      <c r="G338" s="39">
        <f t="shared" si="55"/>
        <v>2562.4798087651238</v>
      </c>
      <c r="H338" s="39">
        <f t="shared" si="56"/>
        <v>259.36905877857026</v>
      </c>
      <c r="I338" s="37">
        <f t="shared" si="58"/>
        <v>2821.8488675436943</v>
      </c>
      <c r="J338" s="40">
        <f t="shared" si="59"/>
        <v>-378.18571354454491</v>
      </c>
      <c r="K338" s="37">
        <f t="shared" si="60"/>
        <v>2443.6631539991495</v>
      </c>
      <c r="L338" s="37">
        <f t="shared" si="61"/>
        <v>18649599.165596277</v>
      </c>
      <c r="M338" s="37">
        <f t="shared" si="62"/>
        <v>16150169.784780379</v>
      </c>
      <c r="N338" s="41">
        <f>'jan-sep'!M338</f>
        <v>11554496.111397607</v>
      </c>
      <c r="O338" s="41">
        <f t="shared" si="63"/>
        <v>4595673.6733827721</v>
      </c>
    </row>
    <row r="339" spans="1:15" s="34" customFormat="1" x14ac:dyDescent="0.2">
      <c r="A339" s="33">
        <v>5419</v>
      </c>
      <c r="B339" s="34" t="s">
        <v>331</v>
      </c>
      <c r="C339" s="65">
        <v>100171331</v>
      </c>
      <c r="D339" s="36">
        <v>3465</v>
      </c>
      <c r="E339" s="37">
        <f t="shared" si="57"/>
        <v>28909.475036075037</v>
      </c>
      <c r="F339" s="38">
        <f t="shared" si="54"/>
        <v>0.8190244103127583</v>
      </c>
      <c r="G339" s="39">
        <f t="shared" si="55"/>
        <v>3832.7863440878723</v>
      </c>
      <c r="H339" s="39">
        <f t="shared" si="56"/>
        <v>1000.381204383507</v>
      </c>
      <c r="I339" s="37">
        <f t="shared" si="58"/>
        <v>4833.1675484713796</v>
      </c>
      <c r="J339" s="40">
        <f t="shared" si="59"/>
        <v>-378.18571354454491</v>
      </c>
      <c r="K339" s="37">
        <f t="shared" si="60"/>
        <v>4454.9818349268344</v>
      </c>
      <c r="L339" s="37">
        <f t="shared" si="61"/>
        <v>16746925.55545333</v>
      </c>
      <c r="M339" s="37">
        <f t="shared" si="62"/>
        <v>15436512.05802148</v>
      </c>
      <c r="N339" s="41">
        <f>'jan-sep'!M339</f>
        <v>13753130.149597919</v>
      </c>
      <c r="O339" s="41">
        <f t="shared" si="63"/>
        <v>1683381.9084235616</v>
      </c>
    </row>
    <row r="340" spans="1:15" s="34" customFormat="1" x14ac:dyDescent="0.2">
      <c r="A340" s="33">
        <v>5420</v>
      </c>
      <c r="B340" s="34" t="s">
        <v>332</v>
      </c>
      <c r="C340" s="65">
        <v>28001803</v>
      </c>
      <c r="D340" s="36">
        <v>1063</v>
      </c>
      <c r="E340" s="37">
        <f t="shared" si="57"/>
        <v>26342.241768579494</v>
      </c>
      <c r="F340" s="38">
        <f t="shared" si="54"/>
        <v>0.74629300614779015</v>
      </c>
      <c r="G340" s="39">
        <f t="shared" si="55"/>
        <v>5373.1263045851983</v>
      </c>
      <c r="H340" s="39">
        <f t="shared" si="56"/>
        <v>1898.9128480069471</v>
      </c>
      <c r="I340" s="37">
        <f t="shared" si="58"/>
        <v>7272.0391525921459</v>
      </c>
      <c r="J340" s="40">
        <f t="shared" si="59"/>
        <v>-378.18571354454491</v>
      </c>
      <c r="K340" s="37">
        <f t="shared" si="60"/>
        <v>6893.8534390476007</v>
      </c>
      <c r="L340" s="37">
        <f t="shared" si="61"/>
        <v>7730177.6192054506</v>
      </c>
      <c r="M340" s="37">
        <f t="shared" si="62"/>
        <v>7328166.2057075994</v>
      </c>
      <c r="N340" s="41">
        <f>'jan-sep'!M340</f>
        <v>6571627.292459623</v>
      </c>
      <c r="O340" s="41">
        <f t="shared" si="63"/>
        <v>756538.91324797645</v>
      </c>
    </row>
    <row r="341" spans="1:15" s="34" customFormat="1" x14ac:dyDescent="0.2">
      <c r="A341" s="33">
        <v>5421</v>
      </c>
      <c r="B341" s="34" t="s">
        <v>414</v>
      </c>
      <c r="C341" s="65">
        <v>442307251</v>
      </c>
      <c r="D341" s="36">
        <v>14725</v>
      </c>
      <c r="E341" s="37">
        <f t="shared" si="57"/>
        <v>30037.843870967743</v>
      </c>
      <c r="F341" s="38">
        <f t="shared" si="54"/>
        <v>0.85099184031486208</v>
      </c>
      <c r="G341" s="39">
        <f t="shared" si="55"/>
        <v>3155.7650431522488</v>
      </c>
      <c r="H341" s="39">
        <f t="shared" si="56"/>
        <v>605.45211217105987</v>
      </c>
      <c r="I341" s="37">
        <f t="shared" si="58"/>
        <v>3761.2171553233088</v>
      </c>
      <c r="J341" s="40">
        <f t="shared" si="59"/>
        <v>-378.18571354454491</v>
      </c>
      <c r="K341" s="37">
        <f t="shared" si="60"/>
        <v>3383.031441778764</v>
      </c>
      <c r="L341" s="37">
        <f t="shared" si="61"/>
        <v>55383922.612135723</v>
      </c>
      <c r="M341" s="37">
        <f t="shared" si="62"/>
        <v>49815137.980192304</v>
      </c>
      <c r="N341" s="41">
        <f>'jan-sep'!M341</f>
        <v>39307540.342302836</v>
      </c>
      <c r="O341" s="41">
        <f t="shared" si="63"/>
        <v>10507597.637889467</v>
      </c>
    </row>
    <row r="342" spans="1:15" s="34" customFormat="1" x14ac:dyDescent="0.2">
      <c r="A342" s="33">
        <v>5422</v>
      </c>
      <c r="B342" s="34" t="s">
        <v>333</v>
      </c>
      <c r="C342" s="65">
        <v>145485567</v>
      </c>
      <c r="D342" s="36">
        <v>5559</v>
      </c>
      <c r="E342" s="37">
        <f t="shared" si="57"/>
        <v>26171.175930922829</v>
      </c>
      <c r="F342" s="38">
        <f t="shared" si="54"/>
        <v>0.74144659864171902</v>
      </c>
      <c r="G342" s="39">
        <f t="shared" si="55"/>
        <v>5475.7658071791966</v>
      </c>
      <c r="H342" s="39">
        <f t="shared" si="56"/>
        <v>1958.7858911867795</v>
      </c>
      <c r="I342" s="37">
        <f t="shared" si="58"/>
        <v>7434.5516983659763</v>
      </c>
      <c r="J342" s="40">
        <f t="shared" si="59"/>
        <v>-378.18571354454491</v>
      </c>
      <c r="K342" s="37">
        <f t="shared" si="60"/>
        <v>7056.3659848214311</v>
      </c>
      <c r="L342" s="37">
        <f t="shared" si="61"/>
        <v>41328672.891216464</v>
      </c>
      <c r="M342" s="37">
        <f t="shared" si="62"/>
        <v>39226338.509622335</v>
      </c>
      <c r="N342" s="41">
        <f>'jan-sep'!M342</f>
        <v>35088646.58121641</v>
      </c>
      <c r="O342" s="41">
        <f t="shared" si="63"/>
        <v>4137691.9284059256</v>
      </c>
    </row>
    <row r="343" spans="1:15" s="34" customFormat="1" x14ac:dyDescent="0.2">
      <c r="A343" s="33">
        <v>5423</v>
      </c>
      <c r="B343" s="34" t="s">
        <v>334</v>
      </c>
      <c r="C343" s="65">
        <v>60889925</v>
      </c>
      <c r="D343" s="36">
        <v>2172</v>
      </c>
      <c r="E343" s="37">
        <f t="shared" si="57"/>
        <v>28034.035451197054</v>
      </c>
      <c r="F343" s="38">
        <f t="shared" si="54"/>
        <v>0.79422263204198695</v>
      </c>
      <c r="G343" s="39">
        <f t="shared" si="55"/>
        <v>4358.0500950146616</v>
      </c>
      <c r="H343" s="39">
        <f t="shared" si="56"/>
        <v>1306.7850590908008</v>
      </c>
      <c r="I343" s="37">
        <f t="shared" si="58"/>
        <v>5664.8351541054626</v>
      </c>
      <c r="J343" s="40">
        <f t="shared" si="59"/>
        <v>-378.18571354454491</v>
      </c>
      <c r="K343" s="37">
        <f t="shared" si="60"/>
        <v>5286.6494405609174</v>
      </c>
      <c r="L343" s="37">
        <f t="shared" si="61"/>
        <v>12304021.954717064</v>
      </c>
      <c r="M343" s="37">
        <f t="shared" si="62"/>
        <v>11482602.584898312</v>
      </c>
      <c r="N343" s="41">
        <f>'jan-sep'!M343</f>
        <v>8733619.4552890901</v>
      </c>
      <c r="O343" s="41">
        <f t="shared" si="63"/>
        <v>2748983.1296092216</v>
      </c>
    </row>
    <row r="344" spans="1:15" s="34" customFormat="1" x14ac:dyDescent="0.2">
      <c r="A344" s="33">
        <v>5424</v>
      </c>
      <c r="B344" s="34" t="s">
        <v>335</v>
      </c>
      <c r="C344" s="65">
        <v>72926154</v>
      </c>
      <c r="D344" s="36">
        <v>2773</v>
      </c>
      <c r="E344" s="37">
        <f t="shared" si="57"/>
        <v>26298.649116480345</v>
      </c>
      <c r="F344" s="38">
        <f t="shared" si="54"/>
        <v>0.74505799769001213</v>
      </c>
      <c r="G344" s="39">
        <f t="shared" si="55"/>
        <v>5399.2818958446878</v>
      </c>
      <c r="H344" s="39">
        <f t="shared" si="56"/>
        <v>1914.1702762416492</v>
      </c>
      <c r="I344" s="37">
        <f t="shared" si="58"/>
        <v>7313.4521720863368</v>
      </c>
      <c r="J344" s="40">
        <f t="shared" si="59"/>
        <v>-378.18571354454491</v>
      </c>
      <c r="K344" s="37">
        <f t="shared" si="60"/>
        <v>6935.2664585417915</v>
      </c>
      <c r="L344" s="37">
        <f t="shared" si="61"/>
        <v>20280202.873195414</v>
      </c>
      <c r="M344" s="37">
        <f t="shared" si="62"/>
        <v>19231493.889536388</v>
      </c>
      <c r="N344" s="41">
        <f>'jan-sep'!M344</f>
        <v>16662260.934468986</v>
      </c>
      <c r="O344" s="41">
        <f t="shared" si="63"/>
        <v>2569232.9550674018</v>
      </c>
    </row>
    <row r="345" spans="1:15" s="34" customFormat="1" x14ac:dyDescent="0.2">
      <c r="A345" s="33">
        <v>5425</v>
      </c>
      <c r="B345" s="34" t="s">
        <v>415</v>
      </c>
      <c r="C345" s="65">
        <v>53359316</v>
      </c>
      <c r="D345" s="36">
        <v>1831</v>
      </c>
      <c r="E345" s="37">
        <f t="shared" si="57"/>
        <v>29142.17149098853</v>
      </c>
      <c r="F345" s="38">
        <f t="shared" si="54"/>
        <v>0.82561685367361393</v>
      </c>
      <c r="G345" s="39">
        <f t="shared" si="55"/>
        <v>3693.1684711397761</v>
      </c>
      <c r="H345" s="39">
        <f t="shared" si="56"/>
        <v>918.93744516378422</v>
      </c>
      <c r="I345" s="37">
        <f t="shared" si="58"/>
        <v>4612.1059163035607</v>
      </c>
      <c r="J345" s="40">
        <f t="shared" si="59"/>
        <v>-378.18571354454491</v>
      </c>
      <c r="K345" s="37">
        <f t="shared" si="60"/>
        <v>4233.9202027590154</v>
      </c>
      <c r="L345" s="37">
        <f t="shared" si="61"/>
        <v>8444765.9327518195</v>
      </c>
      <c r="M345" s="37">
        <f t="shared" si="62"/>
        <v>7752307.8912517568</v>
      </c>
      <c r="N345" s="41">
        <f>'jan-sep'!M345</f>
        <v>4768352.9216778614</v>
      </c>
      <c r="O345" s="41">
        <f t="shared" si="63"/>
        <v>2983954.9695738954</v>
      </c>
    </row>
    <row r="346" spans="1:15" s="34" customFormat="1" x14ac:dyDescent="0.2">
      <c r="A346" s="33">
        <v>5426</v>
      </c>
      <c r="B346" s="34" t="s">
        <v>416</v>
      </c>
      <c r="C346" s="65">
        <v>49825526</v>
      </c>
      <c r="D346" s="36">
        <v>2072</v>
      </c>
      <c r="E346" s="37">
        <f t="shared" si="57"/>
        <v>24047.068532818532</v>
      </c>
      <c r="F346" s="38">
        <f t="shared" si="54"/>
        <v>0.68126924132193245</v>
      </c>
      <c r="G346" s="39">
        <f t="shared" si="55"/>
        <v>6750.230246041775</v>
      </c>
      <c r="H346" s="39">
        <f t="shared" si="56"/>
        <v>2702.2234805232838</v>
      </c>
      <c r="I346" s="37">
        <f t="shared" si="58"/>
        <v>9452.4537265650579</v>
      </c>
      <c r="J346" s="40">
        <f t="shared" si="59"/>
        <v>-378.18571354454491</v>
      </c>
      <c r="K346" s="37">
        <f t="shared" si="60"/>
        <v>9074.2680130205135</v>
      </c>
      <c r="L346" s="37">
        <f t="shared" si="61"/>
        <v>19585484.121442799</v>
      </c>
      <c r="M346" s="37">
        <f t="shared" si="62"/>
        <v>18801883.322978504</v>
      </c>
      <c r="N346" s="41">
        <f>'jan-sep'!M346</f>
        <v>13632798.676224213</v>
      </c>
      <c r="O346" s="41">
        <f t="shared" si="63"/>
        <v>5169084.6467542909</v>
      </c>
    </row>
    <row r="347" spans="1:15" s="34" customFormat="1" x14ac:dyDescent="0.2">
      <c r="A347" s="33">
        <v>5427</v>
      </c>
      <c r="B347" s="34" t="s">
        <v>336</v>
      </c>
      <c r="C347" s="65">
        <v>79788341</v>
      </c>
      <c r="D347" s="36">
        <v>2893</v>
      </c>
      <c r="E347" s="37">
        <f t="shared" si="57"/>
        <v>27579.792948496372</v>
      </c>
      <c r="F347" s="38">
        <f t="shared" si="54"/>
        <v>0.78135364367574478</v>
      </c>
      <c r="G347" s="39">
        <f t="shared" si="55"/>
        <v>4630.5955966350712</v>
      </c>
      <c r="H347" s="39">
        <f t="shared" si="56"/>
        <v>1465.7699350360399</v>
      </c>
      <c r="I347" s="37">
        <f t="shared" si="58"/>
        <v>6096.3655316711111</v>
      </c>
      <c r="J347" s="40">
        <f t="shared" si="59"/>
        <v>-378.18571354454491</v>
      </c>
      <c r="K347" s="37">
        <f t="shared" si="60"/>
        <v>5718.1798181265658</v>
      </c>
      <c r="L347" s="37">
        <f t="shared" si="61"/>
        <v>17636785.483124524</v>
      </c>
      <c r="M347" s="37">
        <f t="shared" si="62"/>
        <v>16542694.213840155</v>
      </c>
      <c r="N347" s="41">
        <f>'jan-sep'!M347</f>
        <v>14118311.30934684</v>
      </c>
      <c r="O347" s="41">
        <f t="shared" si="63"/>
        <v>2424382.9044933151</v>
      </c>
    </row>
    <row r="348" spans="1:15" s="34" customFormat="1" x14ac:dyDescent="0.2">
      <c r="A348" s="33">
        <v>5428</v>
      </c>
      <c r="B348" s="34" t="s">
        <v>421</v>
      </c>
      <c r="C348" s="65">
        <v>136087016</v>
      </c>
      <c r="D348" s="36">
        <v>4812</v>
      </c>
      <c r="E348" s="37">
        <f t="shared" si="57"/>
        <v>28280.759767248546</v>
      </c>
      <c r="F348" s="38">
        <f t="shared" si="54"/>
        <v>0.80121249391985683</v>
      </c>
      <c r="G348" s="39">
        <f t="shared" si="55"/>
        <v>4210.015505383767</v>
      </c>
      <c r="H348" s="39">
        <f t="shared" si="56"/>
        <v>1220.4315484727786</v>
      </c>
      <c r="I348" s="37">
        <f t="shared" si="58"/>
        <v>5430.4470538565456</v>
      </c>
      <c r="J348" s="40">
        <f t="shared" si="59"/>
        <v>-378.18571354454491</v>
      </c>
      <c r="K348" s="37">
        <f t="shared" si="60"/>
        <v>5052.2613403120004</v>
      </c>
      <c r="L348" s="37">
        <f t="shared" si="61"/>
        <v>26131311.223157696</v>
      </c>
      <c r="M348" s="37">
        <f t="shared" si="62"/>
        <v>24311481.569581345</v>
      </c>
      <c r="N348" s="41">
        <f>'jan-sep'!M348</f>
        <v>22982982.352601793</v>
      </c>
      <c r="O348" s="41">
        <f t="shared" si="63"/>
        <v>1328499.2169795521</v>
      </c>
    </row>
    <row r="349" spans="1:15" s="34" customFormat="1" x14ac:dyDescent="0.2">
      <c r="A349" s="33">
        <v>5429</v>
      </c>
      <c r="B349" s="34" t="s">
        <v>338</v>
      </c>
      <c r="C349" s="65">
        <v>33516457</v>
      </c>
      <c r="D349" s="36">
        <v>1166</v>
      </c>
      <c r="E349" s="37">
        <f t="shared" si="57"/>
        <v>28744.817324185249</v>
      </c>
      <c r="F349" s="38">
        <f t="shared" si="54"/>
        <v>0.81435954921736675</v>
      </c>
      <c r="G349" s="39">
        <f t="shared" si="55"/>
        <v>3931.5809712217451</v>
      </c>
      <c r="H349" s="39">
        <f t="shared" si="56"/>
        <v>1058.0114035449326</v>
      </c>
      <c r="I349" s="37">
        <f t="shared" si="58"/>
        <v>4989.5923747666775</v>
      </c>
      <c r="J349" s="40">
        <f t="shared" si="59"/>
        <v>-378.18571354454491</v>
      </c>
      <c r="K349" s="37">
        <f t="shared" si="60"/>
        <v>4611.4066612221322</v>
      </c>
      <c r="L349" s="37">
        <f t="shared" si="61"/>
        <v>5817864.7089779461</v>
      </c>
      <c r="M349" s="37">
        <f t="shared" si="62"/>
        <v>5376900.1669850061</v>
      </c>
      <c r="N349" s="41">
        <f>'jan-sep'!M349</f>
        <v>4153521.1358964453</v>
      </c>
      <c r="O349" s="41">
        <f t="shared" si="63"/>
        <v>1223379.0310885608</v>
      </c>
    </row>
    <row r="350" spans="1:15" s="34" customFormat="1" x14ac:dyDescent="0.2">
      <c r="A350" s="33">
        <v>5430</v>
      </c>
      <c r="B350" s="34" t="s">
        <v>417</v>
      </c>
      <c r="C350" s="65">
        <v>63822116</v>
      </c>
      <c r="D350" s="36">
        <v>2920</v>
      </c>
      <c r="E350" s="37">
        <f t="shared" si="57"/>
        <v>21856.889041095892</v>
      </c>
      <c r="F350" s="38">
        <f t="shared" si="54"/>
        <v>0.61922001820567718</v>
      </c>
      <c r="G350" s="39">
        <f t="shared" si="55"/>
        <v>8064.3379410753587</v>
      </c>
      <c r="H350" s="39">
        <f t="shared" si="56"/>
        <v>3468.7863026262075</v>
      </c>
      <c r="I350" s="37">
        <f t="shared" si="58"/>
        <v>11533.124243701566</v>
      </c>
      <c r="J350" s="40">
        <f t="shared" si="59"/>
        <v>-378.18571354454491</v>
      </c>
      <c r="K350" s="37">
        <f t="shared" si="60"/>
        <v>11154.938530157022</v>
      </c>
      <c r="L350" s="37">
        <f t="shared" si="61"/>
        <v>33676722.791608572</v>
      </c>
      <c r="M350" s="37">
        <f t="shared" si="62"/>
        <v>32572420.508058503</v>
      </c>
      <c r="N350" s="41">
        <f>'jan-sep'!M350</f>
        <v>27796167.838694356</v>
      </c>
      <c r="O350" s="41">
        <f t="shared" si="63"/>
        <v>4776252.6693641469</v>
      </c>
    </row>
    <row r="351" spans="1:15" s="34" customFormat="1" x14ac:dyDescent="0.2">
      <c r="A351" s="33">
        <v>5432</v>
      </c>
      <c r="B351" s="34" t="s">
        <v>343</v>
      </c>
      <c r="C351" s="65">
        <v>23994508</v>
      </c>
      <c r="D351" s="36">
        <v>860</v>
      </c>
      <c r="E351" s="37">
        <f t="shared" si="57"/>
        <v>27900.590697674419</v>
      </c>
      <c r="F351" s="38">
        <f t="shared" si="54"/>
        <v>0.79044205455219074</v>
      </c>
      <c r="G351" s="39">
        <f t="shared" si="55"/>
        <v>4438.1169471282428</v>
      </c>
      <c r="H351" s="39">
        <f t="shared" si="56"/>
        <v>1353.4907228237232</v>
      </c>
      <c r="I351" s="37">
        <f t="shared" si="58"/>
        <v>5791.6076699519663</v>
      </c>
      <c r="J351" s="40">
        <f t="shared" si="59"/>
        <v>-378.18571354454491</v>
      </c>
      <c r="K351" s="37">
        <f t="shared" si="60"/>
        <v>5413.421956407421</v>
      </c>
      <c r="L351" s="37">
        <f t="shared" si="61"/>
        <v>4980782.5961586908</v>
      </c>
      <c r="M351" s="37">
        <f t="shared" si="62"/>
        <v>4655542.8825103818</v>
      </c>
      <c r="N351" s="41">
        <f>'jan-sep'!M351</f>
        <v>4809941.2699579252</v>
      </c>
      <c r="O351" s="41">
        <f t="shared" si="63"/>
        <v>-154398.38744754344</v>
      </c>
    </row>
    <row r="352" spans="1:15" s="34" customFormat="1" x14ac:dyDescent="0.2">
      <c r="A352" s="33">
        <v>5433</v>
      </c>
      <c r="B352" s="34" t="s">
        <v>344</v>
      </c>
      <c r="C352" s="65">
        <v>25070446</v>
      </c>
      <c r="D352" s="36">
        <v>983</v>
      </c>
      <c r="E352" s="37">
        <f t="shared" si="57"/>
        <v>25504.014242115973</v>
      </c>
      <c r="F352" s="38">
        <f t="shared" si="54"/>
        <v>0.72254546992608382</v>
      </c>
      <c r="G352" s="39">
        <f t="shared" si="55"/>
        <v>5876.0628204633113</v>
      </c>
      <c r="H352" s="39">
        <f t="shared" si="56"/>
        <v>2192.2924822691793</v>
      </c>
      <c r="I352" s="37">
        <f t="shared" si="58"/>
        <v>8068.3553027324906</v>
      </c>
      <c r="J352" s="40">
        <f t="shared" si="59"/>
        <v>-378.18571354454491</v>
      </c>
      <c r="K352" s="37">
        <f t="shared" si="60"/>
        <v>7690.1695891879453</v>
      </c>
      <c r="L352" s="37">
        <f t="shared" si="61"/>
        <v>7931193.2625860386</v>
      </c>
      <c r="M352" s="37">
        <f t="shared" si="62"/>
        <v>7559436.7061717501</v>
      </c>
      <c r="N352" s="41">
        <f>'jan-sep'!M352</f>
        <v>6254146.6092077233</v>
      </c>
      <c r="O352" s="41">
        <f t="shared" si="63"/>
        <v>1305290.0969640268</v>
      </c>
    </row>
    <row r="353" spans="1:15" s="34" customFormat="1" x14ac:dyDescent="0.2">
      <c r="A353" s="33">
        <v>5434</v>
      </c>
      <c r="B353" s="34" t="s">
        <v>345</v>
      </c>
      <c r="C353" s="65">
        <v>36007214</v>
      </c>
      <c r="D353" s="36">
        <v>1197</v>
      </c>
      <c r="E353" s="37">
        <f t="shared" si="57"/>
        <v>30081.21470342523</v>
      </c>
      <c r="F353" s="38">
        <f t="shared" si="54"/>
        <v>0.8522205644765406</v>
      </c>
      <c r="G353" s="39">
        <f t="shared" si="55"/>
        <v>3129.7425436777562</v>
      </c>
      <c r="H353" s="39">
        <f t="shared" si="56"/>
        <v>590.27232081093928</v>
      </c>
      <c r="I353" s="37">
        <f t="shared" si="58"/>
        <v>3720.0148644886954</v>
      </c>
      <c r="J353" s="40">
        <f t="shared" si="59"/>
        <v>-378.18571354454491</v>
      </c>
      <c r="K353" s="37">
        <f t="shared" si="60"/>
        <v>3341.8291509441506</v>
      </c>
      <c r="L353" s="37">
        <f t="shared" si="61"/>
        <v>4452857.7927929685</v>
      </c>
      <c r="M353" s="37">
        <f t="shared" si="62"/>
        <v>4000169.4936801484</v>
      </c>
      <c r="N353" s="41">
        <f>'jan-sep'!M353</f>
        <v>2788936.8844065536</v>
      </c>
      <c r="O353" s="41">
        <f t="shared" si="63"/>
        <v>1211232.6092735948</v>
      </c>
    </row>
    <row r="354" spans="1:15" s="34" customFormat="1" x14ac:dyDescent="0.2">
      <c r="A354" s="33">
        <v>5435</v>
      </c>
      <c r="B354" s="34" t="s">
        <v>346</v>
      </c>
      <c r="C354" s="65">
        <v>91718309</v>
      </c>
      <c r="D354" s="36">
        <v>3075</v>
      </c>
      <c r="E354" s="37">
        <f t="shared" si="57"/>
        <v>29827.092357723577</v>
      </c>
      <c r="F354" s="38">
        <f t="shared" si="54"/>
        <v>0.84502111156098703</v>
      </c>
      <c r="G354" s="39">
        <f t="shared" si="55"/>
        <v>3282.2159510987481</v>
      </c>
      <c r="H354" s="39">
        <f t="shared" si="56"/>
        <v>679.21514180651786</v>
      </c>
      <c r="I354" s="37">
        <f t="shared" si="58"/>
        <v>3961.4310929052658</v>
      </c>
      <c r="J354" s="40">
        <f t="shared" si="59"/>
        <v>-378.18571354454491</v>
      </c>
      <c r="K354" s="37">
        <f t="shared" si="60"/>
        <v>3583.245379360721</v>
      </c>
      <c r="L354" s="37">
        <f t="shared" si="61"/>
        <v>12181400.610683693</v>
      </c>
      <c r="M354" s="37">
        <f t="shared" si="62"/>
        <v>11018479.541534217</v>
      </c>
      <c r="N354" s="41">
        <f>'jan-sep'!M354</f>
        <v>9012778.8812449127</v>
      </c>
      <c r="O354" s="41">
        <f t="shared" si="63"/>
        <v>2005700.6602893043</v>
      </c>
    </row>
    <row r="355" spans="1:15" s="34" customFormat="1" x14ac:dyDescent="0.2">
      <c r="A355" s="33">
        <v>5436</v>
      </c>
      <c r="B355" s="34" t="s">
        <v>418</v>
      </c>
      <c r="C355" s="65">
        <v>109337427</v>
      </c>
      <c r="D355" s="36">
        <v>3921</v>
      </c>
      <c r="E355" s="37">
        <f t="shared" si="57"/>
        <v>27885.087222647286</v>
      </c>
      <c r="F355" s="38">
        <f t="shared" si="54"/>
        <v>0.79000283092477963</v>
      </c>
      <c r="G355" s="39">
        <f t="shared" si="55"/>
        <v>4447.419032144523</v>
      </c>
      <c r="H355" s="39">
        <f t="shared" si="56"/>
        <v>1358.9169390832199</v>
      </c>
      <c r="I355" s="37">
        <f t="shared" si="58"/>
        <v>5806.3359712277434</v>
      </c>
      <c r="J355" s="40">
        <f t="shared" si="59"/>
        <v>-378.18571354454491</v>
      </c>
      <c r="K355" s="37">
        <f t="shared" si="60"/>
        <v>5428.1502576831981</v>
      </c>
      <c r="L355" s="37">
        <f t="shared" si="61"/>
        <v>22766643.343183983</v>
      </c>
      <c r="M355" s="37">
        <f t="shared" si="62"/>
        <v>21283777.160375819</v>
      </c>
      <c r="N355" s="41">
        <f>'jan-sep'!M355</f>
        <v>15447266.384133749</v>
      </c>
      <c r="O355" s="41">
        <f t="shared" si="63"/>
        <v>5836510.7762420699</v>
      </c>
    </row>
    <row r="356" spans="1:15" s="34" customFormat="1" x14ac:dyDescent="0.2">
      <c r="A356" s="33">
        <v>5437</v>
      </c>
      <c r="B356" s="34" t="s">
        <v>388</v>
      </c>
      <c r="C356" s="65">
        <v>70985095</v>
      </c>
      <c r="D356" s="36">
        <v>2641</v>
      </c>
      <c r="E356" s="37">
        <f t="shared" si="57"/>
        <v>26878.112457402498</v>
      </c>
      <c r="F356" s="38">
        <f t="shared" si="54"/>
        <v>0.76147457462558077</v>
      </c>
      <c r="G356" s="39">
        <f t="shared" si="55"/>
        <v>5051.6038912913955</v>
      </c>
      <c r="H356" s="39">
        <f t="shared" si="56"/>
        <v>1711.3581069188956</v>
      </c>
      <c r="I356" s="37">
        <f t="shared" si="58"/>
        <v>6762.9619982102913</v>
      </c>
      <c r="J356" s="40">
        <f t="shared" si="59"/>
        <v>-378.18571354454491</v>
      </c>
      <c r="K356" s="37">
        <f t="shared" si="60"/>
        <v>6384.7762846657461</v>
      </c>
      <c r="L356" s="37">
        <f t="shared" si="61"/>
        <v>17860982.637273379</v>
      </c>
      <c r="M356" s="37">
        <f t="shared" si="62"/>
        <v>16862194.167802237</v>
      </c>
      <c r="N356" s="41">
        <f>'jan-sep'!M356</f>
        <v>16036897.102103353</v>
      </c>
      <c r="O356" s="41">
        <f t="shared" si="63"/>
        <v>825297.06569888443</v>
      </c>
    </row>
    <row r="357" spans="1:15" s="34" customFormat="1" x14ac:dyDescent="0.2">
      <c r="A357" s="33">
        <v>5438</v>
      </c>
      <c r="B357" s="34" t="s">
        <v>347</v>
      </c>
      <c r="C357" s="65">
        <v>39261379</v>
      </c>
      <c r="D357" s="36">
        <v>1271</v>
      </c>
      <c r="E357" s="37">
        <f t="shared" si="57"/>
        <v>30890.148701809598</v>
      </c>
      <c r="F357" s="38">
        <f t="shared" si="54"/>
        <v>0.87513819581304675</v>
      </c>
      <c r="G357" s="39">
        <f t="shared" si="55"/>
        <v>2644.3821446471361</v>
      </c>
      <c r="H357" s="39">
        <f t="shared" si="56"/>
        <v>307.1454213764107</v>
      </c>
      <c r="I357" s="37">
        <f t="shared" si="58"/>
        <v>2951.5275660235466</v>
      </c>
      <c r="J357" s="40">
        <f t="shared" si="59"/>
        <v>-378.18571354454491</v>
      </c>
      <c r="K357" s="37">
        <f t="shared" si="60"/>
        <v>2573.3418524790018</v>
      </c>
      <c r="L357" s="37">
        <f t="shared" si="61"/>
        <v>3751391.5364159276</v>
      </c>
      <c r="M357" s="37">
        <f t="shared" si="62"/>
        <v>3270717.4945008112</v>
      </c>
      <c r="N357" s="41">
        <f>'jan-sep'!M357</f>
        <v>2098729.0889145639</v>
      </c>
      <c r="O357" s="41">
        <f t="shared" si="63"/>
        <v>1171988.4055862473</v>
      </c>
    </row>
    <row r="358" spans="1:15" s="34" customFormat="1" x14ac:dyDescent="0.2">
      <c r="A358" s="33">
        <v>5439</v>
      </c>
      <c r="B358" s="34" t="s">
        <v>348</v>
      </c>
      <c r="C358" s="65">
        <v>29057692</v>
      </c>
      <c r="D358" s="36">
        <v>1097</v>
      </c>
      <c r="E358" s="37">
        <f t="shared" si="57"/>
        <v>26488.324521422059</v>
      </c>
      <c r="F358" s="38">
        <f t="shared" si="54"/>
        <v>0.75043162645668349</v>
      </c>
      <c r="G358" s="39">
        <f t="shared" si="55"/>
        <v>5285.476652879659</v>
      </c>
      <c r="H358" s="39">
        <f t="shared" si="56"/>
        <v>1847.7838845120493</v>
      </c>
      <c r="I358" s="37">
        <f t="shared" si="58"/>
        <v>7133.2605373917086</v>
      </c>
      <c r="J358" s="40">
        <f t="shared" si="59"/>
        <v>-378.18571354454491</v>
      </c>
      <c r="K358" s="37">
        <f t="shared" si="60"/>
        <v>6755.0748238471633</v>
      </c>
      <c r="L358" s="37">
        <f t="shared" si="61"/>
        <v>7825186.8095187042</v>
      </c>
      <c r="M358" s="37">
        <f t="shared" si="62"/>
        <v>7410317.0817603385</v>
      </c>
      <c r="N358" s="41">
        <f>'jan-sep'!M358</f>
        <v>4846731.6553416783</v>
      </c>
      <c r="O358" s="41">
        <f t="shared" si="63"/>
        <v>2563585.4264186602</v>
      </c>
    </row>
    <row r="359" spans="1:15" s="34" customFormat="1" x14ac:dyDescent="0.2">
      <c r="A359" s="33">
        <v>5440</v>
      </c>
      <c r="B359" s="34" t="s">
        <v>349</v>
      </c>
      <c r="C359" s="65">
        <v>28621040</v>
      </c>
      <c r="D359" s="36">
        <v>928</v>
      </c>
      <c r="E359" s="37">
        <f t="shared" si="57"/>
        <v>30841.637931034482</v>
      </c>
      <c r="F359" s="38">
        <f t="shared" si="54"/>
        <v>0.87376385382384336</v>
      </c>
      <c r="G359" s="39">
        <f t="shared" si="55"/>
        <v>2673.4886071122055</v>
      </c>
      <c r="H359" s="39">
        <f t="shared" si="56"/>
        <v>324.12419114770125</v>
      </c>
      <c r="I359" s="37">
        <f t="shared" si="58"/>
        <v>2997.6127982599069</v>
      </c>
      <c r="J359" s="40">
        <f t="shared" si="59"/>
        <v>-378.18571354454491</v>
      </c>
      <c r="K359" s="37">
        <f t="shared" si="60"/>
        <v>2619.4270847153621</v>
      </c>
      <c r="L359" s="37">
        <f t="shared" si="61"/>
        <v>2781784.6767851934</v>
      </c>
      <c r="M359" s="37">
        <f t="shared" si="62"/>
        <v>2430828.3346158559</v>
      </c>
      <c r="N359" s="41">
        <f>'jan-sep'!M359</f>
        <v>2535337.9957220419</v>
      </c>
      <c r="O359" s="41">
        <f t="shared" si="63"/>
        <v>-104509.66110618599</v>
      </c>
    </row>
    <row r="360" spans="1:15" s="34" customFormat="1" x14ac:dyDescent="0.2">
      <c r="A360" s="33">
        <v>5441</v>
      </c>
      <c r="B360" s="34" t="s">
        <v>389</v>
      </c>
      <c r="C360" s="65">
        <v>79502925</v>
      </c>
      <c r="D360" s="36">
        <v>2829</v>
      </c>
      <c r="E360" s="37">
        <f t="shared" si="57"/>
        <v>28102.836691410394</v>
      </c>
      <c r="F360" s="38">
        <f t="shared" si="54"/>
        <v>0.79617181635350409</v>
      </c>
      <c r="G360" s="39">
        <f t="shared" si="55"/>
        <v>4316.7693508866587</v>
      </c>
      <c r="H360" s="39">
        <f t="shared" si="56"/>
        <v>1282.704625016132</v>
      </c>
      <c r="I360" s="37">
        <f t="shared" si="58"/>
        <v>5599.4739759027907</v>
      </c>
      <c r="J360" s="40">
        <f t="shared" si="59"/>
        <v>-378.18571354454491</v>
      </c>
      <c r="K360" s="37">
        <f t="shared" si="60"/>
        <v>5221.2882623582454</v>
      </c>
      <c r="L360" s="37">
        <f t="shared" si="61"/>
        <v>15840911.877828995</v>
      </c>
      <c r="M360" s="37">
        <f t="shared" si="62"/>
        <v>14771024.494211476</v>
      </c>
      <c r="N360" s="41">
        <f>'jan-sep'!M360</f>
        <v>12521514.30274532</v>
      </c>
      <c r="O360" s="41">
        <f t="shared" si="63"/>
        <v>2249510.1914661564</v>
      </c>
    </row>
    <row r="361" spans="1:15" s="34" customFormat="1" x14ac:dyDescent="0.2">
      <c r="A361" s="33">
        <v>5442</v>
      </c>
      <c r="B361" s="34" t="s">
        <v>390</v>
      </c>
      <c r="C361" s="65">
        <v>23745377</v>
      </c>
      <c r="D361" s="36">
        <v>880</v>
      </c>
      <c r="E361" s="37">
        <f t="shared" si="57"/>
        <v>26983.382954545454</v>
      </c>
      <c r="F361" s="38">
        <f t="shared" si="54"/>
        <v>0.76445695693235916</v>
      </c>
      <c r="G361" s="39">
        <f t="shared" si="55"/>
        <v>4988.4415930056221</v>
      </c>
      <c r="H361" s="39">
        <f t="shared" si="56"/>
        <v>1674.5134329188611</v>
      </c>
      <c r="I361" s="37">
        <f t="shared" si="58"/>
        <v>6662.9550259244834</v>
      </c>
      <c r="J361" s="40">
        <f t="shared" si="59"/>
        <v>-378.18571354454491</v>
      </c>
      <c r="K361" s="37">
        <f t="shared" si="60"/>
        <v>6284.7693123799381</v>
      </c>
      <c r="L361" s="37">
        <f t="shared" si="61"/>
        <v>5863400.422813545</v>
      </c>
      <c r="M361" s="37">
        <f t="shared" si="62"/>
        <v>5530596.9948943453</v>
      </c>
      <c r="N361" s="41">
        <f>'jan-sep'!M361</f>
        <v>6408928.1157709006</v>
      </c>
      <c r="O361" s="41">
        <f t="shared" si="63"/>
        <v>-878331.12087655533</v>
      </c>
    </row>
    <row r="362" spans="1:15" s="34" customFormat="1" x14ac:dyDescent="0.2">
      <c r="A362" s="33">
        <v>5443</v>
      </c>
      <c r="B362" s="34" t="s">
        <v>350</v>
      </c>
      <c r="C362" s="65">
        <v>60270309</v>
      </c>
      <c r="D362" s="36">
        <v>2200</v>
      </c>
      <c r="E362" s="37">
        <f t="shared" si="57"/>
        <v>27395.595000000001</v>
      </c>
      <c r="F362" s="38">
        <f t="shared" si="54"/>
        <v>0.77613519484677762</v>
      </c>
      <c r="G362" s="39">
        <f t="shared" si="55"/>
        <v>4741.1143657328939</v>
      </c>
      <c r="H362" s="39">
        <f t="shared" si="56"/>
        <v>1530.2392170097694</v>
      </c>
      <c r="I362" s="37">
        <f t="shared" si="58"/>
        <v>6271.3535827426631</v>
      </c>
      <c r="J362" s="40">
        <f t="shared" si="59"/>
        <v>-378.18571354454491</v>
      </c>
      <c r="K362" s="37">
        <f t="shared" si="60"/>
        <v>5893.1678691981178</v>
      </c>
      <c r="L362" s="37">
        <f t="shared" si="61"/>
        <v>13796977.882033858</v>
      </c>
      <c r="M362" s="37">
        <f t="shared" si="62"/>
        <v>12964969.31223586</v>
      </c>
      <c r="N362" s="41">
        <f>'jan-sep'!M362</f>
        <v>7514918.2894272562</v>
      </c>
      <c r="O362" s="41">
        <f t="shared" si="63"/>
        <v>5450051.0228086039</v>
      </c>
    </row>
    <row r="363" spans="1:15" s="34" customFormat="1" x14ac:dyDescent="0.2">
      <c r="A363" s="33">
        <v>5444</v>
      </c>
      <c r="B363" s="34" t="s">
        <v>351</v>
      </c>
      <c r="C363" s="65">
        <v>302393198</v>
      </c>
      <c r="D363" s="36">
        <v>10103</v>
      </c>
      <c r="E363" s="37">
        <f t="shared" si="57"/>
        <v>29931.030189052755</v>
      </c>
      <c r="F363" s="38">
        <f t="shared" si="54"/>
        <v>0.84796573857020596</v>
      </c>
      <c r="G363" s="39">
        <f t="shared" si="55"/>
        <v>3219.8532523012414</v>
      </c>
      <c r="H363" s="39">
        <f t="shared" si="56"/>
        <v>642.83690084130558</v>
      </c>
      <c r="I363" s="37">
        <f t="shared" si="58"/>
        <v>3862.6901531425469</v>
      </c>
      <c r="J363" s="40">
        <f t="shared" si="59"/>
        <v>-378.18571354454491</v>
      </c>
      <c r="K363" s="37">
        <f t="shared" si="60"/>
        <v>3484.5044395980021</v>
      </c>
      <c r="L363" s="37">
        <f t="shared" si="61"/>
        <v>39024758.617199153</v>
      </c>
      <c r="M363" s="37">
        <f t="shared" si="62"/>
        <v>35203948.353258617</v>
      </c>
      <c r="N363" s="41">
        <f>'jan-sep'!M363</f>
        <v>30210485.649924345</v>
      </c>
      <c r="O363" s="41">
        <f t="shared" si="63"/>
        <v>4993462.7033342719</v>
      </c>
    </row>
    <row r="364" spans="1:15" s="34" customFormat="1" x14ac:dyDescent="0.2">
      <c r="A364" s="33"/>
      <c r="C364" s="36"/>
      <c r="D364" s="36"/>
      <c r="E364" s="37"/>
      <c r="F364" s="38"/>
      <c r="G364" s="39"/>
      <c r="H364" s="39"/>
      <c r="I364" s="37"/>
      <c r="J364" s="40"/>
      <c r="K364" s="37"/>
      <c r="L364" s="37"/>
      <c r="M364" s="37"/>
      <c r="N364" s="41"/>
      <c r="O364" s="41"/>
    </row>
    <row r="365" spans="1:15" s="34" customFormat="1" x14ac:dyDescent="0.2">
      <c r="A365" s="33"/>
      <c r="C365" s="36"/>
      <c r="D365" s="36"/>
      <c r="E365" s="37"/>
      <c r="F365" s="38"/>
      <c r="G365" s="39"/>
      <c r="H365" s="39"/>
      <c r="I365" s="37"/>
      <c r="J365" s="40"/>
      <c r="K365" s="37"/>
      <c r="L365" s="37"/>
      <c r="M365" s="37"/>
      <c r="N365" s="41"/>
      <c r="O365" s="41"/>
    </row>
    <row r="366" spans="1:15" s="60" customFormat="1" ht="13.5" thickBot="1" x14ac:dyDescent="0.25">
      <c r="A366" s="44"/>
      <c r="B366" s="44" t="s">
        <v>32</v>
      </c>
      <c r="C366" s="45">
        <f>SUM(C8:C365)</f>
        <v>190301589981</v>
      </c>
      <c r="D366" s="46">
        <f>SUM(D8:D365)</f>
        <v>5391369</v>
      </c>
      <c r="E366" s="46">
        <f>(C366)/D366</f>
        <v>35297.452276221491</v>
      </c>
      <c r="F366" s="47">
        <f>IF(C366&gt;0,E366/E$366,"")</f>
        <v>1</v>
      </c>
      <c r="G366" s="48"/>
      <c r="H366" s="48"/>
      <c r="I366" s="46"/>
      <c r="J366" s="49"/>
      <c r="K366" s="46"/>
      <c r="L366" s="46">
        <f>SUM(L8:L365)</f>
        <v>2038938732.2469394</v>
      </c>
      <c r="M366" s="46">
        <f>SUM(M8:M365)</f>
        <v>-1.7583370208740234E-6</v>
      </c>
      <c r="N366" s="46">
        <f>jan!M365</f>
        <v>-1.1168885976076126E-6</v>
      </c>
      <c r="O366" s="46">
        <f t="shared" ref="O366" si="64">M366-N366</f>
        <v>-6.4144842326641083E-7</v>
      </c>
    </row>
    <row r="367" spans="1:15" s="34" customFormat="1" ht="13.5" thickTop="1" x14ac:dyDescent="0.2">
      <c r="A367" s="50"/>
      <c r="B367" s="50"/>
      <c r="C367" s="50"/>
      <c r="D367" s="2"/>
      <c r="E367" s="37"/>
      <c r="F367" s="38"/>
      <c r="G367" s="39"/>
      <c r="H367" s="39"/>
      <c r="I367" s="37"/>
      <c r="J367" s="40"/>
      <c r="K367" s="37"/>
      <c r="L367" s="37"/>
      <c r="M367" s="37"/>
      <c r="O367" s="51"/>
    </row>
    <row r="368" spans="1:15" s="34" customFormat="1" x14ac:dyDescent="0.2">
      <c r="A368" s="52" t="s">
        <v>33</v>
      </c>
      <c r="B368" s="52"/>
      <c r="C368" s="52"/>
      <c r="D368" s="53">
        <f>L366</f>
        <v>2038938732.2469394</v>
      </c>
      <c r="E368" s="54" t="s">
        <v>34</v>
      </c>
      <c r="F368" s="55">
        <f>D366</f>
        <v>5391369</v>
      </c>
      <c r="G368" s="54" t="s">
        <v>35</v>
      </c>
      <c r="H368" s="54"/>
      <c r="I368" s="56">
        <f>-L366/D366</f>
        <v>-378.18571354454491</v>
      </c>
      <c r="J368" s="57" t="s">
        <v>36</v>
      </c>
      <c r="M368" s="58"/>
    </row>
    <row r="393" ht="12" customHeight="1" x14ac:dyDescent="0.2"/>
  </sheetData>
  <mergeCells count="6">
    <mergeCell ref="A1:M1"/>
    <mergeCell ref="A2:A5"/>
    <mergeCell ref="B2:B5"/>
    <mergeCell ref="E2:F2"/>
    <mergeCell ref="G2:K2"/>
    <mergeCell ref="L2:M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741"/>
  <sheetViews>
    <sheetView zoomScale="80" zoomScaleNormal="80" workbookViewId="0">
      <pane xSplit="2" ySplit="7" topLeftCell="C314" activePane="bottomRight" state="frozen"/>
      <selection activeCell="C15" sqref="C15"/>
      <selection pane="topRight" activeCell="C15" sqref="C15"/>
      <selection pane="bottomLeft" activeCell="C15" sqref="C15"/>
      <selection pane="bottomRight" activeCell="P4" sqref="P4"/>
    </sheetView>
  </sheetViews>
  <sheetFormatPr baseColWidth="10" defaultColWidth="8.85546875" defaultRowHeight="12.75" x14ac:dyDescent="0.2"/>
  <cols>
    <col min="1" max="1" width="6.42578125" style="2" customWidth="1"/>
    <col min="2" max="2" width="14" style="2" bestFit="1" customWidth="1"/>
    <col min="3" max="3" width="14.5703125" style="2" customWidth="1"/>
    <col min="4" max="4" width="12.140625" style="2" bestFit="1" customWidth="1"/>
    <col min="5" max="6" width="11.42578125" style="2" customWidth="1"/>
    <col min="7" max="8" width="11.42578125" style="61" customWidth="1"/>
    <col min="9" max="9" width="11.42578125" style="2" customWidth="1"/>
    <col min="10" max="10" width="13.5703125" style="62" customWidth="1"/>
    <col min="11" max="11" width="11.42578125" style="2" customWidth="1"/>
    <col min="12" max="12" width="15" style="2" customWidth="1"/>
    <col min="13" max="13" width="16.140625" style="2" customWidth="1"/>
    <col min="14" max="14" width="13.5703125" style="2" bestFit="1" customWidth="1"/>
    <col min="15" max="15" width="16" style="2" customWidth="1"/>
    <col min="16" max="230" width="11.42578125" style="2" customWidth="1"/>
    <col min="231" max="16384" width="8.85546875" style="2"/>
  </cols>
  <sheetData>
    <row r="1" spans="1:16" ht="22.5" customHeight="1" x14ac:dyDescent="0.2">
      <c r="A1" s="84" t="s">
        <v>435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5"/>
      <c r="N1" s="3"/>
      <c r="O1" s="3"/>
    </row>
    <row r="2" spans="1:16" x14ac:dyDescent="0.2">
      <c r="A2" s="86" t="s">
        <v>0</v>
      </c>
      <c r="B2" s="86" t="s">
        <v>1</v>
      </c>
      <c r="C2" s="5" t="s">
        <v>2</v>
      </c>
      <c r="D2" s="6" t="s">
        <v>3</v>
      </c>
      <c r="E2" s="89" t="s">
        <v>436</v>
      </c>
      <c r="F2" s="90"/>
      <c r="G2" s="89" t="s">
        <v>4</v>
      </c>
      <c r="H2" s="91"/>
      <c r="I2" s="91"/>
      <c r="J2" s="91"/>
      <c r="K2" s="90"/>
      <c r="L2" s="89" t="s">
        <v>5</v>
      </c>
      <c r="M2" s="90"/>
      <c r="N2" s="7" t="s">
        <v>6</v>
      </c>
      <c r="O2" s="7" t="s">
        <v>7</v>
      </c>
    </row>
    <row r="3" spans="1:16" x14ac:dyDescent="0.2">
      <c r="A3" s="87"/>
      <c r="B3" s="87"/>
      <c r="C3" s="8" t="s">
        <v>53</v>
      </c>
      <c r="D3" s="9" t="s">
        <v>422</v>
      </c>
      <c r="E3" s="10" t="s">
        <v>9</v>
      </c>
      <c r="F3" s="11" t="s">
        <v>10</v>
      </c>
      <c r="G3" s="12" t="s">
        <v>11</v>
      </c>
      <c r="H3" s="70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</row>
    <row r="4" spans="1:16" ht="14.25" x14ac:dyDescent="0.2">
      <c r="A4" s="87"/>
      <c r="B4" s="87"/>
      <c r="C4" s="9"/>
      <c r="D4" s="9"/>
      <c r="E4" s="18"/>
      <c r="F4" s="16" t="s">
        <v>18</v>
      </c>
      <c r="G4" s="19" t="s">
        <v>19</v>
      </c>
      <c r="H4" s="71" t="s">
        <v>20</v>
      </c>
      <c r="I4" s="18" t="s">
        <v>16</v>
      </c>
      <c r="J4" s="20" t="s">
        <v>21</v>
      </c>
      <c r="K4" s="15" t="s">
        <v>22</v>
      </c>
      <c r="L4" s="15" t="s">
        <v>23</v>
      </c>
      <c r="M4" s="16" t="s">
        <v>16</v>
      </c>
      <c r="N4" s="21" t="s">
        <v>50</v>
      </c>
      <c r="O4" s="17" t="s">
        <v>55</v>
      </c>
      <c r="P4" s="82" t="s">
        <v>443</v>
      </c>
    </row>
    <row r="5" spans="1:16" s="34" customFormat="1" x14ac:dyDescent="0.2">
      <c r="A5" s="88"/>
      <c r="B5" s="88"/>
      <c r="C5" s="1"/>
      <c r="D5" s="22"/>
      <c r="E5" s="22"/>
      <c r="F5" s="23" t="s">
        <v>26</v>
      </c>
      <c r="G5" s="24" t="s">
        <v>27</v>
      </c>
      <c r="H5" s="25" t="s">
        <v>28</v>
      </c>
      <c r="I5" s="22"/>
      <c r="J5" s="26" t="s">
        <v>29</v>
      </c>
      <c r="K5" s="22"/>
      <c r="L5" s="23" t="s">
        <v>30</v>
      </c>
      <c r="M5" s="23" t="s">
        <v>54</v>
      </c>
      <c r="N5" s="27"/>
      <c r="O5" s="27"/>
    </row>
    <row r="6" spans="1:16" s="59" customFormat="1" x14ac:dyDescent="0.2">
      <c r="A6" s="74"/>
      <c r="B6" s="74"/>
      <c r="C6" s="74">
        <v>1</v>
      </c>
      <c r="D6" s="75">
        <v>2</v>
      </c>
      <c r="E6" s="74">
        <v>3</v>
      </c>
      <c r="F6" s="74">
        <v>4</v>
      </c>
      <c r="G6" s="74">
        <v>5</v>
      </c>
      <c r="H6" s="74">
        <f t="shared" ref="H6:M6" si="0">G6+1</f>
        <v>6</v>
      </c>
      <c r="I6" s="74">
        <f t="shared" si="0"/>
        <v>7</v>
      </c>
      <c r="J6" s="74">
        <f t="shared" si="0"/>
        <v>8</v>
      </c>
      <c r="K6" s="74">
        <f t="shared" si="0"/>
        <v>9</v>
      </c>
      <c r="L6" s="74">
        <f t="shared" si="0"/>
        <v>10</v>
      </c>
      <c r="M6" s="74">
        <f t="shared" si="0"/>
        <v>11</v>
      </c>
      <c r="N6" s="74">
        <v>12</v>
      </c>
      <c r="O6" s="74">
        <v>13</v>
      </c>
    </row>
    <row r="7" spans="1:16" s="34" customFormat="1" x14ac:dyDescent="0.2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</row>
    <row r="8" spans="1:16" s="34" customFormat="1" x14ac:dyDescent="0.2">
      <c r="A8" s="33">
        <v>301</v>
      </c>
      <c r="B8" s="34" t="s">
        <v>90</v>
      </c>
      <c r="C8" s="65">
        <v>26340179558</v>
      </c>
      <c r="D8" s="36">
        <v>697010</v>
      </c>
      <c r="E8" s="37">
        <f>(C8)/D8</f>
        <v>37790.246277671773</v>
      </c>
      <c r="F8" s="38">
        <f t="shared" ref="F8:F71" si="1">IF(ISNUMBER(C8),E8/E$366,"")</f>
        <v>1.3529727303639294</v>
      </c>
      <c r="G8" s="39">
        <f t="shared" ref="G8:G71" si="2">(E$366-E8)*0.6</f>
        <v>-5915.3859248148274</v>
      </c>
      <c r="H8" s="39">
        <f t="shared" ref="H8:H71" si="3">IF(E8&gt;=E$366*0.9,0,IF(E8&lt;0.9*E$366,(E$366*0.9-E8)*0.35))</f>
        <v>0</v>
      </c>
      <c r="I8" s="37">
        <f t="shared" ref="I8" si="4">G8+H8</f>
        <v>-5915.3859248148274</v>
      </c>
      <c r="J8" s="40">
        <f>I$368</f>
        <v>-311.85701807830816</v>
      </c>
      <c r="K8" s="37">
        <f t="shared" ref="K8" si="5">I8+J8</f>
        <v>-6227.2429428931355</v>
      </c>
      <c r="L8" s="37">
        <f t="shared" ref="L8" si="6">(I8*D8)</f>
        <v>-4123083143.455183</v>
      </c>
      <c r="M8" s="37">
        <f t="shared" ref="M8" si="7">(K8*D8)</f>
        <v>-4340450603.6259441</v>
      </c>
      <c r="N8" s="41">
        <f>'jan-aug'!M8</f>
        <v>-3261193205.0846305</v>
      </c>
      <c r="O8" s="41">
        <f>M8-N8</f>
        <v>-1079257398.5413136</v>
      </c>
    </row>
    <row r="9" spans="1:16" s="34" customFormat="1" x14ac:dyDescent="0.2">
      <c r="A9" s="33">
        <v>1101</v>
      </c>
      <c r="B9" s="34" t="s">
        <v>204</v>
      </c>
      <c r="C9" s="65">
        <v>417208861</v>
      </c>
      <c r="D9" s="36">
        <v>14787</v>
      </c>
      <c r="E9" s="37">
        <f t="shared" ref="E9:E72" si="8">(C9)/D9</f>
        <v>28214.570974504633</v>
      </c>
      <c r="F9" s="38">
        <f t="shared" si="1"/>
        <v>1.0101427984071409</v>
      </c>
      <c r="G9" s="39">
        <f t="shared" si="2"/>
        <v>-169.98074291454395</v>
      </c>
      <c r="H9" s="39">
        <f t="shared" si="3"/>
        <v>0</v>
      </c>
      <c r="I9" s="37">
        <f t="shared" ref="I9:I72" si="9">G9+H9</f>
        <v>-169.98074291454395</v>
      </c>
      <c r="J9" s="40">
        <f t="shared" ref="J9:J72" si="10">I$368</f>
        <v>-311.85701807830816</v>
      </c>
      <c r="K9" s="37">
        <f t="shared" ref="K9:K72" si="11">I9+J9</f>
        <v>-481.83776099285211</v>
      </c>
      <c r="L9" s="37">
        <f t="shared" ref="L9:L72" si="12">(I9*D9)</f>
        <v>-2513505.2454773616</v>
      </c>
      <c r="M9" s="37">
        <f t="shared" ref="M9:M72" si="13">(K9*D9)</f>
        <v>-7124934.9718013043</v>
      </c>
      <c r="N9" s="41">
        <f>'jan-aug'!M9</f>
        <v>-6259719.5101404842</v>
      </c>
      <c r="O9" s="41">
        <f t="shared" ref="O9:O72" si="14">M9-N9</f>
        <v>-865215.46166082006</v>
      </c>
    </row>
    <row r="10" spans="1:16" s="34" customFormat="1" x14ac:dyDescent="0.2">
      <c r="A10" s="33">
        <v>1103</v>
      </c>
      <c r="B10" s="34" t="s">
        <v>206</v>
      </c>
      <c r="C10" s="65">
        <v>4864825035</v>
      </c>
      <c r="D10" s="36">
        <v>144147</v>
      </c>
      <c r="E10" s="37">
        <f t="shared" si="8"/>
        <v>33749.055027159775</v>
      </c>
      <c r="F10" s="38">
        <f t="shared" si="1"/>
        <v>1.2082893239644701</v>
      </c>
      <c r="G10" s="39">
        <f t="shared" si="2"/>
        <v>-3490.6711745076286</v>
      </c>
      <c r="H10" s="39">
        <f t="shared" si="3"/>
        <v>0</v>
      </c>
      <c r="I10" s="37">
        <f t="shared" si="9"/>
        <v>-3490.6711745076286</v>
      </c>
      <c r="J10" s="40">
        <f t="shared" si="10"/>
        <v>-311.85701807830816</v>
      </c>
      <c r="K10" s="37">
        <f t="shared" si="11"/>
        <v>-3802.5281925859367</v>
      </c>
      <c r="L10" s="37">
        <f t="shared" si="12"/>
        <v>-503169777.79175115</v>
      </c>
      <c r="M10" s="37">
        <f t="shared" si="13"/>
        <v>-548123031.37668502</v>
      </c>
      <c r="N10" s="41">
        <f>'jan-aug'!M10</f>
        <v>-412600991.97771168</v>
      </c>
      <c r="O10" s="41">
        <f t="shared" si="14"/>
        <v>-135522039.39897335</v>
      </c>
    </row>
    <row r="11" spans="1:16" s="34" customFormat="1" x14ac:dyDescent="0.2">
      <c r="A11" s="33">
        <v>1106</v>
      </c>
      <c r="B11" s="34" t="s">
        <v>207</v>
      </c>
      <c r="C11" s="65">
        <v>1007999526</v>
      </c>
      <c r="D11" s="36">
        <v>37323</v>
      </c>
      <c r="E11" s="37">
        <f t="shared" si="8"/>
        <v>27007.462583393619</v>
      </c>
      <c r="F11" s="38">
        <f t="shared" si="1"/>
        <v>0.96692570149365398</v>
      </c>
      <c r="G11" s="39">
        <f t="shared" si="2"/>
        <v>554.28429175206475</v>
      </c>
      <c r="H11" s="39">
        <f t="shared" si="3"/>
        <v>0</v>
      </c>
      <c r="I11" s="37">
        <f t="shared" si="9"/>
        <v>554.28429175206475</v>
      </c>
      <c r="J11" s="40">
        <f t="shared" si="10"/>
        <v>-311.85701807830816</v>
      </c>
      <c r="K11" s="37">
        <f t="shared" si="11"/>
        <v>242.42727367375659</v>
      </c>
      <c r="L11" s="37">
        <f t="shared" si="12"/>
        <v>20687552.621062312</v>
      </c>
      <c r="M11" s="37">
        <f t="shared" si="13"/>
        <v>9048113.1353256162</v>
      </c>
      <c r="N11" s="41">
        <f>'jan-aug'!M11</f>
        <v>5244681.5938206483</v>
      </c>
      <c r="O11" s="41">
        <f t="shared" si="14"/>
        <v>3803431.541504968</v>
      </c>
    </row>
    <row r="12" spans="1:16" s="34" customFormat="1" x14ac:dyDescent="0.2">
      <c r="A12" s="33">
        <v>1108</v>
      </c>
      <c r="B12" s="34" t="s">
        <v>205</v>
      </c>
      <c r="C12" s="65">
        <v>2228652382</v>
      </c>
      <c r="D12" s="36">
        <v>80450</v>
      </c>
      <c r="E12" s="37">
        <f t="shared" si="8"/>
        <v>27702.329173399627</v>
      </c>
      <c r="F12" s="38">
        <f t="shared" si="1"/>
        <v>0.99180343159922835</v>
      </c>
      <c r="G12" s="39">
        <f t="shared" si="2"/>
        <v>137.36433774846009</v>
      </c>
      <c r="H12" s="39">
        <f t="shared" si="3"/>
        <v>0</v>
      </c>
      <c r="I12" s="37">
        <f t="shared" si="9"/>
        <v>137.36433774846009</v>
      </c>
      <c r="J12" s="40">
        <f t="shared" si="10"/>
        <v>-311.85701807830816</v>
      </c>
      <c r="K12" s="37">
        <f t="shared" si="11"/>
        <v>-174.49268032984807</v>
      </c>
      <c r="L12" s="37">
        <f t="shared" si="12"/>
        <v>11050960.971863614</v>
      </c>
      <c r="M12" s="37">
        <f t="shared" si="13"/>
        <v>-14037936.132536277</v>
      </c>
      <c r="N12" s="41">
        <f>'jan-aug'!M12</f>
        <v>-16432106.721011862</v>
      </c>
      <c r="O12" s="41">
        <f t="shared" si="14"/>
        <v>2394170.588475585</v>
      </c>
    </row>
    <row r="13" spans="1:16" s="34" customFormat="1" x14ac:dyDescent="0.2">
      <c r="A13" s="33">
        <v>1111</v>
      </c>
      <c r="B13" s="34" t="s">
        <v>208</v>
      </c>
      <c r="C13" s="65">
        <v>75622226</v>
      </c>
      <c r="D13" s="36">
        <v>3257</v>
      </c>
      <c r="E13" s="37">
        <f t="shared" si="8"/>
        <v>23218.368437212157</v>
      </c>
      <c r="F13" s="38">
        <f t="shared" si="1"/>
        <v>0.83126791787147869</v>
      </c>
      <c r="G13" s="39">
        <f t="shared" si="2"/>
        <v>2827.7407794609417</v>
      </c>
      <c r="H13" s="39">
        <f t="shared" si="3"/>
        <v>671.92101391456868</v>
      </c>
      <c r="I13" s="37">
        <f t="shared" si="9"/>
        <v>3499.6617933755106</v>
      </c>
      <c r="J13" s="40">
        <f t="shared" si="10"/>
        <v>-311.85701807830816</v>
      </c>
      <c r="K13" s="37">
        <f t="shared" si="11"/>
        <v>3187.8047752972025</v>
      </c>
      <c r="L13" s="37">
        <f t="shared" si="12"/>
        <v>11398398.461024038</v>
      </c>
      <c r="M13" s="37">
        <f t="shared" si="13"/>
        <v>10382680.153142989</v>
      </c>
      <c r="N13" s="41">
        <f>'jan-aug'!M13</f>
        <v>8071520.009786021</v>
      </c>
      <c r="O13" s="41">
        <f t="shared" si="14"/>
        <v>2311160.1433569677</v>
      </c>
    </row>
    <row r="14" spans="1:16" s="34" customFormat="1" x14ac:dyDescent="0.2">
      <c r="A14" s="33">
        <v>1112</v>
      </c>
      <c r="B14" s="34" t="s">
        <v>209</v>
      </c>
      <c r="C14" s="65">
        <v>71549184</v>
      </c>
      <c r="D14" s="36">
        <v>3174</v>
      </c>
      <c r="E14" s="37">
        <f t="shared" si="8"/>
        <v>22542.275992438565</v>
      </c>
      <c r="F14" s="38">
        <f t="shared" si="1"/>
        <v>0.80706234285980649</v>
      </c>
      <c r="G14" s="39">
        <f t="shared" si="2"/>
        <v>3233.3962463250973</v>
      </c>
      <c r="H14" s="39">
        <f t="shared" si="3"/>
        <v>908.55336958532598</v>
      </c>
      <c r="I14" s="37">
        <f t="shared" si="9"/>
        <v>4141.9496159104237</v>
      </c>
      <c r="J14" s="40">
        <f t="shared" si="10"/>
        <v>-311.85701807830816</v>
      </c>
      <c r="K14" s="37">
        <f t="shared" si="11"/>
        <v>3830.0925978321156</v>
      </c>
      <c r="L14" s="37">
        <f t="shared" si="12"/>
        <v>13146548.080899686</v>
      </c>
      <c r="M14" s="37">
        <f t="shared" si="13"/>
        <v>12156713.905519135</v>
      </c>
      <c r="N14" s="41">
        <f>'jan-aug'!M14</f>
        <v>8638166.6974089164</v>
      </c>
      <c r="O14" s="41">
        <f t="shared" si="14"/>
        <v>3518547.2081102189</v>
      </c>
    </row>
    <row r="15" spans="1:16" s="34" customFormat="1" x14ac:dyDescent="0.2">
      <c r="A15" s="33">
        <v>1114</v>
      </c>
      <c r="B15" s="34" t="s">
        <v>210</v>
      </c>
      <c r="C15" s="65">
        <v>67363980</v>
      </c>
      <c r="D15" s="36">
        <v>2791</v>
      </c>
      <c r="E15" s="37">
        <f t="shared" si="8"/>
        <v>24136.14475098531</v>
      </c>
      <c r="F15" s="38">
        <f t="shared" si="1"/>
        <v>0.86412629926399886</v>
      </c>
      <c r="G15" s="39">
        <f t="shared" si="2"/>
        <v>2277.0749911970502</v>
      </c>
      <c r="H15" s="39">
        <f t="shared" si="3"/>
        <v>350.69930409396528</v>
      </c>
      <c r="I15" s="37">
        <f t="shared" si="9"/>
        <v>2627.7742952910153</v>
      </c>
      <c r="J15" s="40">
        <f t="shared" si="10"/>
        <v>-311.85701807830816</v>
      </c>
      <c r="K15" s="37">
        <f t="shared" si="11"/>
        <v>2315.9172772127072</v>
      </c>
      <c r="L15" s="37">
        <f t="shared" si="12"/>
        <v>7334118.0581572233</v>
      </c>
      <c r="M15" s="37">
        <f t="shared" si="13"/>
        <v>6463725.1207006657</v>
      </c>
      <c r="N15" s="41">
        <f>'jan-aug'!M15</f>
        <v>5224328.2788494965</v>
      </c>
      <c r="O15" s="41">
        <f t="shared" si="14"/>
        <v>1239396.8418511692</v>
      </c>
    </row>
    <row r="16" spans="1:16" s="34" customFormat="1" x14ac:dyDescent="0.2">
      <c r="A16" s="33">
        <v>1119</v>
      </c>
      <c r="B16" s="34" t="s">
        <v>211</v>
      </c>
      <c r="C16" s="65">
        <v>439508143</v>
      </c>
      <c r="D16" s="36">
        <v>19120</v>
      </c>
      <c r="E16" s="37">
        <f t="shared" si="8"/>
        <v>22986.827562761508</v>
      </c>
      <c r="F16" s="38">
        <f t="shared" si="1"/>
        <v>0.82297825268129865</v>
      </c>
      <c r="G16" s="39">
        <f t="shared" si="2"/>
        <v>2966.6653041313316</v>
      </c>
      <c r="H16" s="39">
        <f t="shared" si="3"/>
        <v>752.96031997229602</v>
      </c>
      <c r="I16" s="37">
        <f t="shared" si="9"/>
        <v>3719.6256241036276</v>
      </c>
      <c r="J16" s="40">
        <f t="shared" si="10"/>
        <v>-311.85701807830816</v>
      </c>
      <c r="K16" s="37">
        <f t="shared" si="11"/>
        <v>3407.7686060253195</v>
      </c>
      <c r="L16" s="37">
        <f t="shared" si="12"/>
        <v>71119241.932861358</v>
      </c>
      <c r="M16" s="37">
        <f t="shared" si="13"/>
        <v>65156535.74720411</v>
      </c>
      <c r="N16" s="41">
        <f>'jan-aug'!M16</f>
        <v>49209177.687353022</v>
      </c>
      <c r="O16" s="41">
        <f t="shared" si="14"/>
        <v>15947358.059851088</v>
      </c>
    </row>
    <row r="17" spans="1:15" s="34" customFormat="1" x14ac:dyDescent="0.2">
      <c r="A17" s="33">
        <v>1120</v>
      </c>
      <c r="B17" s="34" t="s">
        <v>212</v>
      </c>
      <c r="C17" s="65">
        <v>513192591</v>
      </c>
      <c r="D17" s="36">
        <v>19848</v>
      </c>
      <c r="E17" s="37">
        <f t="shared" si="8"/>
        <v>25856.136185006046</v>
      </c>
      <c r="F17" s="38">
        <f t="shared" si="1"/>
        <v>0.92570572083195424</v>
      </c>
      <c r="G17" s="39">
        <f t="shared" si="2"/>
        <v>1245.0801307846086</v>
      </c>
      <c r="H17" s="39">
        <f t="shared" si="3"/>
        <v>0</v>
      </c>
      <c r="I17" s="37">
        <f t="shared" si="9"/>
        <v>1245.0801307846086</v>
      </c>
      <c r="J17" s="40">
        <f t="shared" si="10"/>
        <v>-311.85701807830816</v>
      </c>
      <c r="K17" s="37">
        <f t="shared" si="11"/>
        <v>933.22311270630053</v>
      </c>
      <c r="L17" s="37">
        <f t="shared" si="12"/>
        <v>24712350.435812913</v>
      </c>
      <c r="M17" s="37">
        <f t="shared" si="13"/>
        <v>18522612.340994652</v>
      </c>
      <c r="N17" s="41">
        <f>'jan-aug'!M17</f>
        <v>15775099.150560062</v>
      </c>
      <c r="O17" s="41">
        <f t="shared" si="14"/>
        <v>2747513.19043459</v>
      </c>
    </row>
    <row r="18" spans="1:15" s="34" customFormat="1" x14ac:dyDescent="0.2">
      <c r="A18" s="33">
        <v>1121</v>
      </c>
      <c r="B18" s="34" t="s">
        <v>213</v>
      </c>
      <c r="C18" s="65">
        <v>527777089</v>
      </c>
      <c r="D18" s="36">
        <v>19106</v>
      </c>
      <c r="E18" s="37">
        <f t="shared" si="8"/>
        <v>27623.630744268816</v>
      </c>
      <c r="F18" s="38">
        <f t="shared" si="1"/>
        <v>0.98898585725070187</v>
      </c>
      <c r="G18" s="39">
        <f t="shared" si="2"/>
        <v>184.58339522694658</v>
      </c>
      <c r="H18" s="39">
        <f t="shared" si="3"/>
        <v>0</v>
      </c>
      <c r="I18" s="37">
        <f t="shared" si="9"/>
        <v>184.58339522694658</v>
      </c>
      <c r="J18" s="40">
        <f t="shared" si="10"/>
        <v>-311.85701807830816</v>
      </c>
      <c r="K18" s="37">
        <f t="shared" si="11"/>
        <v>-127.27362285136158</v>
      </c>
      <c r="L18" s="37">
        <f t="shared" si="12"/>
        <v>3526650.3492060415</v>
      </c>
      <c r="M18" s="37">
        <f t="shared" si="13"/>
        <v>-2431689.8381981142</v>
      </c>
      <c r="N18" s="41">
        <f>'jan-aug'!M18</f>
        <v>-992144.06470171025</v>
      </c>
      <c r="O18" s="41">
        <f t="shared" si="14"/>
        <v>-1439545.7734964038</v>
      </c>
    </row>
    <row r="19" spans="1:15" s="34" customFormat="1" x14ac:dyDescent="0.2">
      <c r="A19" s="33">
        <v>1122</v>
      </c>
      <c r="B19" s="34" t="s">
        <v>214</v>
      </c>
      <c r="C19" s="65">
        <v>292719363</v>
      </c>
      <c r="D19" s="36">
        <v>12064</v>
      </c>
      <c r="E19" s="37">
        <f t="shared" si="8"/>
        <v>24263.872927718832</v>
      </c>
      <c r="F19" s="38">
        <f t="shared" si="1"/>
        <v>0.86869924485291572</v>
      </c>
      <c r="G19" s="39">
        <f t="shared" si="2"/>
        <v>2200.4380851569367</v>
      </c>
      <c r="H19" s="39">
        <f t="shared" si="3"/>
        <v>305.99444223723236</v>
      </c>
      <c r="I19" s="37">
        <f t="shared" si="9"/>
        <v>2506.432527394169</v>
      </c>
      <c r="J19" s="40">
        <f t="shared" si="10"/>
        <v>-311.85701807830816</v>
      </c>
      <c r="K19" s="37">
        <f t="shared" si="11"/>
        <v>2194.5755093158609</v>
      </c>
      <c r="L19" s="37">
        <f t="shared" si="12"/>
        <v>30237602.010483254</v>
      </c>
      <c r="M19" s="37">
        <f t="shared" si="13"/>
        <v>26475358.944386546</v>
      </c>
      <c r="N19" s="41">
        <f>'jan-aug'!M19</f>
        <v>19588922.733944934</v>
      </c>
      <c r="O19" s="41">
        <f t="shared" si="14"/>
        <v>6886436.2104416117</v>
      </c>
    </row>
    <row r="20" spans="1:15" s="34" customFormat="1" x14ac:dyDescent="0.2">
      <c r="A20" s="33">
        <v>1124</v>
      </c>
      <c r="B20" s="34" t="s">
        <v>215</v>
      </c>
      <c r="C20" s="65">
        <v>943750075</v>
      </c>
      <c r="D20" s="36">
        <v>27457</v>
      </c>
      <c r="E20" s="37">
        <f t="shared" si="8"/>
        <v>34371.929744691697</v>
      </c>
      <c r="F20" s="38">
        <f t="shared" si="1"/>
        <v>1.2305895889868697</v>
      </c>
      <c r="G20" s="39">
        <f t="shared" si="2"/>
        <v>-3864.3960050267819</v>
      </c>
      <c r="H20" s="39">
        <f t="shared" si="3"/>
        <v>0</v>
      </c>
      <c r="I20" s="37">
        <f t="shared" si="9"/>
        <v>-3864.3960050267819</v>
      </c>
      <c r="J20" s="40">
        <f t="shared" si="10"/>
        <v>-311.85701807830816</v>
      </c>
      <c r="K20" s="37">
        <f t="shared" si="11"/>
        <v>-4176.2530231050905</v>
      </c>
      <c r="L20" s="37">
        <f t="shared" si="12"/>
        <v>-106104721.11002035</v>
      </c>
      <c r="M20" s="37">
        <f t="shared" si="13"/>
        <v>-114667379.25539647</v>
      </c>
      <c r="N20" s="41">
        <f>'jan-aug'!M20</f>
        <v>-89147484.989161283</v>
      </c>
      <c r="O20" s="41">
        <f t="shared" si="14"/>
        <v>-25519894.266235188</v>
      </c>
    </row>
    <row r="21" spans="1:15" s="34" customFormat="1" x14ac:dyDescent="0.2">
      <c r="A21" s="33">
        <v>1127</v>
      </c>
      <c r="B21" s="34" t="s">
        <v>216</v>
      </c>
      <c r="C21" s="65">
        <v>346983411</v>
      </c>
      <c r="D21" s="36">
        <v>11315</v>
      </c>
      <c r="E21" s="37">
        <f t="shared" si="8"/>
        <v>30665.789748121962</v>
      </c>
      <c r="F21" s="38">
        <f t="shared" si="1"/>
        <v>1.0979017437310792</v>
      </c>
      <c r="G21" s="39">
        <f t="shared" si="2"/>
        <v>-1640.7120070849414</v>
      </c>
      <c r="H21" s="39">
        <f t="shared" si="3"/>
        <v>0</v>
      </c>
      <c r="I21" s="37">
        <f t="shared" si="9"/>
        <v>-1640.7120070849414</v>
      </c>
      <c r="J21" s="40">
        <f t="shared" si="10"/>
        <v>-311.85701807830816</v>
      </c>
      <c r="K21" s="37">
        <f t="shared" si="11"/>
        <v>-1952.5690251632495</v>
      </c>
      <c r="L21" s="37">
        <f t="shared" si="12"/>
        <v>-18564656.360166114</v>
      </c>
      <c r="M21" s="37">
        <f t="shared" si="13"/>
        <v>-22093318.519722167</v>
      </c>
      <c r="N21" s="41">
        <f>'jan-aug'!M21</f>
        <v>-13410550.324950278</v>
      </c>
      <c r="O21" s="41">
        <f t="shared" si="14"/>
        <v>-8682768.1947718896</v>
      </c>
    </row>
    <row r="22" spans="1:15" s="34" customFormat="1" x14ac:dyDescent="0.2">
      <c r="A22" s="33">
        <v>1130</v>
      </c>
      <c r="B22" s="34" t="s">
        <v>217</v>
      </c>
      <c r="C22" s="65">
        <v>321542752</v>
      </c>
      <c r="D22" s="36">
        <v>13070</v>
      </c>
      <c r="E22" s="37">
        <f t="shared" si="8"/>
        <v>24601.587758224941</v>
      </c>
      <c r="F22" s="38">
        <f t="shared" si="1"/>
        <v>0.88079016781110264</v>
      </c>
      <c r="G22" s="39">
        <f t="shared" si="2"/>
        <v>1997.8091868532711</v>
      </c>
      <c r="H22" s="39">
        <f t="shared" si="3"/>
        <v>187.79425156009418</v>
      </c>
      <c r="I22" s="37">
        <f t="shared" si="9"/>
        <v>2185.6034384133654</v>
      </c>
      <c r="J22" s="40">
        <f t="shared" si="10"/>
        <v>-311.85701807830816</v>
      </c>
      <c r="K22" s="37">
        <f t="shared" si="11"/>
        <v>1873.7464203350573</v>
      </c>
      <c r="L22" s="37">
        <f t="shared" si="12"/>
        <v>28565836.940062687</v>
      </c>
      <c r="M22" s="37">
        <f t="shared" si="13"/>
        <v>24489865.7137792</v>
      </c>
      <c r="N22" s="41">
        <f>'jan-aug'!M22</f>
        <v>17747202.296009645</v>
      </c>
      <c r="O22" s="41">
        <f t="shared" si="14"/>
        <v>6742663.417769555</v>
      </c>
    </row>
    <row r="23" spans="1:15" s="34" customFormat="1" x14ac:dyDescent="0.2">
      <c r="A23" s="33">
        <v>1133</v>
      </c>
      <c r="B23" s="34" t="s">
        <v>218</v>
      </c>
      <c r="C23" s="65">
        <v>86746966</v>
      </c>
      <c r="D23" s="36">
        <v>2580</v>
      </c>
      <c r="E23" s="37">
        <f t="shared" si="8"/>
        <v>33622.855038759692</v>
      </c>
      <c r="F23" s="38">
        <f t="shared" si="1"/>
        <v>1.2037710908303705</v>
      </c>
      <c r="G23" s="39">
        <f t="shared" si="2"/>
        <v>-3414.9511814675789</v>
      </c>
      <c r="H23" s="39">
        <f t="shared" si="3"/>
        <v>0</v>
      </c>
      <c r="I23" s="37">
        <f t="shared" si="9"/>
        <v>-3414.9511814675789</v>
      </c>
      <c r="J23" s="40">
        <f t="shared" si="10"/>
        <v>-311.85701807830816</v>
      </c>
      <c r="K23" s="37">
        <f t="shared" si="11"/>
        <v>-3726.808199545887</v>
      </c>
      <c r="L23" s="37">
        <f t="shared" si="12"/>
        <v>-8810574.0481863543</v>
      </c>
      <c r="M23" s="37">
        <f t="shared" si="13"/>
        <v>-9615165.1548283882</v>
      </c>
      <c r="N23" s="41">
        <f>'jan-aug'!M23</f>
        <v>-9734633.3081194609</v>
      </c>
      <c r="O23" s="41">
        <f t="shared" si="14"/>
        <v>119468.1532910727</v>
      </c>
    </row>
    <row r="24" spans="1:15" s="34" customFormat="1" x14ac:dyDescent="0.2">
      <c r="A24" s="33">
        <v>1134</v>
      </c>
      <c r="B24" s="34" t="s">
        <v>219</v>
      </c>
      <c r="C24" s="65">
        <v>137995364</v>
      </c>
      <c r="D24" s="36">
        <v>3809</v>
      </c>
      <c r="E24" s="37">
        <f t="shared" si="8"/>
        <v>36228.764505119456</v>
      </c>
      <c r="F24" s="38">
        <f t="shared" si="1"/>
        <v>1.2970682982599273</v>
      </c>
      <c r="G24" s="39">
        <f t="shared" si="2"/>
        <v>-4978.4968612834373</v>
      </c>
      <c r="H24" s="39">
        <f t="shared" si="3"/>
        <v>0</v>
      </c>
      <c r="I24" s="37">
        <f t="shared" si="9"/>
        <v>-4978.4968612834373</v>
      </c>
      <c r="J24" s="40">
        <f t="shared" si="10"/>
        <v>-311.85701807830816</v>
      </c>
      <c r="K24" s="37">
        <f t="shared" si="11"/>
        <v>-5290.3538793617454</v>
      </c>
      <c r="L24" s="37">
        <f t="shared" si="12"/>
        <v>-18963094.544628613</v>
      </c>
      <c r="M24" s="37">
        <f t="shared" si="13"/>
        <v>-20150957.926488888</v>
      </c>
      <c r="N24" s="41">
        <f>'jan-aug'!M24</f>
        <v>-22231602.400630631</v>
      </c>
      <c r="O24" s="41">
        <f t="shared" si="14"/>
        <v>2080644.474141743</v>
      </c>
    </row>
    <row r="25" spans="1:15" s="34" customFormat="1" x14ac:dyDescent="0.2">
      <c r="A25" s="33">
        <v>1135</v>
      </c>
      <c r="B25" s="34" t="s">
        <v>220</v>
      </c>
      <c r="C25" s="65">
        <v>128889856</v>
      </c>
      <c r="D25" s="36">
        <v>4561</v>
      </c>
      <c r="E25" s="37">
        <f t="shared" si="8"/>
        <v>28259.122122341592</v>
      </c>
      <c r="F25" s="38">
        <f t="shared" si="1"/>
        <v>1.0117378260681655</v>
      </c>
      <c r="G25" s="39">
        <f t="shared" si="2"/>
        <v>-196.71143161671935</v>
      </c>
      <c r="H25" s="39">
        <f t="shared" si="3"/>
        <v>0</v>
      </c>
      <c r="I25" s="37">
        <f t="shared" si="9"/>
        <v>-196.71143161671935</v>
      </c>
      <c r="J25" s="40">
        <f t="shared" si="10"/>
        <v>-311.85701807830816</v>
      </c>
      <c r="K25" s="37">
        <f t="shared" si="11"/>
        <v>-508.56844969502754</v>
      </c>
      <c r="L25" s="37">
        <f t="shared" si="12"/>
        <v>-897200.83960385702</v>
      </c>
      <c r="M25" s="37">
        <f t="shared" si="13"/>
        <v>-2319580.6990590207</v>
      </c>
      <c r="N25" s="41">
        <f>'jan-aug'!M25</f>
        <v>-4043449.6315243714</v>
      </c>
      <c r="O25" s="41">
        <f t="shared" si="14"/>
        <v>1723868.9324653507</v>
      </c>
    </row>
    <row r="26" spans="1:15" s="34" customFormat="1" x14ac:dyDescent="0.2">
      <c r="A26" s="33">
        <v>1144</v>
      </c>
      <c r="B26" s="34" t="s">
        <v>221</v>
      </c>
      <c r="C26" s="65">
        <v>11910479</v>
      </c>
      <c r="D26" s="36">
        <v>507</v>
      </c>
      <c r="E26" s="37">
        <f t="shared" si="8"/>
        <v>23492.069033530574</v>
      </c>
      <c r="F26" s="38">
        <f t="shared" si="1"/>
        <v>0.8410669924893639</v>
      </c>
      <c r="G26" s="39">
        <f t="shared" si="2"/>
        <v>2663.5204216698917</v>
      </c>
      <c r="H26" s="39">
        <f t="shared" si="3"/>
        <v>576.12580520312292</v>
      </c>
      <c r="I26" s="37">
        <f t="shared" si="9"/>
        <v>3239.6462268730147</v>
      </c>
      <c r="J26" s="40">
        <f t="shared" si="10"/>
        <v>-311.85701807830816</v>
      </c>
      <c r="K26" s="37">
        <f t="shared" si="11"/>
        <v>2927.7892087947066</v>
      </c>
      <c r="L26" s="37">
        <f t="shared" si="12"/>
        <v>1642500.6370246185</v>
      </c>
      <c r="M26" s="37">
        <f t="shared" si="13"/>
        <v>1484389.1288589162</v>
      </c>
      <c r="N26" s="41">
        <f>'jan-aug'!M26</f>
        <v>1048069.9864481174</v>
      </c>
      <c r="O26" s="41">
        <f t="shared" si="14"/>
        <v>436319.14241079881</v>
      </c>
    </row>
    <row r="27" spans="1:15" s="34" customFormat="1" x14ac:dyDescent="0.2">
      <c r="A27" s="33">
        <v>1145</v>
      </c>
      <c r="B27" s="34" t="s">
        <v>222</v>
      </c>
      <c r="C27" s="65">
        <v>21362812</v>
      </c>
      <c r="D27" s="36">
        <v>859</v>
      </c>
      <c r="E27" s="37">
        <f t="shared" si="8"/>
        <v>24869.396973224681</v>
      </c>
      <c r="F27" s="38">
        <f t="shared" si="1"/>
        <v>0.8903783182077013</v>
      </c>
      <c r="G27" s="39">
        <f t="shared" si="2"/>
        <v>1837.1236578534276</v>
      </c>
      <c r="H27" s="39">
        <f t="shared" si="3"/>
        <v>94.061026310185468</v>
      </c>
      <c r="I27" s="37">
        <f t="shared" si="9"/>
        <v>1931.1846841636132</v>
      </c>
      <c r="J27" s="40">
        <f t="shared" si="10"/>
        <v>-311.85701807830816</v>
      </c>
      <c r="K27" s="37">
        <f t="shared" si="11"/>
        <v>1619.3276660853051</v>
      </c>
      <c r="L27" s="37">
        <f t="shared" si="12"/>
        <v>1658887.6436965438</v>
      </c>
      <c r="M27" s="37">
        <f t="shared" si="13"/>
        <v>1391002.465167277</v>
      </c>
      <c r="N27" s="41">
        <f>'jan-aug'!M27</f>
        <v>1091575.96303537</v>
      </c>
      <c r="O27" s="41">
        <f t="shared" si="14"/>
        <v>299426.50213190704</v>
      </c>
    </row>
    <row r="28" spans="1:15" s="34" customFormat="1" x14ac:dyDescent="0.2">
      <c r="A28" s="33">
        <v>1146</v>
      </c>
      <c r="B28" s="34" t="s">
        <v>223</v>
      </c>
      <c r="C28" s="65">
        <v>278902650</v>
      </c>
      <c r="D28" s="36">
        <v>11178</v>
      </c>
      <c r="E28" s="37">
        <f t="shared" si="8"/>
        <v>24951.033279656469</v>
      </c>
      <c r="F28" s="38">
        <f t="shared" si="1"/>
        <v>0.89330107493170563</v>
      </c>
      <c r="G28" s="39">
        <f t="shared" si="2"/>
        <v>1788.1418739943547</v>
      </c>
      <c r="H28" s="39">
        <f t="shared" si="3"/>
        <v>65.488319059059535</v>
      </c>
      <c r="I28" s="37">
        <f t="shared" si="9"/>
        <v>1853.6301930534141</v>
      </c>
      <c r="J28" s="40">
        <f t="shared" si="10"/>
        <v>-311.85701807830816</v>
      </c>
      <c r="K28" s="37">
        <f t="shared" si="11"/>
        <v>1541.773174975106</v>
      </c>
      <c r="L28" s="37">
        <f t="shared" si="12"/>
        <v>20719878.297951065</v>
      </c>
      <c r="M28" s="37">
        <f t="shared" si="13"/>
        <v>17233940.549871735</v>
      </c>
      <c r="N28" s="41">
        <f>'jan-aug'!M28</f>
        <v>11519280.367380088</v>
      </c>
      <c r="O28" s="41">
        <f t="shared" si="14"/>
        <v>5714660.1824916471</v>
      </c>
    </row>
    <row r="29" spans="1:15" s="34" customFormat="1" x14ac:dyDescent="0.2">
      <c r="A29" s="33">
        <v>1149</v>
      </c>
      <c r="B29" s="34" t="s">
        <v>224</v>
      </c>
      <c r="C29" s="65">
        <v>1014054377</v>
      </c>
      <c r="D29" s="36">
        <v>42345</v>
      </c>
      <c r="E29" s="37">
        <f t="shared" si="8"/>
        <v>23947.44071318928</v>
      </c>
      <c r="F29" s="38">
        <f t="shared" si="1"/>
        <v>0.85737028567859808</v>
      </c>
      <c r="G29" s="39">
        <f t="shared" si="2"/>
        <v>2390.2974138746677</v>
      </c>
      <c r="H29" s="39">
        <f t="shared" si="3"/>
        <v>416.7457173225755</v>
      </c>
      <c r="I29" s="37">
        <f t="shared" si="9"/>
        <v>2807.0431311972434</v>
      </c>
      <c r="J29" s="40">
        <f t="shared" si="10"/>
        <v>-311.85701807830816</v>
      </c>
      <c r="K29" s="37">
        <f t="shared" si="11"/>
        <v>2495.1861131189353</v>
      </c>
      <c r="L29" s="37">
        <f t="shared" si="12"/>
        <v>118864241.39054728</v>
      </c>
      <c r="M29" s="37">
        <f t="shared" si="13"/>
        <v>105658655.96002132</v>
      </c>
      <c r="N29" s="41">
        <f>'jan-aug'!M29</f>
        <v>76209178.782634124</v>
      </c>
      <c r="O29" s="41">
        <f t="shared" si="14"/>
        <v>29449477.177387193</v>
      </c>
    </row>
    <row r="30" spans="1:15" s="34" customFormat="1" x14ac:dyDescent="0.2">
      <c r="A30" s="33">
        <v>1151</v>
      </c>
      <c r="B30" s="34" t="s">
        <v>225</v>
      </c>
      <c r="C30" s="65">
        <v>5398963</v>
      </c>
      <c r="D30" s="36">
        <v>192</v>
      </c>
      <c r="E30" s="37">
        <f t="shared" si="8"/>
        <v>28119.598958333332</v>
      </c>
      <c r="F30" s="38">
        <f t="shared" si="1"/>
        <v>1.0067425943681592</v>
      </c>
      <c r="G30" s="39">
        <f t="shared" si="2"/>
        <v>-112.99753321176321</v>
      </c>
      <c r="H30" s="39">
        <f t="shared" si="3"/>
        <v>0</v>
      </c>
      <c r="I30" s="37">
        <f t="shared" si="9"/>
        <v>-112.99753321176321</v>
      </c>
      <c r="J30" s="40">
        <f t="shared" si="10"/>
        <v>-311.85701807830816</v>
      </c>
      <c r="K30" s="37">
        <f t="shared" si="11"/>
        <v>-424.85455129007136</v>
      </c>
      <c r="L30" s="37">
        <f t="shared" si="12"/>
        <v>-21695.526376658538</v>
      </c>
      <c r="M30" s="37">
        <f t="shared" si="13"/>
        <v>-81572.073847693697</v>
      </c>
      <c r="N30" s="41">
        <f>'jan-aug'!M30</f>
        <v>-165429.64618563428</v>
      </c>
      <c r="O30" s="41">
        <f t="shared" si="14"/>
        <v>83857.572337940583</v>
      </c>
    </row>
    <row r="31" spans="1:15" s="34" customFormat="1" x14ac:dyDescent="0.2">
      <c r="A31" s="33">
        <v>1160</v>
      </c>
      <c r="B31" s="34" t="s">
        <v>226</v>
      </c>
      <c r="C31" s="65">
        <v>266118039</v>
      </c>
      <c r="D31" s="36">
        <v>8705</v>
      </c>
      <c r="E31" s="37">
        <f t="shared" si="8"/>
        <v>30570.710970706492</v>
      </c>
      <c r="F31" s="38">
        <f t="shared" si="1"/>
        <v>1.0944977174081421</v>
      </c>
      <c r="G31" s="39">
        <f t="shared" si="2"/>
        <v>-1583.664740635659</v>
      </c>
      <c r="H31" s="39">
        <f t="shared" si="3"/>
        <v>0</v>
      </c>
      <c r="I31" s="37">
        <f t="shared" si="9"/>
        <v>-1583.664740635659</v>
      </c>
      <c r="J31" s="40">
        <f t="shared" si="10"/>
        <v>-311.85701807830816</v>
      </c>
      <c r="K31" s="37">
        <f t="shared" si="11"/>
        <v>-1895.5217587139671</v>
      </c>
      <c r="L31" s="37">
        <f t="shared" si="12"/>
        <v>-13785801.567233412</v>
      </c>
      <c r="M31" s="37">
        <f t="shared" si="13"/>
        <v>-16500516.909605084</v>
      </c>
      <c r="N31" s="41">
        <f>'jan-aug'!M31</f>
        <v>-15399318.678364316</v>
      </c>
      <c r="O31" s="41">
        <f t="shared" si="14"/>
        <v>-1101198.231240768</v>
      </c>
    </row>
    <row r="32" spans="1:15" s="34" customFormat="1" x14ac:dyDescent="0.2">
      <c r="A32" s="33">
        <v>1505</v>
      </c>
      <c r="B32" s="34" t="s">
        <v>267</v>
      </c>
      <c r="C32" s="65">
        <v>582784958</v>
      </c>
      <c r="D32" s="36">
        <v>24099</v>
      </c>
      <c r="E32" s="37">
        <f t="shared" si="8"/>
        <v>24182.951906718121</v>
      </c>
      <c r="F32" s="38">
        <f t="shared" si="1"/>
        <v>0.86580209689778698</v>
      </c>
      <c r="G32" s="39">
        <f t="shared" si="2"/>
        <v>2248.9906977573633</v>
      </c>
      <c r="H32" s="39">
        <f t="shared" si="3"/>
        <v>334.31679958748134</v>
      </c>
      <c r="I32" s="37">
        <f t="shared" si="9"/>
        <v>2583.3074973448447</v>
      </c>
      <c r="J32" s="40">
        <f t="shared" si="10"/>
        <v>-311.85701807830816</v>
      </c>
      <c r="K32" s="37">
        <f t="shared" si="11"/>
        <v>2271.4504792665366</v>
      </c>
      <c r="L32" s="37">
        <f t="shared" si="12"/>
        <v>62255127.378513411</v>
      </c>
      <c r="M32" s="37">
        <f t="shared" si="13"/>
        <v>54739685.099844262</v>
      </c>
      <c r="N32" s="41">
        <f>'jan-aug'!M32</f>
        <v>43006155.178625524</v>
      </c>
      <c r="O32" s="41">
        <f t="shared" si="14"/>
        <v>11733529.921218738</v>
      </c>
    </row>
    <row r="33" spans="1:15" s="34" customFormat="1" x14ac:dyDescent="0.2">
      <c r="A33" s="33">
        <v>1506</v>
      </c>
      <c r="B33" s="34" t="s">
        <v>265</v>
      </c>
      <c r="C33" s="65">
        <v>846432014</v>
      </c>
      <c r="D33" s="36">
        <v>31870</v>
      </c>
      <c r="E33" s="37">
        <f t="shared" si="8"/>
        <v>26558.895952306244</v>
      </c>
      <c r="F33" s="38">
        <f t="shared" si="1"/>
        <v>0.95086604379380413</v>
      </c>
      <c r="G33" s="39">
        <f t="shared" si="2"/>
        <v>823.42427040448968</v>
      </c>
      <c r="H33" s="39">
        <f t="shared" si="3"/>
        <v>0</v>
      </c>
      <c r="I33" s="37">
        <f t="shared" si="9"/>
        <v>823.42427040448968</v>
      </c>
      <c r="J33" s="40">
        <f t="shared" si="10"/>
        <v>-311.85701807830816</v>
      </c>
      <c r="K33" s="37">
        <f t="shared" si="11"/>
        <v>511.56725232618152</v>
      </c>
      <c r="L33" s="37">
        <f t="shared" si="12"/>
        <v>26242531.497791085</v>
      </c>
      <c r="M33" s="37">
        <f t="shared" si="13"/>
        <v>16303648.331635404</v>
      </c>
      <c r="N33" s="41">
        <f>'jan-aug'!M33</f>
        <v>11397030.302415799</v>
      </c>
      <c r="O33" s="41">
        <f t="shared" si="14"/>
        <v>4906618.029219605</v>
      </c>
    </row>
    <row r="34" spans="1:15" s="34" customFormat="1" x14ac:dyDescent="0.2">
      <c r="A34" s="33">
        <v>1507</v>
      </c>
      <c r="B34" s="34" t="s">
        <v>266</v>
      </c>
      <c r="C34" s="65">
        <v>1808965242</v>
      </c>
      <c r="D34" s="36">
        <v>66670</v>
      </c>
      <c r="E34" s="37">
        <f t="shared" si="8"/>
        <v>27133.121973901303</v>
      </c>
      <c r="F34" s="38">
        <f t="shared" si="1"/>
        <v>0.97142458005141297</v>
      </c>
      <c r="G34" s="39">
        <f t="shared" si="2"/>
        <v>478.88865744745414</v>
      </c>
      <c r="H34" s="39">
        <f t="shared" si="3"/>
        <v>0</v>
      </c>
      <c r="I34" s="37">
        <f t="shared" si="9"/>
        <v>478.88865744745414</v>
      </c>
      <c r="J34" s="40">
        <f t="shared" si="10"/>
        <v>-311.85701807830816</v>
      </c>
      <c r="K34" s="37">
        <f t="shared" si="11"/>
        <v>167.03163936914598</v>
      </c>
      <c r="L34" s="37">
        <f t="shared" si="12"/>
        <v>31927506.792021766</v>
      </c>
      <c r="M34" s="37">
        <f t="shared" si="13"/>
        <v>11135999.396740962</v>
      </c>
      <c r="N34" s="41">
        <f>'jan-aug'!M34</f>
        <v>6785651.281269487</v>
      </c>
      <c r="O34" s="41">
        <f t="shared" si="14"/>
        <v>4350348.1154714748</v>
      </c>
    </row>
    <row r="35" spans="1:15" s="34" customFormat="1" x14ac:dyDescent="0.2">
      <c r="A35" s="33">
        <v>1511</v>
      </c>
      <c r="B35" s="34" t="s">
        <v>268</v>
      </c>
      <c r="C35" s="65">
        <v>72360583</v>
      </c>
      <c r="D35" s="36">
        <v>3083</v>
      </c>
      <c r="E35" s="37">
        <f t="shared" si="8"/>
        <v>23470.834576710997</v>
      </c>
      <c r="F35" s="38">
        <f t="shared" si="1"/>
        <v>0.84030675290770351</v>
      </c>
      <c r="G35" s="39">
        <f t="shared" si="2"/>
        <v>2676.261095761638</v>
      </c>
      <c r="H35" s="39">
        <f t="shared" si="3"/>
        <v>583.55786508997471</v>
      </c>
      <c r="I35" s="37">
        <f t="shared" si="9"/>
        <v>3259.8189608516127</v>
      </c>
      <c r="J35" s="40">
        <f t="shared" si="10"/>
        <v>-311.85701807830816</v>
      </c>
      <c r="K35" s="37">
        <f t="shared" si="11"/>
        <v>2947.9619427733046</v>
      </c>
      <c r="L35" s="37">
        <f t="shared" si="12"/>
        <v>10050021.856305523</v>
      </c>
      <c r="M35" s="37">
        <f t="shared" si="13"/>
        <v>9088566.6695700977</v>
      </c>
      <c r="N35" s="41">
        <f>'jan-aug'!M35</f>
        <v>6379606.2742002858</v>
      </c>
      <c r="O35" s="41">
        <f t="shared" si="14"/>
        <v>2708960.3953698119</v>
      </c>
    </row>
    <row r="36" spans="1:15" s="34" customFormat="1" x14ac:dyDescent="0.2">
      <c r="A36" s="33">
        <v>1514</v>
      </c>
      <c r="B36" s="34" t="s">
        <v>159</v>
      </c>
      <c r="C36" s="65">
        <v>65237159</v>
      </c>
      <c r="D36" s="36">
        <v>2445</v>
      </c>
      <c r="E36" s="37">
        <f t="shared" si="8"/>
        <v>26681.86462167689</v>
      </c>
      <c r="F36" s="38">
        <f t="shared" si="1"/>
        <v>0.95526858870248665</v>
      </c>
      <c r="G36" s="39">
        <f t="shared" si="2"/>
        <v>749.64306878210186</v>
      </c>
      <c r="H36" s="39">
        <f t="shared" si="3"/>
        <v>0</v>
      </c>
      <c r="I36" s="37">
        <f t="shared" si="9"/>
        <v>749.64306878210186</v>
      </c>
      <c r="J36" s="40">
        <f t="shared" si="10"/>
        <v>-311.85701807830816</v>
      </c>
      <c r="K36" s="37">
        <f t="shared" si="11"/>
        <v>437.78605070379371</v>
      </c>
      <c r="L36" s="37">
        <f t="shared" si="12"/>
        <v>1832877.3031722391</v>
      </c>
      <c r="M36" s="37">
        <f t="shared" si="13"/>
        <v>1070386.8939707757</v>
      </c>
      <c r="N36" s="41">
        <f>'jan-aug'!M36</f>
        <v>170762.8149798091</v>
      </c>
      <c r="O36" s="41">
        <f t="shared" si="14"/>
        <v>899624.07899096655</v>
      </c>
    </row>
    <row r="37" spans="1:15" s="34" customFormat="1" x14ac:dyDescent="0.2">
      <c r="A37" s="33">
        <v>1515</v>
      </c>
      <c r="B37" s="34" t="s">
        <v>393</v>
      </c>
      <c r="C37" s="65">
        <v>253675659</v>
      </c>
      <c r="D37" s="36">
        <v>8858</v>
      </c>
      <c r="E37" s="37">
        <f t="shared" si="8"/>
        <v>28638.028787536688</v>
      </c>
      <c r="F37" s="38">
        <f t="shared" si="1"/>
        <v>1.0253035059950781</v>
      </c>
      <c r="G37" s="39">
        <f t="shared" si="2"/>
        <v>-424.05543073377703</v>
      </c>
      <c r="H37" s="39">
        <f t="shared" si="3"/>
        <v>0</v>
      </c>
      <c r="I37" s="37">
        <f t="shared" si="9"/>
        <v>-424.05543073377703</v>
      </c>
      <c r="J37" s="40">
        <f t="shared" si="10"/>
        <v>-311.85701807830816</v>
      </c>
      <c r="K37" s="37">
        <f t="shared" si="11"/>
        <v>-735.91244881208513</v>
      </c>
      <c r="L37" s="37">
        <f t="shared" si="12"/>
        <v>-3756283.005439797</v>
      </c>
      <c r="M37" s="37">
        <f t="shared" si="13"/>
        <v>-6518712.4715774497</v>
      </c>
      <c r="N37" s="41">
        <f>'jan-aug'!M37</f>
        <v>-5897665.9245434804</v>
      </c>
      <c r="O37" s="41">
        <f t="shared" si="14"/>
        <v>-621046.54703396931</v>
      </c>
    </row>
    <row r="38" spans="1:15" s="34" customFormat="1" x14ac:dyDescent="0.2">
      <c r="A38" s="33">
        <v>1516</v>
      </c>
      <c r="B38" s="34" t="s">
        <v>269</v>
      </c>
      <c r="C38" s="65">
        <v>240648394</v>
      </c>
      <c r="D38" s="36">
        <v>8575</v>
      </c>
      <c r="E38" s="37">
        <f t="shared" si="8"/>
        <v>28063.952653061224</v>
      </c>
      <c r="F38" s="38">
        <f t="shared" si="1"/>
        <v>1.0047503360212442</v>
      </c>
      <c r="G38" s="39">
        <f t="shared" si="2"/>
        <v>-79.609750048498242</v>
      </c>
      <c r="H38" s="39">
        <f t="shared" si="3"/>
        <v>0</v>
      </c>
      <c r="I38" s="37">
        <f t="shared" si="9"/>
        <v>-79.609750048498242</v>
      </c>
      <c r="J38" s="40">
        <f t="shared" si="10"/>
        <v>-311.85701807830816</v>
      </c>
      <c r="K38" s="37">
        <f t="shared" si="11"/>
        <v>-391.46676812680641</v>
      </c>
      <c r="L38" s="37">
        <f t="shared" si="12"/>
        <v>-682653.60666587239</v>
      </c>
      <c r="M38" s="37">
        <f t="shared" si="13"/>
        <v>-3356827.5366873648</v>
      </c>
      <c r="N38" s="41">
        <f>'jan-aug'!M38</f>
        <v>-2811944.2783427779</v>
      </c>
      <c r="O38" s="41">
        <f t="shared" si="14"/>
        <v>-544883.25834458694</v>
      </c>
    </row>
    <row r="39" spans="1:15" s="34" customFormat="1" x14ac:dyDescent="0.2">
      <c r="A39" s="33">
        <v>1517</v>
      </c>
      <c r="B39" s="34" t="s">
        <v>270</v>
      </c>
      <c r="C39" s="65">
        <v>114563851</v>
      </c>
      <c r="D39" s="36">
        <v>5140</v>
      </c>
      <c r="E39" s="37">
        <f t="shared" si="8"/>
        <v>22288.686964980545</v>
      </c>
      <c r="F39" s="38">
        <f t="shared" si="1"/>
        <v>0.79798330600068634</v>
      </c>
      <c r="G39" s="39">
        <f t="shared" si="2"/>
        <v>3385.5496627999091</v>
      </c>
      <c r="H39" s="39">
        <f t="shared" si="3"/>
        <v>997.30952919563288</v>
      </c>
      <c r="I39" s="37">
        <f t="shared" si="9"/>
        <v>4382.8591919955416</v>
      </c>
      <c r="J39" s="40">
        <f t="shared" si="10"/>
        <v>-311.85701807830816</v>
      </c>
      <c r="K39" s="37">
        <f t="shared" si="11"/>
        <v>4071.0021739172334</v>
      </c>
      <c r="L39" s="37">
        <f t="shared" si="12"/>
        <v>22527896.246857084</v>
      </c>
      <c r="M39" s="37">
        <f t="shared" si="13"/>
        <v>20924951.173934579</v>
      </c>
      <c r="N39" s="41">
        <f>'jan-aug'!M39</f>
        <v>15002348.309257032</v>
      </c>
      <c r="O39" s="41">
        <f t="shared" si="14"/>
        <v>5922602.8646775465</v>
      </c>
    </row>
    <row r="40" spans="1:15" s="34" customFormat="1" x14ac:dyDescent="0.2">
      <c r="A40" s="33">
        <v>1520</v>
      </c>
      <c r="B40" s="34" t="s">
        <v>272</v>
      </c>
      <c r="C40" s="65">
        <v>241271093</v>
      </c>
      <c r="D40" s="36">
        <v>10830</v>
      </c>
      <c r="E40" s="37">
        <f t="shared" si="8"/>
        <v>22278.032594644505</v>
      </c>
      <c r="F40" s="38">
        <f t="shared" si="1"/>
        <v>0.79760185644838799</v>
      </c>
      <c r="G40" s="39">
        <f t="shared" si="2"/>
        <v>3391.942285001533</v>
      </c>
      <c r="H40" s="39">
        <f t="shared" si="3"/>
        <v>1001.0385588132471</v>
      </c>
      <c r="I40" s="37">
        <f t="shared" si="9"/>
        <v>4392.9808438147802</v>
      </c>
      <c r="J40" s="40">
        <f t="shared" si="10"/>
        <v>-311.85701807830816</v>
      </c>
      <c r="K40" s="37">
        <f t="shared" si="11"/>
        <v>4081.1238257364721</v>
      </c>
      <c r="L40" s="37">
        <f t="shared" si="12"/>
        <v>47575982.53851407</v>
      </c>
      <c r="M40" s="37">
        <f t="shared" si="13"/>
        <v>44198571.03272599</v>
      </c>
      <c r="N40" s="41">
        <f>'jan-aug'!M40</f>
        <v>33203976.713181663</v>
      </c>
      <c r="O40" s="41">
        <f t="shared" si="14"/>
        <v>10994594.319544327</v>
      </c>
    </row>
    <row r="41" spans="1:15" s="34" customFormat="1" x14ac:dyDescent="0.2">
      <c r="A41" s="33">
        <v>1525</v>
      </c>
      <c r="B41" s="34" t="s">
        <v>273</v>
      </c>
      <c r="C41" s="65">
        <v>114492505</v>
      </c>
      <c r="D41" s="36">
        <v>4482</v>
      </c>
      <c r="E41" s="37">
        <f t="shared" si="8"/>
        <v>25544.958723784024</v>
      </c>
      <c r="F41" s="38">
        <f t="shared" si="1"/>
        <v>0.91456489321617784</v>
      </c>
      <c r="G41" s="39">
        <f t="shared" si="2"/>
        <v>1431.7866075178215</v>
      </c>
      <c r="H41" s="39">
        <f t="shared" si="3"/>
        <v>0</v>
      </c>
      <c r="I41" s="37">
        <f t="shared" si="9"/>
        <v>1431.7866075178215</v>
      </c>
      <c r="J41" s="40">
        <f t="shared" si="10"/>
        <v>-311.85701807830816</v>
      </c>
      <c r="K41" s="37">
        <f t="shared" si="11"/>
        <v>1119.9295894395134</v>
      </c>
      <c r="L41" s="37">
        <f t="shared" si="12"/>
        <v>6417267.5748948762</v>
      </c>
      <c r="M41" s="37">
        <f t="shared" si="13"/>
        <v>5019524.4198678993</v>
      </c>
      <c r="N41" s="41">
        <f>'jan-aug'!M41</f>
        <v>3841913.3531040978</v>
      </c>
      <c r="O41" s="41">
        <f t="shared" si="14"/>
        <v>1177611.0667638015</v>
      </c>
    </row>
    <row r="42" spans="1:15" s="34" customFormat="1" x14ac:dyDescent="0.2">
      <c r="A42" s="33">
        <v>1528</v>
      </c>
      <c r="B42" s="34" t="s">
        <v>274</v>
      </c>
      <c r="C42" s="65">
        <v>178687165</v>
      </c>
      <c r="D42" s="36">
        <v>7596</v>
      </c>
      <c r="E42" s="37">
        <f t="shared" si="8"/>
        <v>23523.850052659294</v>
      </c>
      <c r="F42" s="38">
        <f t="shared" si="1"/>
        <v>0.84220482186227641</v>
      </c>
      <c r="G42" s="39">
        <f t="shared" si="2"/>
        <v>2644.4518101926592</v>
      </c>
      <c r="H42" s="39">
        <f t="shared" si="3"/>
        <v>565.00244850807064</v>
      </c>
      <c r="I42" s="37">
        <f t="shared" si="9"/>
        <v>3209.45425870073</v>
      </c>
      <c r="J42" s="40">
        <f t="shared" si="10"/>
        <v>-311.85701807830816</v>
      </c>
      <c r="K42" s="37">
        <f t="shared" si="11"/>
        <v>2897.5972406224219</v>
      </c>
      <c r="L42" s="37">
        <f t="shared" si="12"/>
        <v>24379014.549090743</v>
      </c>
      <c r="M42" s="37">
        <f t="shared" si="13"/>
        <v>22010148.639767915</v>
      </c>
      <c r="N42" s="41">
        <f>'jan-aug'!M42</f>
        <v>13286504.034536265</v>
      </c>
      <c r="O42" s="41">
        <f t="shared" si="14"/>
        <v>8723644.6052316502</v>
      </c>
    </row>
    <row r="43" spans="1:15" s="34" customFormat="1" x14ac:dyDescent="0.2">
      <c r="A43" s="33">
        <v>1531</v>
      </c>
      <c r="B43" s="34" t="s">
        <v>275</v>
      </c>
      <c r="C43" s="65">
        <v>216903077</v>
      </c>
      <c r="D43" s="36">
        <v>9409</v>
      </c>
      <c r="E43" s="37">
        <f t="shared" si="8"/>
        <v>23052.723668827719</v>
      </c>
      <c r="F43" s="38">
        <f t="shared" si="1"/>
        <v>0.82533747611397124</v>
      </c>
      <c r="G43" s="39">
        <f t="shared" si="2"/>
        <v>2927.1276404916048</v>
      </c>
      <c r="H43" s="39">
        <f t="shared" si="3"/>
        <v>729.89668284912204</v>
      </c>
      <c r="I43" s="37">
        <f t="shared" si="9"/>
        <v>3657.0243233407268</v>
      </c>
      <c r="J43" s="40">
        <f t="shared" si="10"/>
        <v>-311.85701807830816</v>
      </c>
      <c r="K43" s="37">
        <f t="shared" si="11"/>
        <v>3345.1673052624187</v>
      </c>
      <c r="L43" s="37">
        <f t="shared" si="12"/>
        <v>34408941.858312897</v>
      </c>
      <c r="M43" s="37">
        <f t="shared" si="13"/>
        <v>31474679.175214097</v>
      </c>
      <c r="N43" s="41">
        <f>'jan-aug'!M43</f>
        <v>21948471.789231427</v>
      </c>
      <c r="O43" s="41">
        <f t="shared" si="14"/>
        <v>9526207.3859826699</v>
      </c>
    </row>
    <row r="44" spans="1:15" s="34" customFormat="1" x14ac:dyDescent="0.2">
      <c r="A44" s="33">
        <v>1532</v>
      </c>
      <c r="B44" s="34" t="s">
        <v>276</v>
      </c>
      <c r="C44" s="65">
        <v>213255627</v>
      </c>
      <c r="D44" s="36">
        <v>8506</v>
      </c>
      <c r="E44" s="37">
        <f t="shared" si="8"/>
        <v>25071.199976487187</v>
      </c>
      <c r="F44" s="38">
        <f t="shared" si="1"/>
        <v>0.89760330314994119</v>
      </c>
      <c r="G44" s="39">
        <f t="shared" si="2"/>
        <v>1716.0418558959238</v>
      </c>
      <c r="H44" s="39">
        <f t="shared" si="3"/>
        <v>23.429975168308189</v>
      </c>
      <c r="I44" s="37">
        <f t="shared" si="9"/>
        <v>1739.471831064232</v>
      </c>
      <c r="J44" s="40">
        <f t="shared" si="10"/>
        <v>-311.85701807830816</v>
      </c>
      <c r="K44" s="37">
        <f t="shared" si="11"/>
        <v>1427.6148129859239</v>
      </c>
      <c r="L44" s="37">
        <f t="shared" si="12"/>
        <v>14795947.395032357</v>
      </c>
      <c r="M44" s="37">
        <f t="shared" si="13"/>
        <v>12143291.599258268</v>
      </c>
      <c r="N44" s="41">
        <f>'jan-aug'!M44</f>
        <v>7469007.8601301769</v>
      </c>
      <c r="O44" s="41">
        <f t="shared" si="14"/>
        <v>4674283.7391280914</v>
      </c>
    </row>
    <row r="45" spans="1:15" s="34" customFormat="1" x14ac:dyDescent="0.2">
      <c r="A45" s="33">
        <v>1535</v>
      </c>
      <c r="B45" s="34" t="s">
        <v>277</v>
      </c>
      <c r="C45" s="65">
        <v>169450108</v>
      </c>
      <c r="D45" s="36">
        <v>6958</v>
      </c>
      <c r="E45" s="37">
        <f t="shared" si="8"/>
        <v>24353.277953434896</v>
      </c>
      <c r="F45" s="38">
        <f t="shared" si="1"/>
        <v>0.87190013856666715</v>
      </c>
      <c r="G45" s="39">
        <f t="shared" si="2"/>
        <v>2146.7950697272986</v>
      </c>
      <c r="H45" s="39">
        <f t="shared" si="3"/>
        <v>274.7026832366102</v>
      </c>
      <c r="I45" s="37">
        <f t="shared" si="9"/>
        <v>2421.4977529639086</v>
      </c>
      <c r="J45" s="40">
        <f t="shared" si="10"/>
        <v>-311.85701807830816</v>
      </c>
      <c r="K45" s="37">
        <f t="shared" si="11"/>
        <v>2109.6407348856005</v>
      </c>
      <c r="L45" s="37">
        <f t="shared" si="12"/>
        <v>16848781.365122877</v>
      </c>
      <c r="M45" s="37">
        <f t="shared" si="13"/>
        <v>14678880.233334009</v>
      </c>
      <c r="N45" s="41">
        <f>'jan-aug'!M45</f>
        <v>9880101.6707218792</v>
      </c>
      <c r="O45" s="41">
        <f t="shared" si="14"/>
        <v>4798778.5626121294</v>
      </c>
    </row>
    <row r="46" spans="1:15" s="34" customFormat="1" x14ac:dyDescent="0.2">
      <c r="A46" s="33">
        <v>1539</v>
      </c>
      <c r="B46" s="34" t="s">
        <v>278</v>
      </c>
      <c r="C46" s="65">
        <v>175005671</v>
      </c>
      <c r="D46" s="36">
        <v>7026</v>
      </c>
      <c r="E46" s="37">
        <f t="shared" si="8"/>
        <v>24908.293623683461</v>
      </c>
      <c r="F46" s="38">
        <f t="shared" si="1"/>
        <v>0.89177090260597558</v>
      </c>
      <c r="G46" s="39">
        <f t="shared" si="2"/>
        <v>1813.7856675781593</v>
      </c>
      <c r="H46" s="39">
        <f t="shared" si="3"/>
        <v>80.447198649612247</v>
      </c>
      <c r="I46" s="37">
        <f t="shared" si="9"/>
        <v>1894.2328662277716</v>
      </c>
      <c r="J46" s="40">
        <f t="shared" si="10"/>
        <v>-311.85701807830816</v>
      </c>
      <c r="K46" s="37">
        <f t="shared" si="11"/>
        <v>1582.3758481494635</v>
      </c>
      <c r="L46" s="37">
        <f t="shared" si="12"/>
        <v>13308880.118116323</v>
      </c>
      <c r="M46" s="37">
        <f t="shared" si="13"/>
        <v>11117772.70909813</v>
      </c>
      <c r="N46" s="41">
        <f>'jan-aug'!M46</f>
        <v>8165836.0627898658</v>
      </c>
      <c r="O46" s="41">
        <f t="shared" si="14"/>
        <v>2951936.6463082647</v>
      </c>
    </row>
    <row r="47" spans="1:15" s="34" customFormat="1" x14ac:dyDescent="0.2">
      <c r="A47" s="33">
        <v>1547</v>
      </c>
      <c r="B47" s="34" t="s">
        <v>279</v>
      </c>
      <c r="C47" s="65">
        <v>88537551</v>
      </c>
      <c r="D47" s="36">
        <v>3522</v>
      </c>
      <c r="E47" s="37">
        <f t="shared" si="8"/>
        <v>25138.430153321977</v>
      </c>
      <c r="F47" s="38">
        <f t="shared" si="1"/>
        <v>0.90001028920784254</v>
      </c>
      <c r="G47" s="39">
        <f t="shared" si="2"/>
        <v>1675.7037497950498</v>
      </c>
      <c r="H47" s="39">
        <f t="shared" si="3"/>
        <v>0</v>
      </c>
      <c r="I47" s="37">
        <f t="shared" si="9"/>
        <v>1675.7037497950498</v>
      </c>
      <c r="J47" s="40">
        <f t="shared" si="10"/>
        <v>-311.85701807830816</v>
      </c>
      <c r="K47" s="37">
        <f t="shared" si="11"/>
        <v>1363.8467317167417</v>
      </c>
      <c r="L47" s="37">
        <f t="shared" si="12"/>
        <v>5901828.6067781653</v>
      </c>
      <c r="M47" s="37">
        <f t="shared" si="13"/>
        <v>4803468.1891063647</v>
      </c>
      <c r="N47" s="41">
        <f>'jan-aug'!M47</f>
        <v>3192928.3840322704</v>
      </c>
      <c r="O47" s="41">
        <f t="shared" si="14"/>
        <v>1610539.8050740943</v>
      </c>
    </row>
    <row r="48" spans="1:15" s="34" customFormat="1" x14ac:dyDescent="0.2">
      <c r="A48" s="33">
        <v>1554</v>
      </c>
      <c r="B48" s="34" t="s">
        <v>280</v>
      </c>
      <c r="C48" s="65">
        <v>147350496</v>
      </c>
      <c r="D48" s="36">
        <v>5808</v>
      </c>
      <c r="E48" s="37">
        <f t="shared" si="8"/>
        <v>25370.264462809919</v>
      </c>
      <c r="F48" s="38">
        <f t="shared" si="1"/>
        <v>0.90831046000840343</v>
      </c>
      <c r="G48" s="39">
        <f t="shared" si="2"/>
        <v>1536.6031641022848</v>
      </c>
      <c r="H48" s="39">
        <f t="shared" si="3"/>
        <v>0</v>
      </c>
      <c r="I48" s="37">
        <f t="shared" si="9"/>
        <v>1536.6031641022848</v>
      </c>
      <c r="J48" s="40">
        <f t="shared" si="10"/>
        <v>-311.85701807830816</v>
      </c>
      <c r="K48" s="37">
        <f t="shared" si="11"/>
        <v>1224.7461460239767</v>
      </c>
      <c r="L48" s="37">
        <f t="shared" si="12"/>
        <v>8924591.1771060694</v>
      </c>
      <c r="M48" s="37">
        <f t="shared" si="13"/>
        <v>7113325.6161072571</v>
      </c>
      <c r="N48" s="41">
        <f>'jan-aug'!M48</f>
        <v>5667300.552884561</v>
      </c>
      <c r="O48" s="41">
        <f t="shared" si="14"/>
        <v>1446025.0632226961</v>
      </c>
    </row>
    <row r="49" spans="1:15" s="34" customFormat="1" x14ac:dyDescent="0.2">
      <c r="A49" s="33">
        <v>1557</v>
      </c>
      <c r="B49" s="34" t="s">
        <v>281</v>
      </c>
      <c r="C49" s="65">
        <v>56073063</v>
      </c>
      <c r="D49" s="36">
        <v>2658</v>
      </c>
      <c r="E49" s="37">
        <f t="shared" si="8"/>
        <v>21095.960496613996</v>
      </c>
      <c r="F49" s="38">
        <f t="shared" si="1"/>
        <v>0.75528111309551116</v>
      </c>
      <c r="G49" s="39">
        <f t="shared" si="2"/>
        <v>4101.1855438198381</v>
      </c>
      <c r="H49" s="39">
        <f t="shared" si="3"/>
        <v>1414.7637931239251</v>
      </c>
      <c r="I49" s="37">
        <f t="shared" si="9"/>
        <v>5515.9493369437632</v>
      </c>
      <c r="J49" s="40">
        <f t="shared" si="10"/>
        <v>-311.85701807830816</v>
      </c>
      <c r="K49" s="37">
        <f t="shared" si="11"/>
        <v>5204.0923188654551</v>
      </c>
      <c r="L49" s="37">
        <f t="shared" si="12"/>
        <v>14661393.337596523</v>
      </c>
      <c r="M49" s="37">
        <f t="shared" si="13"/>
        <v>13832477.38354438</v>
      </c>
      <c r="N49" s="41">
        <f>'jan-aug'!M49</f>
        <v>10867862.948775331</v>
      </c>
      <c r="O49" s="41">
        <f t="shared" si="14"/>
        <v>2964614.4347690493</v>
      </c>
    </row>
    <row r="50" spans="1:15" s="34" customFormat="1" x14ac:dyDescent="0.2">
      <c r="A50" s="33">
        <v>1560</v>
      </c>
      <c r="B50" s="34" t="s">
        <v>282</v>
      </c>
      <c r="C50" s="65">
        <v>63475533</v>
      </c>
      <c r="D50" s="36">
        <v>2985</v>
      </c>
      <c r="E50" s="37">
        <f t="shared" si="8"/>
        <v>21264.835175879398</v>
      </c>
      <c r="F50" s="38">
        <f t="shared" si="1"/>
        <v>0.76132719266366788</v>
      </c>
      <c r="G50" s="39">
        <f t="shared" si="2"/>
        <v>3999.8607362605972</v>
      </c>
      <c r="H50" s="39">
        <f t="shared" si="3"/>
        <v>1355.6576553810344</v>
      </c>
      <c r="I50" s="37">
        <f t="shared" si="9"/>
        <v>5355.5183916416318</v>
      </c>
      <c r="J50" s="40">
        <f t="shared" si="10"/>
        <v>-311.85701807830816</v>
      </c>
      <c r="K50" s="37">
        <f t="shared" si="11"/>
        <v>5043.6613735633237</v>
      </c>
      <c r="L50" s="37">
        <f t="shared" si="12"/>
        <v>15986222.399050271</v>
      </c>
      <c r="M50" s="37">
        <f t="shared" si="13"/>
        <v>15055329.200086521</v>
      </c>
      <c r="N50" s="41">
        <f>'jan-aug'!M50</f>
        <v>11425703.491514061</v>
      </c>
      <c r="O50" s="41">
        <f t="shared" si="14"/>
        <v>3629625.7085724603</v>
      </c>
    </row>
    <row r="51" spans="1:15" s="34" customFormat="1" x14ac:dyDescent="0.2">
      <c r="A51" s="33">
        <v>1563</v>
      </c>
      <c r="B51" s="34" t="s">
        <v>283</v>
      </c>
      <c r="C51" s="65">
        <v>183775568</v>
      </c>
      <c r="D51" s="36">
        <v>6956</v>
      </c>
      <c r="E51" s="37">
        <f t="shared" si="8"/>
        <v>26419.719378953421</v>
      </c>
      <c r="F51" s="38">
        <f t="shared" si="1"/>
        <v>0.94588322079052767</v>
      </c>
      <c r="G51" s="39">
        <f t="shared" si="2"/>
        <v>906.93021441618328</v>
      </c>
      <c r="H51" s="39">
        <f t="shared" si="3"/>
        <v>0</v>
      </c>
      <c r="I51" s="37">
        <f t="shared" si="9"/>
        <v>906.93021441618328</v>
      </c>
      <c r="J51" s="40">
        <f t="shared" si="10"/>
        <v>-311.85701807830816</v>
      </c>
      <c r="K51" s="37">
        <f t="shared" si="11"/>
        <v>595.07319633787506</v>
      </c>
      <c r="L51" s="37">
        <f t="shared" si="12"/>
        <v>6308606.5714789713</v>
      </c>
      <c r="M51" s="37">
        <f t="shared" si="13"/>
        <v>4139329.1537262588</v>
      </c>
      <c r="N51" s="41">
        <f>'jan-aug'!M51</f>
        <v>1659831.6142329457</v>
      </c>
      <c r="O51" s="41">
        <f t="shared" si="14"/>
        <v>2479497.5394933131</v>
      </c>
    </row>
    <row r="52" spans="1:15" s="34" customFormat="1" x14ac:dyDescent="0.2">
      <c r="A52" s="33">
        <v>1566</v>
      </c>
      <c r="B52" s="34" t="s">
        <v>284</v>
      </c>
      <c r="C52" s="65">
        <v>130996167</v>
      </c>
      <c r="D52" s="36">
        <v>5872</v>
      </c>
      <c r="E52" s="37">
        <f t="shared" si="8"/>
        <v>22308.611546321525</v>
      </c>
      <c r="F52" s="38">
        <f t="shared" si="1"/>
        <v>0.79869664920094463</v>
      </c>
      <c r="G52" s="39">
        <f t="shared" si="2"/>
        <v>3373.5949139953213</v>
      </c>
      <c r="H52" s="39">
        <f t="shared" si="3"/>
        <v>990.33592572628993</v>
      </c>
      <c r="I52" s="37">
        <f t="shared" si="9"/>
        <v>4363.9308397216109</v>
      </c>
      <c r="J52" s="40">
        <f t="shared" si="10"/>
        <v>-311.85701807830816</v>
      </c>
      <c r="K52" s="37">
        <f t="shared" si="11"/>
        <v>4052.0738216433028</v>
      </c>
      <c r="L52" s="37">
        <f t="shared" si="12"/>
        <v>25625001.890845299</v>
      </c>
      <c r="M52" s="37">
        <f t="shared" si="13"/>
        <v>23793777.480689473</v>
      </c>
      <c r="N52" s="41">
        <f>'jan-aug'!M52</f>
        <v>17492945.550341889</v>
      </c>
      <c r="O52" s="41">
        <f t="shared" si="14"/>
        <v>6300831.9303475842</v>
      </c>
    </row>
    <row r="53" spans="1:15" s="34" customFormat="1" x14ac:dyDescent="0.2">
      <c r="A53" s="33">
        <v>1573</v>
      </c>
      <c r="B53" s="34" t="s">
        <v>286</v>
      </c>
      <c r="C53" s="65">
        <v>52812894</v>
      </c>
      <c r="D53" s="36">
        <v>2128</v>
      </c>
      <c r="E53" s="37">
        <f t="shared" si="8"/>
        <v>24818.089285714286</v>
      </c>
      <c r="F53" s="38">
        <f t="shared" si="1"/>
        <v>0.88854139178098435</v>
      </c>
      <c r="G53" s="39">
        <f t="shared" si="2"/>
        <v>1867.9082703596641</v>
      </c>
      <c r="H53" s="39">
        <f t="shared" si="3"/>
        <v>112.01871693882349</v>
      </c>
      <c r="I53" s="37">
        <f t="shared" si="9"/>
        <v>1979.9269872984876</v>
      </c>
      <c r="J53" s="40">
        <f t="shared" si="10"/>
        <v>-311.85701807830816</v>
      </c>
      <c r="K53" s="37">
        <f t="shared" si="11"/>
        <v>1668.0699692201795</v>
      </c>
      <c r="L53" s="37">
        <f t="shared" si="12"/>
        <v>4213284.6289711818</v>
      </c>
      <c r="M53" s="37">
        <f t="shared" si="13"/>
        <v>3549652.894500542</v>
      </c>
      <c r="N53" s="41">
        <f>'jan-aug'!M53</f>
        <v>3460509.9311865699</v>
      </c>
      <c r="O53" s="41">
        <f t="shared" si="14"/>
        <v>89142.963313972112</v>
      </c>
    </row>
    <row r="54" spans="1:15" s="34" customFormat="1" x14ac:dyDescent="0.2">
      <c r="A54" s="33">
        <v>1576</v>
      </c>
      <c r="B54" s="34" t="s">
        <v>287</v>
      </c>
      <c r="C54" s="65">
        <v>83693124</v>
      </c>
      <c r="D54" s="36">
        <v>3468</v>
      </c>
      <c r="E54" s="37">
        <f t="shared" si="8"/>
        <v>24132.965397923876</v>
      </c>
      <c r="F54" s="38">
        <f t="shared" si="1"/>
        <v>0.86401247153287708</v>
      </c>
      <c r="G54" s="39">
        <f t="shared" si="2"/>
        <v>2278.9826030339104</v>
      </c>
      <c r="H54" s="39">
        <f t="shared" si="3"/>
        <v>351.8120776654672</v>
      </c>
      <c r="I54" s="37">
        <f t="shared" si="9"/>
        <v>2630.7946806993777</v>
      </c>
      <c r="J54" s="40">
        <f t="shared" si="10"/>
        <v>-311.85701807830816</v>
      </c>
      <c r="K54" s="37">
        <f t="shared" si="11"/>
        <v>2318.9376626210696</v>
      </c>
      <c r="L54" s="37">
        <f t="shared" si="12"/>
        <v>9123595.9526654426</v>
      </c>
      <c r="M54" s="37">
        <f t="shared" si="13"/>
        <v>8042075.8139698692</v>
      </c>
      <c r="N54" s="41">
        <f>'jan-aug'!M54</f>
        <v>6166151.8954675896</v>
      </c>
      <c r="O54" s="41">
        <f t="shared" si="14"/>
        <v>1875923.9185022796</v>
      </c>
    </row>
    <row r="55" spans="1:15" s="34" customFormat="1" x14ac:dyDescent="0.2">
      <c r="A55" s="33">
        <v>1577</v>
      </c>
      <c r="B55" s="34" t="s">
        <v>271</v>
      </c>
      <c r="C55" s="65">
        <v>230423361</v>
      </c>
      <c r="D55" s="36">
        <v>10781</v>
      </c>
      <c r="E55" s="37">
        <f t="shared" si="8"/>
        <v>21373.0972080512</v>
      </c>
      <c r="F55" s="38">
        <f t="shared" si="1"/>
        <v>0.76520320808272524</v>
      </c>
      <c r="G55" s="39">
        <f t="shared" si="2"/>
        <v>3934.9035169575159</v>
      </c>
      <c r="H55" s="39">
        <f t="shared" si="3"/>
        <v>1317.7659441209034</v>
      </c>
      <c r="I55" s="37">
        <f t="shared" si="9"/>
        <v>5252.6694610784198</v>
      </c>
      <c r="J55" s="40">
        <f t="shared" si="10"/>
        <v>-311.85701807830816</v>
      </c>
      <c r="K55" s="37">
        <f t="shared" si="11"/>
        <v>4940.8124430001117</v>
      </c>
      <c r="L55" s="37">
        <f t="shared" si="12"/>
        <v>56629029.459886447</v>
      </c>
      <c r="M55" s="37">
        <f t="shared" si="13"/>
        <v>53266898.947984204</v>
      </c>
      <c r="N55" s="41">
        <f>'jan-aug'!M55</f>
        <v>40079433.696838558</v>
      </c>
      <c r="O55" s="41">
        <f t="shared" si="14"/>
        <v>13187465.251145646</v>
      </c>
    </row>
    <row r="56" spans="1:15" s="34" customFormat="1" x14ac:dyDescent="0.2">
      <c r="A56" s="33">
        <v>1578</v>
      </c>
      <c r="B56" s="34" t="s">
        <v>394</v>
      </c>
      <c r="C56" s="65">
        <v>61323513</v>
      </c>
      <c r="D56" s="36">
        <v>2502</v>
      </c>
      <c r="E56" s="37">
        <f t="shared" si="8"/>
        <v>24509.797362110312</v>
      </c>
      <c r="F56" s="38">
        <f t="shared" si="1"/>
        <v>0.87750387266658614</v>
      </c>
      <c r="G56" s="39">
        <f t="shared" si="2"/>
        <v>2052.8834245220487</v>
      </c>
      <c r="H56" s="39">
        <f t="shared" si="3"/>
        <v>219.92089020021447</v>
      </c>
      <c r="I56" s="37">
        <f t="shared" si="9"/>
        <v>2272.8043147222634</v>
      </c>
      <c r="J56" s="40">
        <f t="shared" si="10"/>
        <v>-311.85701807830816</v>
      </c>
      <c r="K56" s="37">
        <f t="shared" si="11"/>
        <v>1960.9472966439553</v>
      </c>
      <c r="L56" s="37">
        <f t="shared" si="12"/>
        <v>5686556.3954351032</v>
      </c>
      <c r="M56" s="37">
        <f t="shared" si="13"/>
        <v>4906290.1362031763</v>
      </c>
      <c r="N56" s="41">
        <f>'jan-aug'!M56</f>
        <v>2114910.0918934536</v>
      </c>
      <c r="O56" s="41">
        <f t="shared" si="14"/>
        <v>2791380.0443097227</v>
      </c>
    </row>
    <row r="57" spans="1:15" s="34" customFormat="1" x14ac:dyDescent="0.2">
      <c r="A57" s="33">
        <v>1579</v>
      </c>
      <c r="B57" s="34" t="s">
        <v>395</v>
      </c>
      <c r="C57" s="65">
        <v>303098891</v>
      </c>
      <c r="D57" s="36">
        <v>13317</v>
      </c>
      <c r="E57" s="37">
        <f t="shared" si="8"/>
        <v>22760.298190283098</v>
      </c>
      <c r="F57" s="38">
        <f t="shared" si="1"/>
        <v>0.8148680101245882</v>
      </c>
      <c r="G57" s="39">
        <f t="shared" si="2"/>
        <v>3102.5829276183772</v>
      </c>
      <c r="H57" s="39">
        <f t="shared" si="3"/>
        <v>832.24560033973933</v>
      </c>
      <c r="I57" s="37">
        <f t="shared" si="9"/>
        <v>3934.8285279581164</v>
      </c>
      <c r="J57" s="40">
        <f t="shared" si="10"/>
        <v>-311.85701807830816</v>
      </c>
      <c r="K57" s="37">
        <f t="shared" si="11"/>
        <v>3622.9715098798083</v>
      </c>
      <c r="L57" s="37">
        <f t="shared" si="12"/>
        <v>52400111.506818235</v>
      </c>
      <c r="M57" s="37">
        <f t="shared" si="13"/>
        <v>48247111.597069405</v>
      </c>
      <c r="N57" s="41">
        <f>'jan-aug'!M57</f>
        <v>36289667.43043308</v>
      </c>
      <c r="O57" s="41">
        <f t="shared" si="14"/>
        <v>11957444.166636325</v>
      </c>
    </row>
    <row r="58" spans="1:15" s="34" customFormat="1" x14ac:dyDescent="0.2">
      <c r="A58" s="33">
        <v>1804</v>
      </c>
      <c r="B58" s="34" t="s">
        <v>288</v>
      </c>
      <c r="C58" s="65">
        <v>1429232530</v>
      </c>
      <c r="D58" s="36">
        <v>52560</v>
      </c>
      <c r="E58" s="37">
        <f t="shared" si="8"/>
        <v>27192.399733637747</v>
      </c>
      <c r="F58" s="38">
        <f t="shared" si="1"/>
        <v>0.97354685233964255</v>
      </c>
      <c r="G58" s="39">
        <f t="shared" si="2"/>
        <v>443.32200160558784</v>
      </c>
      <c r="H58" s="39">
        <f t="shared" si="3"/>
        <v>0</v>
      </c>
      <c r="I58" s="37">
        <f t="shared" si="9"/>
        <v>443.32200160558784</v>
      </c>
      <c r="J58" s="40">
        <f t="shared" si="10"/>
        <v>-311.85701807830816</v>
      </c>
      <c r="K58" s="37">
        <f t="shared" si="11"/>
        <v>131.46498352727968</v>
      </c>
      <c r="L58" s="37">
        <f t="shared" si="12"/>
        <v>23301004.404389698</v>
      </c>
      <c r="M58" s="37">
        <f t="shared" si="13"/>
        <v>6909799.5341938203</v>
      </c>
      <c r="N58" s="41">
        <f>'jan-aug'!M58</f>
        <v>6253952.2066825414</v>
      </c>
      <c r="O58" s="41">
        <f t="shared" si="14"/>
        <v>655847.32751127891</v>
      </c>
    </row>
    <row r="59" spans="1:15" s="34" customFormat="1" x14ac:dyDescent="0.2">
      <c r="A59" s="33">
        <v>1806</v>
      </c>
      <c r="B59" s="34" t="s">
        <v>289</v>
      </c>
      <c r="C59" s="65">
        <v>534830233</v>
      </c>
      <c r="D59" s="36">
        <v>21661</v>
      </c>
      <c r="E59" s="37">
        <f t="shared" si="8"/>
        <v>24690.92992013296</v>
      </c>
      <c r="F59" s="38">
        <f t="shared" si="1"/>
        <v>0.8839888108642634</v>
      </c>
      <c r="G59" s="39">
        <f t="shared" si="2"/>
        <v>1944.2038897084603</v>
      </c>
      <c r="H59" s="39">
        <f t="shared" si="3"/>
        <v>156.52449489228783</v>
      </c>
      <c r="I59" s="37">
        <f t="shared" si="9"/>
        <v>2100.7283846007481</v>
      </c>
      <c r="J59" s="40">
        <f t="shared" si="10"/>
        <v>-311.85701807830816</v>
      </c>
      <c r="K59" s="37">
        <f t="shared" si="11"/>
        <v>1788.87136652244</v>
      </c>
      <c r="L59" s="37">
        <f t="shared" si="12"/>
        <v>45503877.538836807</v>
      </c>
      <c r="M59" s="37">
        <f t="shared" si="13"/>
        <v>38748742.67024257</v>
      </c>
      <c r="N59" s="41">
        <f>'jan-aug'!M59</f>
        <v>23909766.627717275</v>
      </c>
      <c r="O59" s="41">
        <f t="shared" si="14"/>
        <v>14838976.042525295</v>
      </c>
    </row>
    <row r="60" spans="1:15" s="34" customFormat="1" x14ac:dyDescent="0.2">
      <c r="A60" s="33">
        <v>1811</v>
      </c>
      <c r="B60" s="34" t="s">
        <v>290</v>
      </c>
      <c r="C60" s="65">
        <v>35026335</v>
      </c>
      <c r="D60" s="36">
        <v>1397</v>
      </c>
      <c r="E60" s="37">
        <f t="shared" si="8"/>
        <v>25072.537580529708</v>
      </c>
      <c r="F60" s="38">
        <f t="shared" si="1"/>
        <v>0.89765119227403567</v>
      </c>
      <c r="G60" s="39">
        <f t="shared" si="2"/>
        <v>1715.2392934704112</v>
      </c>
      <c r="H60" s="39">
        <f t="shared" si="3"/>
        <v>22.961813753425847</v>
      </c>
      <c r="I60" s="37">
        <f t="shared" si="9"/>
        <v>1738.201107223837</v>
      </c>
      <c r="J60" s="40">
        <f t="shared" si="10"/>
        <v>-311.85701807830816</v>
      </c>
      <c r="K60" s="37">
        <f t="shared" si="11"/>
        <v>1426.3440891455289</v>
      </c>
      <c r="L60" s="37">
        <f t="shared" si="12"/>
        <v>2428266.9467917001</v>
      </c>
      <c r="M60" s="37">
        <f t="shared" si="13"/>
        <v>1992602.6925363038</v>
      </c>
      <c r="N60" s="41">
        <f>'jan-aug'!M60</f>
        <v>705470.69207639876</v>
      </c>
      <c r="O60" s="41">
        <f t="shared" si="14"/>
        <v>1287132.000459905</v>
      </c>
    </row>
    <row r="61" spans="1:15" s="34" customFormat="1" x14ac:dyDescent="0.2">
      <c r="A61" s="33">
        <v>1812</v>
      </c>
      <c r="B61" s="34" t="s">
        <v>291</v>
      </c>
      <c r="C61" s="65">
        <v>40728339</v>
      </c>
      <c r="D61" s="36">
        <v>1990</v>
      </c>
      <c r="E61" s="37">
        <f t="shared" si="8"/>
        <v>20466.502010050252</v>
      </c>
      <c r="F61" s="38">
        <f t="shared" si="1"/>
        <v>0.73274513487088433</v>
      </c>
      <c r="G61" s="39">
        <f t="shared" si="2"/>
        <v>4478.8606357580848</v>
      </c>
      <c r="H61" s="39">
        <f t="shared" si="3"/>
        <v>1635.0742634212356</v>
      </c>
      <c r="I61" s="37">
        <f t="shared" si="9"/>
        <v>6113.9348991793204</v>
      </c>
      <c r="J61" s="40">
        <f t="shared" si="10"/>
        <v>-311.85701807830816</v>
      </c>
      <c r="K61" s="37">
        <f t="shared" si="11"/>
        <v>5802.0778811010123</v>
      </c>
      <c r="L61" s="37">
        <f t="shared" si="12"/>
        <v>12166730.449366847</v>
      </c>
      <c r="M61" s="37">
        <f t="shared" si="13"/>
        <v>11546134.983391015</v>
      </c>
      <c r="N61" s="41">
        <f>'jan-aug'!M61</f>
        <v>9391179.5943427067</v>
      </c>
      <c r="O61" s="41">
        <f t="shared" si="14"/>
        <v>2154955.3890483081</v>
      </c>
    </row>
    <row r="62" spans="1:15" s="34" customFormat="1" x14ac:dyDescent="0.2">
      <c r="A62" s="33">
        <v>1813</v>
      </c>
      <c r="B62" s="34" t="s">
        <v>292</v>
      </c>
      <c r="C62" s="65">
        <v>176475302</v>
      </c>
      <c r="D62" s="36">
        <v>7803</v>
      </c>
      <c r="E62" s="37">
        <f t="shared" si="8"/>
        <v>22616.34012559272</v>
      </c>
      <c r="F62" s="38">
        <f t="shared" si="1"/>
        <v>0.80971399936713173</v>
      </c>
      <c r="G62" s="39">
        <f t="shared" si="2"/>
        <v>3188.9577664326039</v>
      </c>
      <c r="H62" s="39">
        <f t="shared" si="3"/>
        <v>882.63092298137155</v>
      </c>
      <c r="I62" s="37">
        <f t="shared" si="9"/>
        <v>4071.5886894139753</v>
      </c>
      <c r="J62" s="40">
        <f t="shared" si="10"/>
        <v>-311.85701807830816</v>
      </c>
      <c r="K62" s="37">
        <f t="shared" si="11"/>
        <v>3759.7316713356672</v>
      </c>
      <c r="L62" s="37">
        <f t="shared" si="12"/>
        <v>31770606.543497249</v>
      </c>
      <c r="M62" s="37">
        <f t="shared" si="13"/>
        <v>29337186.231432211</v>
      </c>
      <c r="N62" s="41">
        <f>'jan-aug'!M62</f>
        <v>23456788.164802078</v>
      </c>
      <c r="O62" s="41">
        <f t="shared" si="14"/>
        <v>5880398.0666301325</v>
      </c>
    </row>
    <row r="63" spans="1:15" s="34" customFormat="1" x14ac:dyDescent="0.2">
      <c r="A63" s="33">
        <v>1815</v>
      </c>
      <c r="B63" s="34" t="s">
        <v>293</v>
      </c>
      <c r="C63" s="65">
        <v>25135565</v>
      </c>
      <c r="D63" s="36">
        <v>1182</v>
      </c>
      <c r="E63" s="37">
        <f t="shared" si="8"/>
        <v>21265.283417935701</v>
      </c>
      <c r="F63" s="38">
        <f t="shared" si="1"/>
        <v>0.76134324070088699</v>
      </c>
      <c r="G63" s="39">
        <f t="shared" si="2"/>
        <v>3999.5917910268149</v>
      </c>
      <c r="H63" s="39">
        <f t="shared" si="3"/>
        <v>1355.500770661328</v>
      </c>
      <c r="I63" s="37">
        <f t="shared" si="9"/>
        <v>5355.0925616881432</v>
      </c>
      <c r="J63" s="40">
        <f t="shared" si="10"/>
        <v>-311.85701807830816</v>
      </c>
      <c r="K63" s="37">
        <f t="shared" si="11"/>
        <v>5043.2355436098351</v>
      </c>
      <c r="L63" s="37">
        <f t="shared" si="12"/>
        <v>6329719.4079153854</v>
      </c>
      <c r="M63" s="37">
        <f t="shared" si="13"/>
        <v>5961104.4125468247</v>
      </c>
      <c r="N63" s="41">
        <f>'jan-aug'!M63</f>
        <v>4834505.1503583314</v>
      </c>
      <c r="O63" s="41">
        <f t="shared" si="14"/>
        <v>1126599.2621884933</v>
      </c>
    </row>
    <row r="64" spans="1:15" s="34" customFormat="1" x14ac:dyDescent="0.2">
      <c r="A64" s="33">
        <v>1816</v>
      </c>
      <c r="B64" s="34" t="s">
        <v>294</v>
      </c>
      <c r="C64" s="65">
        <v>9387259</v>
      </c>
      <c r="D64" s="36">
        <v>465</v>
      </c>
      <c r="E64" s="37">
        <f t="shared" si="8"/>
        <v>20187.65376344086</v>
      </c>
      <c r="F64" s="38">
        <f t="shared" si="1"/>
        <v>0.7227617632146055</v>
      </c>
      <c r="G64" s="39">
        <f t="shared" si="2"/>
        <v>4646.1695837237203</v>
      </c>
      <c r="H64" s="39">
        <f t="shared" si="3"/>
        <v>1732.6711497345227</v>
      </c>
      <c r="I64" s="37">
        <f t="shared" si="9"/>
        <v>6378.8407334582425</v>
      </c>
      <c r="J64" s="40">
        <f t="shared" si="10"/>
        <v>-311.85701807830816</v>
      </c>
      <c r="K64" s="37">
        <f t="shared" si="11"/>
        <v>6066.9837153799344</v>
      </c>
      <c r="L64" s="37">
        <f t="shared" si="12"/>
        <v>2966160.941058083</v>
      </c>
      <c r="M64" s="37">
        <f t="shared" si="13"/>
        <v>2821147.4276516694</v>
      </c>
      <c r="N64" s="41">
        <f>'jan-aug'!M64</f>
        <v>2274760.1795825921</v>
      </c>
      <c r="O64" s="41">
        <f t="shared" si="14"/>
        <v>546387.24806907726</v>
      </c>
    </row>
    <row r="65" spans="1:15" s="34" customFormat="1" x14ac:dyDescent="0.2">
      <c r="A65" s="33">
        <v>1818</v>
      </c>
      <c r="B65" s="34" t="s">
        <v>396</v>
      </c>
      <c r="C65" s="65">
        <v>45455379</v>
      </c>
      <c r="D65" s="36">
        <v>1793</v>
      </c>
      <c r="E65" s="37">
        <f t="shared" si="8"/>
        <v>25351.577802565531</v>
      </c>
      <c r="F65" s="38">
        <f t="shared" si="1"/>
        <v>0.90764143706670408</v>
      </c>
      <c r="G65" s="39">
        <f t="shared" si="2"/>
        <v>1547.8151602489174</v>
      </c>
      <c r="H65" s="39">
        <f t="shared" si="3"/>
        <v>0</v>
      </c>
      <c r="I65" s="37">
        <f t="shared" si="9"/>
        <v>1547.8151602489174</v>
      </c>
      <c r="J65" s="40">
        <f t="shared" si="10"/>
        <v>-311.85701807830816</v>
      </c>
      <c r="K65" s="37">
        <f t="shared" si="11"/>
        <v>1235.9581421706093</v>
      </c>
      <c r="L65" s="37">
        <f t="shared" si="12"/>
        <v>2775232.5823263088</v>
      </c>
      <c r="M65" s="37">
        <f t="shared" si="13"/>
        <v>2216072.9489119025</v>
      </c>
      <c r="N65" s="41">
        <f>'jan-aug'!M65</f>
        <v>1621534.58431853</v>
      </c>
      <c r="O65" s="41">
        <f t="shared" si="14"/>
        <v>594538.36459337245</v>
      </c>
    </row>
    <row r="66" spans="1:15" s="34" customFormat="1" x14ac:dyDescent="0.2">
      <c r="A66" s="33">
        <v>1820</v>
      </c>
      <c r="B66" s="34" t="s">
        <v>295</v>
      </c>
      <c r="C66" s="65">
        <v>167410948</v>
      </c>
      <c r="D66" s="36">
        <v>7394</v>
      </c>
      <c r="E66" s="37">
        <f t="shared" si="8"/>
        <v>22641.459020827697</v>
      </c>
      <c r="F66" s="38">
        <f t="shared" si="1"/>
        <v>0.81061331026391925</v>
      </c>
      <c r="G66" s="39">
        <f t="shared" si="2"/>
        <v>3173.8864292916178</v>
      </c>
      <c r="H66" s="39">
        <f t="shared" si="3"/>
        <v>873.83930964912975</v>
      </c>
      <c r="I66" s="37">
        <f t="shared" si="9"/>
        <v>4047.7257389407478</v>
      </c>
      <c r="J66" s="40">
        <f t="shared" si="10"/>
        <v>-311.85701807830816</v>
      </c>
      <c r="K66" s="37">
        <f t="shared" si="11"/>
        <v>3735.8687208624397</v>
      </c>
      <c r="L66" s="37">
        <f t="shared" si="12"/>
        <v>29928884.11372789</v>
      </c>
      <c r="M66" s="37">
        <f t="shared" si="13"/>
        <v>27623013.322056878</v>
      </c>
      <c r="N66" s="41">
        <f>'jan-aug'!M66</f>
        <v>21435785.861040197</v>
      </c>
      <c r="O66" s="41">
        <f t="shared" si="14"/>
        <v>6187227.461016681</v>
      </c>
    </row>
    <row r="67" spans="1:15" s="34" customFormat="1" x14ac:dyDescent="0.2">
      <c r="A67" s="33">
        <v>1822</v>
      </c>
      <c r="B67" s="34" t="s">
        <v>296</v>
      </c>
      <c r="C67" s="65">
        <v>42737712</v>
      </c>
      <c r="D67" s="36">
        <v>2278</v>
      </c>
      <c r="E67" s="37">
        <f t="shared" si="8"/>
        <v>18761.067603160667</v>
      </c>
      <c r="F67" s="38">
        <f t="shared" si="1"/>
        <v>0.67168688642783803</v>
      </c>
      <c r="G67" s="39">
        <f t="shared" si="2"/>
        <v>5502.1212798918359</v>
      </c>
      <c r="H67" s="39">
        <f t="shared" si="3"/>
        <v>2231.9763058325898</v>
      </c>
      <c r="I67" s="37">
        <f t="shared" si="9"/>
        <v>7734.0975857244257</v>
      </c>
      <c r="J67" s="40">
        <f t="shared" si="10"/>
        <v>-311.85701807830816</v>
      </c>
      <c r="K67" s="37">
        <f t="shared" si="11"/>
        <v>7422.2405676461176</v>
      </c>
      <c r="L67" s="37">
        <f t="shared" si="12"/>
        <v>17618274.300280243</v>
      </c>
      <c r="M67" s="37">
        <f t="shared" si="13"/>
        <v>16907864.013097856</v>
      </c>
      <c r="N67" s="41">
        <f>'jan-aug'!M67</f>
        <v>13091153.134277733</v>
      </c>
      <c r="O67" s="41">
        <f t="shared" si="14"/>
        <v>3816710.8788201232</v>
      </c>
    </row>
    <row r="68" spans="1:15" s="34" customFormat="1" x14ac:dyDescent="0.2">
      <c r="A68" s="33">
        <v>1824</v>
      </c>
      <c r="B68" s="34" t="s">
        <v>297</v>
      </c>
      <c r="C68" s="65">
        <v>305554247</v>
      </c>
      <c r="D68" s="36">
        <v>13268</v>
      </c>
      <c r="E68" s="37">
        <f t="shared" si="8"/>
        <v>23029.412646970155</v>
      </c>
      <c r="F68" s="38">
        <f t="shared" si="1"/>
        <v>0.82450289100281693</v>
      </c>
      <c r="G68" s="39">
        <f t="shared" si="2"/>
        <v>2941.1142536061429</v>
      </c>
      <c r="H68" s="39">
        <f t="shared" si="3"/>
        <v>738.05554049926934</v>
      </c>
      <c r="I68" s="37">
        <f t="shared" si="9"/>
        <v>3679.1697941054122</v>
      </c>
      <c r="J68" s="40">
        <f t="shared" si="10"/>
        <v>-311.85701807830816</v>
      </c>
      <c r="K68" s="37">
        <f t="shared" si="11"/>
        <v>3367.3127760271041</v>
      </c>
      <c r="L68" s="37">
        <f t="shared" si="12"/>
        <v>48815224.82819061</v>
      </c>
      <c r="M68" s="37">
        <f t="shared" si="13"/>
        <v>44677505.912327617</v>
      </c>
      <c r="N68" s="41">
        <f>'jan-aug'!M68</f>
        <v>35642827.764089972</v>
      </c>
      <c r="O68" s="41">
        <f t="shared" si="14"/>
        <v>9034678.1482376456</v>
      </c>
    </row>
    <row r="69" spans="1:15" s="34" customFormat="1" x14ac:dyDescent="0.2">
      <c r="A69" s="33">
        <v>1825</v>
      </c>
      <c r="B69" s="34" t="s">
        <v>298</v>
      </c>
      <c r="C69" s="65">
        <v>30363416</v>
      </c>
      <c r="D69" s="36">
        <v>1453</v>
      </c>
      <c r="E69" s="37">
        <f t="shared" si="8"/>
        <v>20897.051617343426</v>
      </c>
      <c r="F69" s="38">
        <f t="shared" si="1"/>
        <v>0.74815974406544639</v>
      </c>
      <c r="G69" s="39">
        <f t="shared" si="2"/>
        <v>4220.5308713821805</v>
      </c>
      <c r="H69" s="39">
        <f t="shared" si="3"/>
        <v>1484.3819008686244</v>
      </c>
      <c r="I69" s="37">
        <f t="shared" si="9"/>
        <v>5704.9127722508047</v>
      </c>
      <c r="J69" s="40">
        <f t="shared" si="10"/>
        <v>-311.85701807830816</v>
      </c>
      <c r="K69" s="37">
        <f t="shared" si="11"/>
        <v>5393.0557541724966</v>
      </c>
      <c r="L69" s="37">
        <f t="shared" si="12"/>
        <v>8289238.2580804192</v>
      </c>
      <c r="M69" s="37">
        <f t="shared" si="13"/>
        <v>7836110.0108126374</v>
      </c>
      <c r="N69" s="41">
        <f>'jan-aug'!M69</f>
        <v>5611099.7672763579</v>
      </c>
      <c r="O69" s="41">
        <f t="shared" si="14"/>
        <v>2225010.2435362795</v>
      </c>
    </row>
    <row r="70" spans="1:15" s="34" customFormat="1" x14ac:dyDescent="0.2">
      <c r="A70" s="33">
        <v>1826</v>
      </c>
      <c r="B70" s="34" t="s">
        <v>397</v>
      </c>
      <c r="C70" s="65">
        <v>25512842</v>
      </c>
      <c r="D70" s="36">
        <v>1267</v>
      </c>
      <c r="E70" s="37">
        <f t="shared" si="8"/>
        <v>20136.418310970796</v>
      </c>
      <c r="F70" s="38">
        <f t="shared" si="1"/>
        <v>0.7209274229589081</v>
      </c>
      <c r="G70" s="39">
        <f t="shared" si="2"/>
        <v>4676.9108552057587</v>
      </c>
      <c r="H70" s="39">
        <f t="shared" si="3"/>
        <v>1750.6035580990451</v>
      </c>
      <c r="I70" s="37">
        <f t="shared" si="9"/>
        <v>6427.5144133048034</v>
      </c>
      <c r="J70" s="40">
        <f t="shared" si="10"/>
        <v>-311.85701807830816</v>
      </c>
      <c r="K70" s="37">
        <f t="shared" si="11"/>
        <v>6115.6573952264953</v>
      </c>
      <c r="L70" s="37">
        <f t="shared" si="12"/>
        <v>8143660.7616571859</v>
      </c>
      <c r="M70" s="37">
        <f t="shared" si="13"/>
        <v>7748537.9197519692</v>
      </c>
      <c r="N70" s="41">
        <f>'jan-aug'!M70</f>
        <v>5573730.4154433217</v>
      </c>
      <c r="O70" s="41">
        <f t="shared" si="14"/>
        <v>2174807.5043086475</v>
      </c>
    </row>
    <row r="71" spans="1:15" s="34" customFormat="1" x14ac:dyDescent="0.2">
      <c r="A71" s="33">
        <v>1827</v>
      </c>
      <c r="B71" s="34" t="s">
        <v>299</v>
      </c>
      <c r="C71" s="65">
        <v>30806444</v>
      </c>
      <c r="D71" s="36">
        <v>1371</v>
      </c>
      <c r="E71" s="37">
        <f t="shared" si="8"/>
        <v>22470.053975200582</v>
      </c>
      <c r="F71" s="38">
        <f t="shared" si="1"/>
        <v>0.80447663809522552</v>
      </c>
      <c r="G71" s="39">
        <f t="shared" si="2"/>
        <v>3276.7294566678866</v>
      </c>
      <c r="H71" s="39">
        <f t="shared" si="3"/>
        <v>933.83107561861971</v>
      </c>
      <c r="I71" s="37">
        <f t="shared" si="9"/>
        <v>4210.5605322865067</v>
      </c>
      <c r="J71" s="40">
        <f t="shared" si="10"/>
        <v>-311.85701807830816</v>
      </c>
      <c r="K71" s="37">
        <f t="shared" si="11"/>
        <v>3898.7035142081986</v>
      </c>
      <c r="L71" s="37">
        <f t="shared" si="12"/>
        <v>5772678.4897648003</v>
      </c>
      <c r="M71" s="37">
        <f t="shared" si="13"/>
        <v>5345122.5179794403</v>
      </c>
      <c r="N71" s="41">
        <f>'jan-aug'!M71</f>
        <v>4551878.0062531922</v>
      </c>
      <c r="O71" s="41">
        <f t="shared" si="14"/>
        <v>793244.51172624808</v>
      </c>
    </row>
    <row r="72" spans="1:15" s="34" customFormat="1" x14ac:dyDescent="0.2">
      <c r="A72" s="33">
        <v>1828</v>
      </c>
      <c r="B72" s="34" t="s">
        <v>300</v>
      </c>
      <c r="C72" s="65">
        <v>36751156</v>
      </c>
      <c r="D72" s="36">
        <v>1701</v>
      </c>
      <c r="E72" s="37">
        <f t="shared" si="8"/>
        <v>21605.617871840095</v>
      </c>
      <c r="F72" s="38">
        <f t="shared" ref="F72:F135" si="15">IF(ISNUMBER(C72),E72/E$366,"")</f>
        <v>0.77352795185499257</v>
      </c>
      <c r="G72" s="39">
        <f t="shared" ref="G72:G135" si="16">(E$366-E72)*0.6</f>
        <v>3795.3911186841788</v>
      </c>
      <c r="H72" s="39">
        <f t="shared" ref="H72:H135" si="17">IF(E72&gt;=E$366*0.9,0,IF(E72&lt;0.9*E$366,(E$366*0.9-E72)*0.35))</f>
        <v>1236.3837117947903</v>
      </c>
      <c r="I72" s="37">
        <f t="shared" si="9"/>
        <v>5031.7748304789693</v>
      </c>
      <c r="J72" s="40">
        <f t="shared" si="10"/>
        <v>-311.85701807830816</v>
      </c>
      <c r="K72" s="37">
        <f t="shared" si="11"/>
        <v>4719.9178124006612</v>
      </c>
      <c r="L72" s="37">
        <f t="shared" si="12"/>
        <v>8559048.9866447262</v>
      </c>
      <c r="M72" s="37">
        <f t="shared" si="13"/>
        <v>8028580.1988935247</v>
      </c>
      <c r="N72" s="41">
        <f>'jan-aug'!M72</f>
        <v>6374651.7030537417</v>
      </c>
      <c r="O72" s="41">
        <f t="shared" si="14"/>
        <v>1653928.495839783</v>
      </c>
    </row>
    <row r="73" spans="1:15" s="34" customFormat="1" x14ac:dyDescent="0.2">
      <c r="A73" s="33">
        <v>1832</v>
      </c>
      <c r="B73" s="34" t="s">
        <v>301</v>
      </c>
      <c r="C73" s="65">
        <v>119748995</v>
      </c>
      <c r="D73" s="36">
        <v>4428</v>
      </c>
      <c r="E73" s="37">
        <f t="shared" ref="E73:E136" si="18">(C73)/D73</f>
        <v>27043.585140018065</v>
      </c>
      <c r="F73" s="38">
        <f t="shared" si="15"/>
        <v>0.96821896731957113</v>
      </c>
      <c r="G73" s="39">
        <f t="shared" si="16"/>
        <v>532.61075777739677</v>
      </c>
      <c r="H73" s="39">
        <f t="shared" si="17"/>
        <v>0</v>
      </c>
      <c r="I73" s="37">
        <f t="shared" ref="I73:I136" si="19">G73+H73</f>
        <v>532.61075777739677</v>
      </c>
      <c r="J73" s="40">
        <f t="shared" ref="J73:J136" si="20">I$368</f>
        <v>-311.85701807830816</v>
      </c>
      <c r="K73" s="37">
        <f t="shared" ref="K73:K136" si="21">I73+J73</f>
        <v>220.75373969908861</v>
      </c>
      <c r="L73" s="37">
        <f t="shared" ref="L73:L136" si="22">(I73*D73)</f>
        <v>2358400.4354383131</v>
      </c>
      <c r="M73" s="37">
        <f t="shared" ref="M73:M136" si="23">(K73*D73)</f>
        <v>977497.55938756443</v>
      </c>
      <c r="N73" s="41">
        <f>'jan-aug'!M73</f>
        <v>-4008716.6776561979</v>
      </c>
      <c r="O73" s="41">
        <f t="shared" ref="O73:O136" si="24">M73-N73</f>
        <v>4986214.2370437626</v>
      </c>
    </row>
    <row r="74" spans="1:15" s="34" customFormat="1" x14ac:dyDescent="0.2">
      <c r="A74" s="33">
        <v>1833</v>
      </c>
      <c r="B74" s="34" t="s">
        <v>302</v>
      </c>
      <c r="C74" s="65">
        <v>638165707</v>
      </c>
      <c r="D74" s="36">
        <v>26083</v>
      </c>
      <c r="E74" s="37">
        <f t="shared" si="18"/>
        <v>24466.729555649272</v>
      </c>
      <c r="F74" s="38">
        <f t="shared" si="15"/>
        <v>0.87596195184209003</v>
      </c>
      <c r="G74" s="39">
        <f t="shared" si="16"/>
        <v>2078.7241083986728</v>
      </c>
      <c r="H74" s="39">
        <f t="shared" si="17"/>
        <v>234.99462246157853</v>
      </c>
      <c r="I74" s="37">
        <f t="shared" si="19"/>
        <v>2313.7187308602515</v>
      </c>
      <c r="J74" s="40">
        <f t="shared" si="20"/>
        <v>-311.85701807830816</v>
      </c>
      <c r="K74" s="37">
        <f t="shared" si="21"/>
        <v>2001.8617127819434</v>
      </c>
      <c r="L74" s="37">
        <f t="shared" si="22"/>
        <v>60348725.657027937</v>
      </c>
      <c r="M74" s="37">
        <f t="shared" si="23"/>
        <v>52214559.054491431</v>
      </c>
      <c r="N74" s="41">
        <f>'jan-aug'!M74</f>
        <v>36538495.364844583</v>
      </c>
      <c r="O74" s="41">
        <f t="shared" si="24"/>
        <v>15676063.689646848</v>
      </c>
    </row>
    <row r="75" spans="1:15" s="34" customFormat="1" x14ac:dyDescent="0.2">
      <c r="A75" s="33">
        <v>1834</v>
      </c>
      <c r="B75" s="34" t="s">
        <v>303</v>
      </c>
      <c r="C75" s="65">
        <v>66682481</v>
      </c>
      <c r="D75" s="36">
        <v>1876</v>
      </c>
      <c r="E75" s="37">
        <f t="shared" si="18"/>
        <v>35545.032515991472</v>
      </c>
      <c r="F75" s="38">
        <f t="shared" si="15"/>
        <v>1.2725892110009955</v>
      </c>
      <c r="G75" s="39">
        <f t="shared" si="16"/>
        <v>-4568.2576678066471</v>
      </c>
      <c r="H75" s="39">
        <f t="shared" si="17"/>
        <v>0</v>
      </c>
      <c r="I75" s="37">
        <f t="shared" si="19"/>
        <v>-4568.2576678066471</v>
      </c>
      <c r="J75" s="40">
        <f t="shared" si="20"/>
        <v>-311.85701807830816</v>
      </c>
      <c r="K75" s="37">
        <f t="shared" si="21"/>
        <v>-4880.1146858849552</v>
      </c>
      <c r="L75" s="37">
        <f t="shared" si="22"/>
        <v>-8570051.3848052695</v>
      </c>
      <c r="M75" s="37">
        <f t="shared" si="23"/>
        <v>-9155095.1507201754</v>
      </c>
      <c r="N75" s="41">
        <f>'jan-aug'!M75</f>
        <v>-6465839.7387721371</v>
      </c>
      <c r="O75" s="41">
        <f t="shared" si="24"/>
        <v>-2689255.4119480383</v>
      </c>
    </row>
    <row r="76" spans="1:15" s="34" customFormat="1" x14ac:dyDescent="0.2">
      <c r="A76" s="33">
        <v>1835</v>
      </c>
      <c r="B76" s="34" t="s">
        <v>304</v>
      </c>
      <c r="C76" s="65">
        <v>11547993</v>
      </c>
      <c r="D76" s="36">
        <v>442</v>
      </c>
      <c r="E76" s="37">
        <f t="shared" si="18"/>
        <v>26126.680995475112</v>
      </c>
      <c r="F76" s="38">
        <f t="shared" si="15"/>
        <v>0.93539181147599415</v>
      </c>
      <c r="G76" s="39">
        <f t="shared" si="16"/>
        <v>1082.7532445031691</v>
      </c>
      <c r="H76" s="39">
        <f t="shared" si="17"/>
        <v>0</v>
      </c>
      <c r="I76" s="37">
        <f t="shared" si="19"/>
        <v>1082.7532445031691</v>
      </c>
      <c r="J76" s="40">
        <f t="shared" si="20"/>
        <v>-311.85701807830816</v>
      </c>
      <c r="K76" s="37">
        <f t="shared" si="21"/>
        <v>770.89622642486097</v>
      </c>
      <c r="L76" s="37">
        <f t="shared" si="22"/>
        <v>478576.93407040072</v>
      </c>
      <c r="M76" s="37">
        <f t="shared" si="23"/>
        <v>340736.13207978854</v>
      </c>
      <c r="N76" s="41">
        <f>'jan-aug'!M76</f>
        <v>-50267.000073179152</v>
      </c>
      <c r="O76" s="41">
        <f t="shared" si="24"/>
        <v>391003.13215296768</v>
      </c>
    </row>
    <row r="77" spans="1:15" s="34" customFormat="1" x14ac:dyDescent="0.2">
      <c r="A77" s="33">
        <v>1836</v>
      </c>
      <c r="B77" s="34" t="s">
        <v>305</v>
      </c>
      <c r="C77" s="65">
        <v>26976731</v>
      </c>
      <c r="D77" s="36">
        <v>1206</v>
      </c>
      <c r="E77" s="37">
        <f t="shared" si="18"/>
        <v>22368.765339966834</v>
      </c>
      <c r="F77" s="38">
        <f t="shared" si="15"/>
        <v>0.80085028540199077</v>
      </c>
      <c r="G77" s="39">
        <f t="shared" si="16"/>
        <v>3337.5026378081352</v>
      </c>
      <c r="H77" s="39">
        <f t="shared" si="17"/>
        <v>969.28209795043165</v>
      </c>
      <c r="I77" s="37">
        <f t="shared" si="19"/>
        <v>4306.784735758567</v>
      </c>
      <c r="J77" s="40">
        <f t="shared" si="20"/>
        <v>-311.85701807830816</v>
      </c>
      <c r="K77" s="37">
        <f t="shared" si="21"/>
        <v>3994.9277176802589</v>
      </c>
      <c r="L77" s="37">
        <f t="shared" si="22"/>
        <v>5193982.3913248321</v>
      </c>
      <c r="M77" s="37">
        <f t="shared" si="23"/>
        <v>4817882.8275223924</v>
      </c>
      <c r="N77" s="41">
        <f>'jan-aug'!M77</f>
        <v>3527103.432852916</v>
      </c>
      <c r="O77" s="41">
        <f t="shared" si="24"/>
        <v>1290779.3946694764</v>
      </c>
    </row>
    <row r="78" spans="1:15" s="34" customFormat="1" x14ac:dyDescent="0.2">
      <c r="A78" s="33">
        <v>1837</v>
      </c>
      <c r="B78" s="34" t="s">
        <v>306</v>
      </c>
      <c r="C78" s="65">
        <v>166169570</v>
      </c>
      <c r="D78" s="36">
        <v>6247</v>
      </c>
      <c r="E78" s="37">
        <f t="shared" si="18"/>
        <v>26599.899151592763</v>
      </c>
      <c r="F78" s="38">
        <f t="shared" si="15"/>
        <v>0.95233404720623793</v>
      </c>
      <c r="G78" s="39">
        <f t="shared" si="16"/>
        <v>798.82235083257831</v>
      </c>
      <c r="H78" s="39">
        <f t="shared" si="17"/>
        <v>0</v>
      </c>
      <c r="I78" s="37">
        <f t="shared" si="19"/>
        <v>798.82235083257831</v>
      </c>
      <c r="J78" s="40">
        <f t="shared" si="20"/>
        <v>-311.85701807830816</v>
      </c>
      <c r="K78" s="37">
        <f t="shared" si="21"/>
        <v>486.96533275427015</v>
      </c>
      <c r="L78" s="37">
        <f t="shared" si="22"/>
        <v>4990243.225651117</v>
      </c>
      <c r="M78" s="37">
        <f t="shared" si="23"/>
        <v>3042072.4337159256</v>
      </c>
      <c r="N78" s="41">
        <f>'jan-aug'!M78</f>
        <v>-1165151.6933419672</v>
      </c>
      <c r="O78" s="41">
        <f t="shared" si="24"/>
        <v>4207224.1270578932</v>
      </c>
    </row>
    <row r="79" spans="1:15" s="34" customFormat="1" x14ac:dyDescent="0.2">
      <c r="A79" s="33">
        <v>1838</v>
      </c>
      <c r="B79" s="34" t="s">
        <v>307</v>
      </c>
      <c r="C79" s="65">
        <v>48320394</v>
      </c>
      <c r="D79" s="36">
        <v>1920</v>
      </c>
      <c r="E79" s="37">
        <f t="shared" si="18"/>
        <v>25166.871875000001</v>
      </c>
      <c r="F79" s="38">
        <f t="shared" si="15"/>
        <v>0.90102856449380442</v>
      </c>
      <c r="G79" s="39">
        <f t="shared" si="16"/>
        <v>1658.6387167882356</v>
      </c>
      <c r="H79" s="39">
        <f t="shared" si="17"/>
        <v>0</v>
      </c>
      <c r="I79" s="37">
        <f t="shared" si="19"/>
        <v>1658.6387167882356</v>
      </c>
      <c r="J79" s="40">
        <f t="shared" si="20"/>
        <v>-311.85701807830816</v>
      </c>
      <c r="K79" s="37">
        <f t="shared" si="21"/>
        <v>1346.7816987099275</v>
      </c>
      <c r="L79" s="37">
        <f t="shared" si="22"/>
        <v>3184586.3362334124</v>
      </c>
      <c r="M79" s="37">
        <f t="shared" si="23"/>
        <v>2585820.8615230606</v>
      </c>
      <c r="N79" s="41">
        <f>'jan-aug'!M79</f>
        <v>1257336.1381436579</v>
      </c>
      <c r="O79" s="41">
        <f t="shared" si="24"/>
        <v>1328484.7233794027</v>
      </c>
    </row>
    <row r="80" spans="1:15" s="34" customFormat="1" x14ac:dyDescent="0.2">
      <c r="A80" s="33">
        <v>1839</v>
      </c>
      <c r="B80" s="34" t="s">
        <v>308</v>
      </c>
      <c r="C80" s="65">
        <v>24885677</v>
      </c>
      <c r="D80" s="36">
        <v>999</v>
      </c>
      <c r="E80" s="37">
        <f t="shared" si="18"/>
        <v>24910.587587587586</v>
      </c>
      <c r="F80" s="38">
        <f t="shared" si="15"/>
        <v>0.89185303148610817</v>
      </c>
      <c r="G80" s="39">
        <f t="shared" si="16"/>
        <v>1812.4092892356841</v>
      </c>
      <c r="H80" s="39">
        <f t="shared" si="17"/>
        <v>79.644311283168463</v>
      </c>
      <c r="I80" s="37">
        <f t="shared" si="19"/>
        <v>1892.0536005188526</v>
      </c>
      <c r="J80" s="40">
        <f t="shared" si="20"/>
        <v>-311.85701807830816</v>
      </c>
      <c r="K80" s="37">
        <f t="shared" si="21"/>
        <v>1580.1965824405445</v>
      </c>
      <c r="L80" s="37">
        <f t="shared" si="22"/>
        <v>1890161.5469183337</v>
      </c>
      <c r="M80" s="37">
        <f t="shared" si="23"/>
        <v>1578616.3858581039</v>
      </c>
      <c r="N80" s="41">
        <f>'jan-aug'!M80</f>
        <v>325750.56906537007</v>
      </c>
      <c r="O80" s="41">
        <f t="shared" si="24"/>
        <v>1252865.8167927337</v>
      </c>
    </row>
    <row r="81" spans="1:15" s="34" customFormat="1" x14ac:dyDescent="0.2">
      <c r="A81" s="33">
        <v>1840</v>
      </c>
      <c r="B81" s="34" t="s">
        <v>309</v>
      </c>
      <c r="C81" s="65">
        <v>98967785</v>
      </c>
      <c r="D81" s="36">
        <v>4632</v>
      </c>
      <c r="E81" s="37">
        <f t="shared" si="18"/>
        <v>21366.102115716752</v>
      </c>
      <c r="F81" s="38">
        <f t="shared" si="15"/>
        <v>0.7649527686146852</v>
      </c>
      <c r="G81" s="39">
        <f t="shared" si="16"/>
        <v>3939.1005723581843</v>
      </c>
      <c r="H81" s="39">
        <f t="shared" si="17"/>
        <v>1320.2142264379602</v>
      </c>
      <c r="I81" s="37">
        <f t="shared" si="19"/>
        <v>5259.3147987961447</v>
      </c>
      <c r="J81" s="40">
        <f t="shared" si="20"/>
        <v>-311.85701807830816</v>
      </c>
      <c r="K81" s="37">
        <f t="shared" si="21"/>
        <v>4947.4577807178366</v>
      </c>
      <c r="L81" s="37">
        <f t="shared" si="22"/>
        <v>24361146.148023743</v>
      </c>
      <c r="M81" s="37">
        <f t="shared" si="23"/>
        <v>22916624.44028502</v>
      </c>
      <c r="N81" s="41">
        <f>'jan-aug'!M81</f>
        <v>17710973.971454978</v>
      </c>
      <c r="O81" s="41">
        <f t="shared" si="24"/>
        <v>5205650.4688300416</v>
      </c>
    </row>
    <row r="82" spans="1:15" s="34" customFormat="1" x14ac:dyDescent="0.2">
      <c r="A82" s="33">
        <v>1841</v>
      </c>
      <c r="B82" s="34" t="s">
        <v>398</v>
      </c>
      <c r="C82" s="65">
        <v>233301248</v>
      </c>
      <c r="D82" s="36">
        <v>9640</v>
      </c>
      <c r="E82" s="37">
        <f t="shared" si="18"/>
        <v>24201.374273858921</v>
      </c>
      <c r="F82" s="38">
        <f t="shared" si="15"/>
        <v>0.86646165757349969</v>
      </c>
      <c r="G82" s="39">
        <f t="shared" si="16"/>
        <v>2237.9372774728836</v>
      </c>
      <c r="H82" s="39">
        <f t="shared" si="17"/>
        <v>327.86897108820136</v>
      </c>
      <c r="I82" s="37">
        <f t="shared" si="19"/>
        <v>2565.8062485610849</v>
      </c>
      <c r="J82" s="40">
        <f t="shared" si="20"/>
        <v>-311.85701807830816</v>
      </c>
      <c r="K82" s="37">
        <f t="shared" si="21"/>
        <v>2253.9492304827768</v>
      </c>
      <c r="L82" s="37">
        <f t="shared" si="22"/>
        <v>24734372.236128859</v>
      </c>
      <c r="M82" s="37">
        <f t="shared" si="23"/>
        <v>21728070.581853967</v>
      </c>
      <c r="N82" s="41">
        <f>'jan-aug'!M82</f>
        <v>14466781.851991795</v>
      </c>
      <c r="O82" s="41">
        <f t="shared" si="24"/>
        <v>7261288.7298621722</v>
      </c>
    </row>
    <row r="83" spans="1:15" s="34" customFormat="1" x14ac:dyDescent="0.2">
      <c r="A83" s="33">
        <v>1845</v>
      </c>
      <c r="B83" s="34" t="s">
        <v>310</v>
      </c>
      <c r="C83" s="65">
        <v>55058179</v>
      </c>
      <c r="D83" s="36">
        <v>1912</v>
      </c>
      <c r="E83" s="37">
        <f t="shared" si="18"/>
        <v>28796.118723849373</v>
      </c>
      <c r="F83" s="38">
        <f t="shared" si="15"/>
        <v>1.0309634683886657</v>
      </c>
      <c r="G83" s="39">
        <f t="shared" si="16"/>
        <v>-518.90939252138776</v>
      </c>
      <c r="H83" s="39">
        <f t="shared" si="17"/>
        <v>0</v>
      </c>
      <c r="I83" s="37">
        <f t="shared" si="19"/>
        <v>-518.90939252138776</v>
      </c>
      <c r="J83" s="40">
        <f t="shared" si="20"/>
        <v>-311.85701807830816</v>
      </c>
      <c r="K83" s="37">
        <f t="shared" si="21"/>
        <v>-830.76641059969597</v>
      </c>
      <c r="L83" s="37">
        <f t="shared" si="22"/>
        <v>-992154.75850089337</v>
      </c>
      <c r="M83" s="37">
        <f t="shared" si="23"/>
        <v>-1588425.3770666188</v>
      </c>
      <c r="N83" s="41">
        <f>'jan-aug'!M83</f>
        <v>-3378044.1849319409</v>
      </c>
      <c r="O83" s="41">
        <f t="shared" si="24"/>
        <v>1789618.8078653221</v>
      </c>
    </row>
    <row r="84" spans="1:15" s="34" customFormat="1" x14ac:dyDescent="0.2">
      <c r="A84" s="33">
        <v>1848</v>
      </c>
      <c r="B84" s="34" t="s">
        <v>311</v>
      </c>
      <c r="C84" s="65">
        <v>60475987</v>
      </c>
      <c r="D84" s="36">
        <v>2586</v>
      </c>
      <c r="E84" s="37">
        <f t="shared" si="18"/>
        <v>23385.919180201083</v>
      </c>
      <c r="F84" s="38">
        <f t="shared" si="15"/>
        <v>0.83726659765119138</v>
      </c>
      <c r="G84" s="39">
        <f t="shared" si="16"/>
        <v>2727.2103336675864</v>
      </c>
      <c r="H84" s="39">
        <f t="shared" si="17"/>
        <v>613.27825386844461</v>
      </c>
      <c r="I84" s="37">
        <f t="shared" si="19"/>
        <v>3340.488587536031</v>
      </c>
      <c r="J84" s="40">
        <f t="shared" si="20"/>
        <v>-311.85701807830816</v>
      </c>
      <c r="K84" s="37">
        <f t="shared" si="21"/>
        <v>3028.6315694577229</v>
      </c>
      <c r="L84" s="37">
        <f t="shared" si="22"/>
        <v>8638503.4873681758</v>
      </c>
      <c r="M84" s="37">
        <f t="shared" si="23"/>
        <v>7832041.2386176717</v>
      </c>
      <c r="N84" s="41">
        <f>'jan-aug'!M84</f>
        <v>6253923.8512915783</v>
      </c>
      <c r="O84" s="41">
        <f t="shared" si="24"/>
        <v>1578117.3873260934</v>
      </c>
    </row>
    <row r="85" spans="1:15" s="34" customFormat="1" x14ac:dyDescent="0.2">
      <c r="A85" s="33">
        <v>1851</v>
      </c>
      <c r="B85" s="34" t="s">
        <v>312</v>
      </c>
      <c r="C85" s="65">
        <v>46371676</v>
      </c>
      <c r="D85" s="36">
        <v>2003</v>
      </c>
      <c r="E85" s="37">
        <f t="shared" si="18"/>
        <v>23151.111333000499</v>
      </c>
      <c r="F85" s="38">
        <f t="shared" si="15"/>
        <v>0.82885996775511805</v>
      </c>
      <c r="G85" s="39">
        <f t="shared" si="16"/>
        <v>2868.0950419879364</v>
      </c>
      <c r="H85" s="39">
        <f t="shared" si="17"/>
        <v>695.46100038864893</v>
      </c>
      <c r="I85" s="37">
        <f t="shared" si="19"/>
        <v>3563.5560423765855</v>
      </c>
      <c r="J85" s="40">
        <f t="shared" si="20"/>
        <v>-311.85701807830816</v>
      </c>
      <c r="K85" s="37">
        <f t="shared" si="21"/>
        <v>3251.6990242982774</v>
      </c>
      <c r="L85" s="37">
        <f t="shared" si="22"/>
        <v>7137802.7528803004</v>
      </c>
      <c r="M85" s="37">
        <f t="shared" si="23"/>
        <v>6513153.1456694501</v>
      </c>
      <c r="N85" s="41">
        <f>'jan-aug'!M85</f>
        <v>5614711.9119439395</v>
      </c>
      <c r="O85" s="41">
        <f t="shared" si="24"/>
        <v>898441.23372551054</v>
      </c>
    </row>
    <row r="86" spans="1:15" s="34" customFormat="1" x14ac:dyDescent="0.2">
      <c r="A86" s="33">
        <v>1853</v>
      </c>
      <c r="B86" s="34" t="s">
        <v>314</v>
      </c>
      <c r="C86" s="65">
        <v>24988336</v>
      </c>
      <c r="D86" s="36">
        <v>1324</v>
      </c>
      <c r="E86" s="37">
        <f t="shared" si="18"/>
        <v>18873.365558912388</v>
      </c>
      <c r="F86" s="38">
        <f t="shared" si="15"/>
        <v>0.67570739665926949</v>
      </c>
      <c r="G86" s="39">
        <f t="shared" si="16"/>
        <v>5434.7425064408026</v>
      </c>
      <c r="H86" s="39">
        <f t="shared" si="17"/>
        <v>2192.6720213194876</v>
      </c>
      <c r="I86" s="37">
        <f t="shared" si="19"/>
        <v>7627.4145277602902</v>
      </c>
      <c r="J86" s="40">
        <f t="shared" si="20"/>
        <v>-311.85701807830816</v>
      </c>
      <c r="K86" s="37">
        <f t="shared" si="21"/>
        <v>7315.5575096819821</v>
      </c>
      <c r="L86" s="37">
        <f t="shared" si="22"/>
        <v>10098696.834754623</v>
      </c>
      <c r="M86" s="37">
        <f t="shared" si="23"/>
        <v>9685798.1428189445</v>
      </c>
      <c r="N86" s="41">
        <f>'jan-aug'!M86</f>
        <v>6423136.8926179623</v>
      </c>
      <c r="O86" s="41">
        <f t="shared" si="24"/>
        <v>3262661.2502009822</v>
      </c>
    </row>
    <row r="87" spans="1:15" s="34" customFormat="1" x14ac:dyDescent="0.2">
      <c r="A87" s="33">
        <v>1856</v>
      </c>
      <c r="B87" s="34" t="s">
        <v>315</v>
      </c>
      <c r="C87" s="65">
        <v>14498359</v>
      </c>
      <c r="D87" s="36">
        <v>488</v>
      </c>
      <c r="E87" s="37">
        <f t="shared" si="18"/>
        <v>29709.752049180326</v>
      </c>
      <c r="F87" s="38">
        <f t="shared" si="15"/>
        <v>1.0636735218146698</v>
      </c>
      <c r="G87" s="39">
        <f t="shared" si="16"/>
        <v>-1067.0893877199596</v>
      </c>
      <c r="H87" s="39">
        <f t="shared" si="17"/>
        <v>0</v>
      </c>
      <c r="I87" s="37">
        <f t="shared" si="19"/>
        <v>-1067.0893877199596</v>
      </c>
      <c r="J87" s="40">
        <f t="shared" si="20"/>
        <v>-311.85701807830816</v>
      </c>
      <c r="K87" s="37">
        <f t="shared" si="21"/>
        <v>-1378.9464057982677</v>
      </c>
      <c r="L87" s="37">
        <f t="shared" si="22"/>
        <v>-520739.62120734027</v>
      </c>
      <c r="M87" s="37">
        <f t="shared" si="23"/>
        <v>-672925.84602955461</v>
      </c>
      <c r="N87" s="41">
        <f>'jan-aug'!M87</f>
        <v>-958658.29238848761</v>
      </c>
      <c r="O87" s="41">
        <f t="shared" si="24"/>
        <v>285732.446358933</v>
      </c>
    </row>
    <row r="88" spans="1:15" s="34" customFormat="1" x14ac:dyDescent="0.2">
      <c r="A88" s="33">
        <v>1857</v>
      </c>
      <c r="B88" s="34" t="s">
        <v>316</v>
      </c>
      <c r="C88" s="65">
        <v>19599877</v>
      </c>
      <c r="D88" s="36">
        <v>698</v>
      </c>
      <c r="E88" s="37">
        <f t="shared" si="18"/>
        <v>28080.053008595987</v>
      </c>
      <c r="F88" s="38">
        <f t="shared" si="15"/>
        <v>1.0053267636483001</v>
      </c>
      <c r="G88" s="39">
        <f t="shared" si="16"/>
        <v>-89.269963369356262</v>
      </c>
      <c r="H88" s="39">
        <f t="shared" si="17"/>
        <v>0</v>
      </c>
      <c r="I88" s="37">
        <f t="shared" si="19"/>
        <v>-89.269963369356262</v>
      </c>
      <c r="J88" s="40">
        <f t="shared" si="20"/>
        <v>-311.85701807830816</v>
      </c>
      <c r="K88" s="37">
        <f t="shared" si="21"/>
        <v>-401.12698144766443</v>
      </c>
      <c r="L88" s="37">
        <f t="shared" si="22"/>
        <v>-62310.434431810674</v>
      </c>
      <c r="M88" s="37">
        <f t="shared" si="23"/>
        <v>-279986.6330504698</v>
      </c>
      <c r="N88" s="41">
        <f>'jan-aug'!M88</f>
        <v>-362244.8616540248</v>
      </c>
      <c r="O88" s="41">
        <f t="shared" si="24"/>
        <v>82258.228603555006</v>
      </c>
    </row>
    <row r="89" spans="1:15" s="34" customFormat="1" x14ac:dyDescent="0.2">
      <c r="A89" s="33">
        <v>1859</v>
      </c>
      <c r="B89" s="34" t="s">
        <v>317</v>
      </c>
      <c r="C89" s="65">
        <v>32577830</v>
      </c>
      <c r="D89" s="36">
        <v>1238</v>
      </c>
      <c r="E89" s="37">
        <f t="shared" si="18"/>
        <v>26314.886914378028</v>
      </c>
      <c r="F89" s="38">
        <f t="shared" si="15"/>
        <v>0.94212999132530584</v>
      </c>
      <c r="G89" s="39">
        <f t="shared" si="16"/>
        <v>969.82969316141896</v>
      </c>
      <c r="H89" s="39">
        <f t="shared" si="17"/>
        <v>0</v>
      </c>
      <c r="I89" s="37">
        <f t="shared" si="19"/>
        <v>969.82969316141896</v>
      </c>
      <c r="J89" s="40">
        <f t="shared" si="20"/>
        <v>-311.85701807830816</v>
      </c>
      <c r="K89" s="37">
        <f t="shared" si="21"/>
        <v>657.97267508311074</v>
      </c>
      <c r="L89" s="37">
        <f t="shared" si="22"/>
        <v>1200649.1601338366</v>
      </c>
      <c r="M89" s="37">
        <f t="shared" si="23"/>
        <v>814570.17175289115</v>
      </c>
      <c r="N89" s="41">
        <f>'jan-aug'!M89</f>
        <v>233325.24594887695</v>
      </c>
      <c r="O89" s="41">
        <f t="shared" si="24"/>
        <v>581244.9258040142</v>
      </c>
    </row>
    <row r="90" spans="1:15" s="34" customFormat="1" x14ac:dyDescent="0.2">
      <c r="A90" s="33">
        <v>1860</v>
      </c>
      <c r="B90" s="34" t="s">
        <v>318</v>
      </c>
      <c r="C90" s="65">
        <v>258349864</v>
      </c>
      <c r="D90" s="36">
        <v>11521</v>
      </c>
      <c r="E90" s="37">
        <f t="shared" si="18"/>
        <v>22424.256922142176</v>
      </c>
      <c r="F90" s="38">
        <f t="shared" si="15"/>
        <v>0.80283700432666594</v>
      </c>
      <c r="G90" s="39">
        <f t="shared" si="16"/>
        <v>3304.2076885029301</v>
      </c>
      <c r="H90" s="39">
        <f t="shared" si="17"/>
        <v>949.86004418906191</v>
      </c>
      <c r="I90" s="37">
        <f t="shared" si="19"/>
        <v>4254.0677326919922</v>
      </c>
      <c r="J90" s="40">
        <f t="shared" si="20"/>
        <v>-311.85701807830816</v>
      </c>
      <c r="K90" s="37">
        <f t="shared" si="21"/>
        <v>3942.2107146136841</v>
      </c>
      <c r="L90" s="37">
        <f t="shared" si="22"/>
        <v>49011114.348344445</v>
      </c>
      <c r="M90" s="37">
        <f t="shared" si="23"/>
        <v>45418209.643064253</v>
      </c>
      <c r="N90" s="41">
        <f>'jan-aug'!M90</f>
        <v>32038590.498754915</v>
      </c>
      <c r="O90" s="41">
        <f t="shared" si="24"/>
        <v>13379619.144309338</v>
      </c>
    </row>
    <row r="91" spans="1:15" s="34" customFormat="1" x14ac:dyDescent="0.2">
      <c r="A91" s="33">
        <v>1865</v>
      </c>
      <c r="B91" s="34" t="s">
        <v>319</v>
      </c>
      <c r="C91" s="65">
        <v>234514195</v>
      </c>
      <c r="D91" s="36">
        <v>9670</v>
      </c>
      <c r="E91" s="37">
        <f t="shared" si="18"/>
        <v>24251.726473629784</v>
      </c>
      <c r="F91" s="38">
        <f t="shared" si="15"/>
        <v>0.86826437546803925</v>
      </c>
      <c r="G91" s="39">
        <f t="shared" si="16"/>
        <v>2207.7259576103656</v>
      </c>
      <c r="H91" s="39">
        <f t="shared" si="17"/>
        <v>310.24570116839931</v>
      </c>
      <c r="I91" s="37">
        <f t="shared" si="19"/>
        <v>2517.9716587787648</v>
      </c>
      <c r="J91" s="40">
        <f t="shared" si="20"/>
        <v>-311.85701807830816</v>
      </c>
      <c r="K91" s="37">
        <f t="shared" si="21"/>
        <v>2206.1146407004567</v>
      </c>
      <c r="L91" s="37">
        <f t="shared" si="22"/>
        <v>24348785.940390654</v>
      </c>
      <c r="M91" s="37">
        <f t="shared" si="23"/>
        <v>21333128.575573415</v>
      </c>
      <c r="N91" s="41">
        <f>'jan-aug'!M91</f>
        <v>15403342.992610047</v>
      </c>
      <c r="O91" s="41">
        <f t="shared" si="24"/>
        <v>5929785.5829633679</v>
      </c>
    </row>
    <row r="92" spans="1:15" s="34" customFormat="1" x14ac:dyDescent="0.2">
      <c r="A92" s="33">
        <v>1866</v>
      </c>
      <c r="B92" s="34" t="s">
        <v>320</v>
      </c>
      <c r="C92" s="65">
        <v>193508299</v>
      </c>
      <c r="D92" s="36">
        <v>8065</v>
      </c>
      <c r="E92" s="37">
        <f t="shared" si="18"/>
        <v>23993.589460632364</v>
      </c>
      <c r="F92" s="38">
        <f t="shared" si="15"/>
        <v>0.85902251086845705</v>
      </c>
      <c r="G92" s="39">
        <f t="shared" si="16"/>
        <v>2362.608165408818</v>
      </c>
      <c r="H92" s="39">
        <f t="shared" si="17"/>
        <v>400.5936557174964</v>
      </c>
      <c r="I92" s="37">
        <f t="shared" si="19"/>
        <v>2763.2018211263144</v>
      </c>
      <c r="J92" s="40">
        <f t="shared" si="20"/>
        <v>-311.85701807830816</v>
      </c>
      <c r="K92" s="37">
        <f t="shared" si="21"/>
        <v>2451.3448030480063</v>
      </c>
      <c r="L92" s="37">
        <f t="shared" si="22"/>
        <v>22285222.687383726</v>
      </c>
      <c r="M92" s="37">
        <f t="shared" si="23"/>
        <v>19770095.836582169</v>
      </c>
      <c r="N92" s="41">
        <f>'jan-aug'!M92</f>
        <v>14119540.519534638</v>
      </c>
      <c r="O92" s="41">
        <f t="shared" si="24"/>
        <v>5650555.3170475308</v>
      </c>
    </row>
    <row r="93" spans="1:15" s="34" customFormat="1" x14ac:dyDescent="0.2">
      <c r="A93" s="33">
        <v>1867</v>
      </c>
      <c r="B93" s="34" t="s">
        <v>442</v>
      </c>
      <c r="C93" s="65">
        <v>85513853</v>
      </c>
      <c r="D93" s="36">
        <v>2576</v>
      </c>
      <c r="E93" s="37">
        <f t="shared" si="18"/>
        <v>33196.371506211181</v>
      </c>
      <c r="F93" s="38">
        <f t="shared" si="15"/>
        <v>1.1885020559252357</v>
      </c>
      <c r="G93" s="39">
        <f t="shared" si="16"/>
        <v>-3159.061061938472</v>
      </c>
      <c r="H93" s="39">
        <f t="shared" si="17"/>
        <v>0</v>
      </c>
      <c r="I93" s="37">
        <f t="shared" si="19"/>
        <v>-3159.061061938472</v>
      </c>
      <c r="J93" s="40">
        <f t="shared" si="20"/>
        <v>-311.85701807830816</v>
      </c>
      <c r="K93" s="37">
        <f t="shared" si="21"/>
        <v>-3470.9180800167801</v>
      </c>
      <c r="L93" s="37">
        <f t="shared" si="22"/>
        <v>-8137741.2955535036</v>
      </c>
      <c r="M93" s="37">
        <f t="shared" si="23"/>
        <v>-8941084.9741232246</v>
      </c>
      <c r="N93" s="41">
        <f>'jan-aug'!M93</f>
        <v>-6445548.7696572626</v>
      </c>
      <c r="O93" s="41">
        <f t="shared" si="24"/>
        <v>-2495536.204465962</v>
      </c>
    </row>
    <row r="94" spans="1:15" s="34" customFormat="1" x14ac:dyDescent="0.2">
      <c r="A94" s="33">
        <v>1868</v>
      </c>
      <c r="B94" s="34" t="s">
        <v>321</v>
      </c>
      <c r="C94" s="65">
        <v>109131848</v>
      </c>
      <c r="D94" s="36">
        <v>4416</v>
      </c>
      <c r="E94" s="37">
        <f t="shared" si="18"/>
        <v>24712.827898550724</v>
      </c>
      <c r="F94" s="38">
        <f t="shared" si="15"/>
        <v>0.88477280595737928</v>
      </c>
      <c r="G94" s="39">
        <f t="shared" si="16"/>
        <v>1931.0651026578016</v>
      </c>
      <c r="H94" s="39">
        <f t="shared" si="17"/>
        <v>148.86020244607025</v>
      </c>
      <c r="I94" s="37">
        <f t="shared" si="19"/>
        <v>2079.9253051038718</v>
      </c>
      <c r="J94" s="40">
        <f t="shared" si="20"/>
        <v>-311.85701807830816</v>
      </c>
      <c r="K94" s="37">
        <f t="shared" si="21"/>
        <v>1768.0682870255637</v>
      </c>
      <c r="L94" s="37">
        <f t="shared" si="22"/>
        <v>9184950.1473386977</v>
      </c>
      <c r="M94" s="37">
        <f t="shared" si="23"/>
        <v>7807789.5555048892</v>
      </c>
      <c r="N94" s="41">
        <f>'jan-aug'!M94</f>
        <v>4395703.9377304073</v>
      </c>
      <c r="O94" s="41">
        <f t="shared" si="24"/>
        <v>3412085.6177744819</v>
      </c>
    </row>
    <row r="95" spans="1:15" s="34" customFormat="1" x14ac:dyDescent="0.2">
      <c r="A95" s="33">
        <v>1870</v>
      </c>
      <c r="B95" s="34" t="s">
        <v>385</v>
      </c>
      <c r="C95" s="65">
        <v>244598670</v>
      </c>
      <c r="D95" s="36">
        <v>10514</v>
      </c>
      <c r="E95" s="37">
        <f t="shared" si="18"/>
        <v>23264.092638386912</v>
      </c>
      <c r="F95" s="38">
        <f t="shared" si="15"/>
        <v>0.83290494338469079</v>
      </c>
      <c r="G95" s="39">
        <f t="shared" si="16"/>
        <v>2800.3062587560889</v>
      </c>
      <c r="H95" s="39">
        <f t="shared" si="17"/>
        <v>655.91754350340443</v>
      </c>
      <c r="I95" s="37">
        <f t="shared" si="19"/>
        <v>3456.2238022594934</v>
      </c>
      <c r="J95" s="40">
        <f t="shared" si="20"/>
        <v>-311.85701807830816</v>
      </c>
      <c r="K95" s="37">
        <f t="shared" si="21"/>
        <v>3144.3667841811853</v>
      </c>
      <c r="L95" s="37">
        <f t="shared" si="22"/>
        <v>36338737.056956314</v>
      </c>
      <c r="M95" s="37">
        <f t="shared" si="23"/>
        <v>33059872.368880983</v>
      </c>
      <c r="N95" s="41">
        <f>'jan-aug'!M95</f>
        <v>24742794.335336298</v>
      </c>
      <c r="O95" s="41">
        <f t="shared" si="24"/>
        <v>8317078.0335446857</v>
      </c>
    </row>
    <row r="96" spans="1:15" s="34" customFormat="1" x14ac:dyDescent="0.2">
      <c r="A96" s="33">
        <v>1871</v>
      </c>
      <c r="B96" s="34" t="s">
        <v>322</v>
      </c>
      <c r="C96" s="65">
        <v>109979620</v>
      </c>
      <c r="D96" s="36">
        <v>4588</v>
      </c>
      <c r="E96" s="37">
        <f t="shared" si="18"/>
        <v>23971.146469049694</v>
      </c>
      <c r="F96" s="38">
        <f t="shared" si="15"/>
        <v>0.85821900312267452</v>
      </c>
      <c r="G96" s="39">
        <f t="shared" si="16"/>
        <v>2376.0739603584193</v>
      </c>
      <c r="H96" s="39">
        <f t="shared" si="17"/>
        <v>408.4487027714307</v>
      </c>
      <c r="I96" s="37">
        <f t="shared" si="19"/>
        <v>2784.5226631298501</v>
      </c>
      <c r="J96" s="40">
        <f t="shared" si="20"/>
        <v>-311.85701807830816</v>
      </c>
      <c r="K96" s="37">
        <f t="shared" si="21"/>
        <v>2472.665645051542</v>
      </c>
      <c r="L96" s="37">
        <f t="shared" si="22"/>
        <v>12775389.978439752</v>
      </c>
      <c r="M96" s="37">
        <f t="shared" si="23"/>
        <v>11344589.979496475</v>
      </c>
      <c r="N96" s="41">
        <f>'jan-aug'!M96</f>
        <v>7445920.7118815798</v>
      </c>
      <c r="O96" s="41">
        <f t="shared" si="24"/>
        <v>3898669.2676148955</v>
      </c>
    </row>
    <row r="97" spans="1:15" s="34" customFormat="1" x14ac:dyDescent="0.2">
      <c r="A97" s="33">
        <v>1874</v>
      </c>
      <c r="B97" s="34" t="s">
        <v>323</v>
      </c>
      <c r="C97" s="65">
        <v>26907789</v>
      </c>
      <c r="D97" s="36">
        <v>989</v>
      </c>
      <c r="E97" s="37">
        <f t="shared" si="18"/>
        <v>27207.066734074822</v>
      </c>
      <c r="F97" s="38">
        <f t="shared" si="15"/>
        <v>0.97407196274728036</v>
      </c>
      <c r="G97" s="39">
        <f t="shared" si="16"/>
        <v>434.52180134334264</v>
      </c>
      <c r="H97" s="39">
        <f t="shared" si="17"/>
        <v>0</v>
      </c>
      <c r="I97" s="37">
        <f t="shared" si="19"/>
        <v>434.52180134334264</v>
      </c>
      <c r="J97" s="40">
        <f t="shared" si="20"/>
        <v>-311.85701807830816</v>
      </c>
      <c r="K97" s="37">
        <f t="shared" si="21"/>
        <v>122.66478326503449</v>
      </c>
      <c r="L97" s="37">
        <f t="shared" si="22"/>
        <v>429742.06152856589</v>
      </c>
      <c r="M97" s="37">
        <f t="shared" si="23"/>
        <v>121315.4706491191</v>
      </c>
      <c r="N97" s="41">
        <f>'jan-aug'!M97</f>
        <v>6154.8152208726378</v>
      </c>
      <c r="O97" s="41">
        <f t="shared" si="24"/>
        <v>115160.65542824646</v>
      </c>
    </row>
    <row r="98" spans="1:15" s="34" customFormat="1" x14ac:dyDescent="0.2">
      <c r="A98" s="33">
        <v>1875</v>
      </c>
      <c r="B98" s="34" t="s">
        <v>419</v>
      </c>
      <c r="C98" s="65">
        <v>62640996</v>
      </c>
      <c r="D98" s="36">
        <v>2701</v>
      </c>
      <c r="E98" s="37">
        <f t="shared" si="18"/>
        <v>23191.77934098482</v>
      </c>
      <c r="F98" s="38">
        <f t="shared" si="15"/>
        <v>0.83031597059237705</v>
      </c>
      <c r="G98" s="39">
        <f t="shared" si="16"/>
        <v>2843.6942371973441</v>
      </c>
      <c r="H98" s="39">
        <f t="shared" si="17"/>
        <v>681.22719759413667</v>
      </c>
      <c r="I98" s="37">
        <f t="shared" si="19"/>
        <v>3524.9214347914808</v>
      </c>
      <c r="J98" s="40">
        <f t="shared" si="20"/>
        <v>-311.85701807830816</v>
      </c>
      <c r="K98" s="37">
        <f t="shared" si="21"/>
        <v>3213.0644167131727</v>
      </c>
      <c r="L98" s="37">
        <f t="shared" si="22"/>
        <v>9520812.7953717895</v>
      </c>
      <c r="M98" s="37">
        <f t="shared" si="23"/>
        <v>8678486.9895422794</v>
      </c>
      <c r="N98" s="41">
        <f>'jan-aug'!M98</f>
        <v>5356906.9569948008</v>
      </c>
      <c r="O98" s="41">
        <f t="shared" si="24"/>
        <v>3321580.0325474786</v>
      </c>
    </row>
    <row r="99" spans="1:15" s="34" customFormat="1" x14ac:dyDescent="0.2">
      <c r="A99" s="33">
        <v>3001</v>
      </c>
      <c r="B99" s="34" t="s">
        <v>63</v>
      </c>
      <c r="C99" s="65">
        <v>672885020</v>
      </c>
      <c r="D99" s="36">
        <v>31387</v>
      </c>
      <c r="E99" s="37">
        <f t="shared" si="18"/>
        <v>21438.33497945009</v>
      </c>
      <c r="F99" s="38">
        <f t="shared" si="15"/>
        <v>0.76753886170731056</v>
      </c>
      <c r="G99" s="39">
        <f t="shared" si="16"/>
        <v>3895.7608541181817</v>
      </c>
      <c r="H99" s="39">
        <f t="shared" si="17"/>
        <v>1294.9327241312922</v>
      </c>
      <c r="I99" s="37">
        <f t="shared" si="19"/>
        <v>5190.6935782494738</v>
      </c>
      <c r="J99" s="40">
        <f t="shared" si="20"/>
        <v>-311.85701807830816</v>
      </c>
      <c r="K99" s="37">
        <f t="shared" si="21"/>
        <v>4878.8365601711657</v>
      </c>
      <c r="L99" s="37">
        <f t="shared" si="22"/>
        <v>162920299.34051624</v>
      </c>
      <c r="M99" s="37">
        <f t="shared" si="23"/>
        <v>153132043.11409238</v>
      </c>
      <c r="N99" s="41">
        <f>'jan-aug'!M99</f>
        <v>120370710.64614798</v>
      </c>
      <c r="O99" s="41">
        <f t="shared" si="24"/>
        <v>32761332.467944399</v>
      </c>
    </row>
    <row r="100" spans="1:15" s="34" customFormat="1" x14ac:dyDescent="0.2">
      <c r="A100" s="33">
        <v>3002</v>
      </c>
      <c r="B100" s="34" t="s">
        <v>64</v>
      </c>
      <c r="C100" s="65">
        <v>1239591747</v>
      </c>
      <c r="D100" s="36">
        <v>49668</v>
      </c>
      <c r="E100" s="37">
        <f t="shared" si="18"/>
        <v>24957.553092534428</v>
      </c>
      <c r="F100" s="38">
        <f t="shared" si="15"/>
        <v>0.8935344983649941</v>
      </c>
      <c r="G100" s="39">
        <f t="shared" si="16"/>
        <v>1784.2299862675791</v>
      </c>
      <c r="H100" s="39">
        <f t="shared" si="17"/>
        <v>63.206384551773766</v>
      </c>
      <c r="I100" s="37">
        <f t="shared" si="19"/>
        <v>1847.4363708193528</v>
      </c>
      <c r="J100" s="40">
        <f t="shared" si="20"/>
        <v>-311.85701807830816</v>
      </c>
      <c r="K100" s="37">
        <f t="shared" si="21"/>
        <v>1535.5793527410447</v>
      </c>
      <c r="L100" s="37">
        <f t="shared" si="22"/>
        <v>91758469.665855616</v>
      </c>
      <c r="M100" s="37">
        <f t="shared" si="23"/>
        <v>76269155.291942209</v>
      </c>
      <c r="N100" s="41">
        <f>'jan-aug'!M100</f>
        <v>63124959.547544479</v>
      </c>
      <c r="O100" s="41">
        <f t="shared" si="24"/>
        <v>13144195.74439773</v>
      </c>
    </row>
    <row r="101" spans="1:15" s="34" customFormat="1" x14ac:dyDescent="0.2">
      <c r="A101" s="33">
        <v>3003</v>
      </c>
      <c r="B101" s="34" t="s">
        <v>65</v>
      </c>
      <c r="C101" s="65">
        <v>1292146547</v>
      </c>
      <c r="D101" s="36">
        <v>57372</v>
      </c>
      <c r="E101" s="37">
        <f t="shared" si="18"/>
        <v>22522.250348602105</v>
      </c>
      <c r="F101" s="38">
        <f t="shared" si="15"/>
        <v>0.80634538140314826</v>
      </c>
      <c r="G101" s="39">
        <f t="shared" si="16"/>
        <v>3245.4116326269727</v>
      </c>
      <c r="H101" s="39">
        <f t="shared" si="17"/>
        <v>915.56234492808687</v>
      </c>
      <c r="I101" s="37">
        <f t="shared" si="19"/>
        <v>4160.9739775550597</v>
      </c>
      <c r="J101" s="40">
        <f t="shared" si="20"/>
        <v>-311.85701807830816</v>
      </c>
      <c r="K101" s="37">
        <f t="shared" si="21"/>
        <v>3849.1169594767516</v>
      </c>
      <c r="L101" s="37">
        <f t="shared" si="22"/>
        <v>238723399.0402889</v>
      </c>
      <c r="M101" s="37">
        <f t="shared" si="23"/>
        <v>220831538.1991002</v>
      </c>
      <c r="N101" s="41">
        <f>'jan-aug'!M101</f>
        <v>169756803.92830643</v>
      </c>
      <c r="O101" s="41">
        <f t="shared" si="24"/>
        <v>51074734.270793766</v>
      </c>
    </row>
    <row r="102" spans="1:15" s="34" customFormat="1" x14ac:dyDescent="0.2">
      <c r="A102" s="33">
        <v>3004</v>
      </c>
      <c r="B102" s="34" t="s">
        <v>66</v>
      </c>
      <c r="C102" s="65">
        <v>1969635903</v>
      </c>
      <c r="D102" s="36">
        <v>83193</v>
      </c>
      <c r="E102" s="37">
        <f t="shared" si="18"/>
        <v>23675.500378637626</v>
      </c>
      <c r="F102" s="38">
        <f t="shared" si="15"/>
        <v>0.84763423224748236</v>
      </c>
      <c r="G102" s="39">
        <f t="shared" si="16"/>
        <v>2553.4616146056605</v>
      </c>
      <c r="H102" s="39">
        <f t="shared" si="17"/>
        <v>511.92483441565469</v>
      </c>
      <c r="I102" s="37">
        <f t="shared" si="19"/>
        <v>3065.3864490213155</v>
      </c>
      <c r="J102" s="40">
        <f t="shared" si="20"/>
        <v>-311.85701807830816</v>
      </c>
      <c r="K102" s="37">
        <f t="shared" si="21"/>
        <v>2753.5294309430074</v>
      </c>
      <c r="L102" s="37">
        <f t="shared" si="22"/>
        <v>255018694.8534303</v>
      </c>
      <c r="M102" s="37">
        <f t="shared" si="23"/>
        <v>229074373.94844162</v>
      </c>
      <c r="N102" s="41">
        <f>'jan-aug'!M102</f>
        <v>181748895.03841844</v>
      </c>
      <c r="O102" s="41">
        <f t="shared" si="24"/>
        <v>47325478.910023183</v>
      </c>
    </row>
    <row r="103" spans="1:15" s="34" customFormat="1" x14ac:dyDescent="0.2">
      <c r="A103" s="33">
        <v>3005</v>
      </c>
      <c r="B103" s="34" t="s">
        <v>138</v>
      </c>
      <c r="C103" s="65">
        <v>2628705652</v>
      </c>
      <c r="D103" s="36">
        <v>101859</v>
      </c>
      <c r="E103" s="37">
        <f t="shared" si="18"/>
        <v>25807.298834663605</v>
      </c>
      <c r="F103" s="38">
        <f t="shared" si="15"/>
        <v>0.9239572378305192</v>
      </c>
      <c r="G103" s="39">
        <f t="shared" si="16"/>
        <v>1274.382540990073</v>
      </c>
      <c r="H103" s="39">
        <f t="shared" si="17"/>
        <v>0</v>
      </c>
      <c r="I103" s="37">
        <f t="shared" si="19"/>
        <v>1274.382540990073</v>
      </c>
      <c r="J103" s="40">
        <f t="shared" si="20"/>
        <v>-311.85701807830816</v>
      </c>
      <c r="K103" s="37">
        <f t="shared" si="21"/>
        <v>962.52552291176494</v>
      </c>
      <c r="L103" s="37">
        <f t="shared" si="22"/>
        <v>129807331.24270785</v>
      </c>
      <c r="M103" s="37">
        <f t="shared" si="23"/>
        <v>98041887.238269463</v>
      </c>
      <c r="N103" s="41">
        <f>'jan-aug'!M103</f>
        <v>76205118.444674239</v>
      </c>
      <c r="O103" s="41">
        <f t="shared" si="24"/>
        <v>21836768.793595225</v>
      </c>
    </row>
    <row r="104" spans="1:15" s="34" customFormat="1" x14ac:dyDescent="0.2">
      <c r="A104" s="33">
        <v>3006</v>
      </c>
      <c r="B104" s="34" t="s">
        <v>139</v>
      </c>
      <c r="C104" s="65">
        <v>789026416</v>
      </c>
      <c r="D104" s="36">
        <v>27694</v>
      </c>
      <c r="E104" s="37">
        <f t="shared" si="18"/>
        <v>28490.879468476927</v>
      </c>
      <c r="F104" s="38">
        <f t="shared" si="15"/>
        <v>1.0200352414138785</v>
      </c>
      <c r="G104" s="39">
        <f t="shared" si="16"/>
        <v>-335.76583929792031</v>
      </c>
      <c r="H104" s="39">
        <f t="shared" si="17"/>
        <v>0</v>
      </c>
      <c r="I104" s="37">
        <f t="shared" si="19"/>
        <v>-335.76583929792031</v>
      </c>
      <c r="J104" s="40">
        <f t="shared" si="20"/>
        <v>-311.85701807830816</v>
      </c>
      <c r="K104" s="37">
        <f t="shared" si="21"/>
        <v>-647.62285737622847</v>
      </c>
      <c r="L104" s="37">
        <f t="shared" si="22"/>
        <v>-9298699.1535166055</v>
      </c>
      <c r="M104" s="37">
        <f t="shared" si="23"/>
        <v>-17935267.412177272</v>
      </c>
      <c r="N104" s="41">
        <f>'jan-aug'!M104</f>
        <v>-20327369.743046694</v>
      </c>
      <c r="O104" s="41">
        <f t="shared" si="24"/>
        <v>2392102.3308694214</v>
      </c>
    </row>
    <row r="105" spans="1:15" s="34" customFormat="1" x14ac:dyDescent="0.2">
      <c r="A105" s="33">
        <v>3007</v>
      </c>
      <c r="B105" s="34" t="s">
        <v>140</v>
      </c>
      <c r="C105" s="65">
        <v>753956327</v>
      </c>
      <c r="D105" s="36">
        <v>30835</v>
      </c>
      <c r="E105" s="37">
        <f t="shared" si="18"/>
        <v>24451.315939678938</v>
      </c>
      <c r="F105" s="38">
        <f t="shared" si="15"/>
        <v>0.87541011098000798</v>
      </c>
      <c r="G105" s="39">
        <f t="shared" si="16"/>
        <v>2087.9722779808731</v>
      </c>
      <c r="H105" s="39">
        <f t="shared" si="17"/>
        <v>240.3893880511954</v>
      </c>
      <c r="I105" s="37">
        <f t="shared" si="19"/>
        <v>2328.3616660320686</v>
      </c>
      <c r="J105" s="40">
        <f t="shared" si="20"/>
        <v>-311.85701807830816</v>
      </c>
      <c r="K105" s="37">
        <f t="shared" si="21"/>
        <v>2016.5046479537605</v>
      </c>
      <c r="L105" s="37">
        <f t="shared" si="22"/>
        <v>71795031.972098827</v>
      </c>
      <c r="M105" s="37">
        <f t="shared" si="23"/>
        <v>62178920.819654204</v>
      </c>
      <c r="N105" s="41">
        <f>'jan-aug'!M105</f>
        <v>49953204.848772556</v>
      </c>
      <c r="O105" s="41">
        <f t="shared" si="24"/>
        <v>12225715.970881648</v>
      </c>
    </row>
    <row r="106" spans="1:15" s="34" customFormat="1" x14ac:dyDescent="0.2">
      <c r="A106" s="33">
        <v>3011</v>
      </c>
      <c r="B106" s="34" t="s">
        <v>67</v>
      </c>
      <c r="C106" s="65">
        <v>147026795</v>
      </c>
      <c r="D106" s="36">
        <v>4694</v>
      </c>
      <c r="E106" s="37">
        <f t="shared" si="18"/>
        <v>31322.282701320833</v>
      </c>
      <c r="F106" s="38">
        <f t="shared" si="15"/>
        <v>1.1214056144607853</v>
      </c>
      <c r="G106" s="39">
        <f t="shared" si="16"/>
        <v>-2034.6077790042639</v>
      </c>
      <c r="H106" s="39">
        <f t="shared" si="17"/>
        <v>0</v>
      </c>
      <c r="I106" s="37">
        <f t="shared" si="19"/>
        <v>-2034.6077790042639</v>
      </c>
      <c r="J106" s="40">
        <f t="shared" si="20"/>
        <v>-311.85701807830816</v>
      </c>
      <c r="K106" s="37">
        <f t="shared" si="21"/>
        <v>-2346.4647970825722</v>
      </c>
      <c r="L106" s="37">
        <f t="shared" si="22"/>
        <v>-9550448.9146460146</v>
      </c>
      <c r="M106" s="37">
        <f t="shared" si="23"/>
        <v>-11014305.757505594</v>
      </c>
      <c r="N106" s="41">
        <f>'jan-aug'!M106</f>
        <v>-8421212.9853925444</v>
      </c>
      <c r="O106" s="41">
        <f t="shared" si="24"/>
        <v>-2593092.7721130494</v>
      </c>
    </row>
    <row r="107" spans="1:15" s="34" customFormat="1" x14ac:dyDescent="0.2">
      <c r="A107" s="33">
        <v>3012</v>
      </c>
      <c r="B107" s="34" t="s">
        <v>68</v>
      </c>
      <c r="C107" s="65">
        <v>30022961</v>
      </c>
      <c r="D107" s="36">
        <v>1325</v>
      </c>
      <c r="E107" s="37">
        <f t="shared" si="18"/>
        <v>22658.838490566039</v>
      </c>
      <c r="F107" s="38">
        <f t="shared" si="15"/>
        <v>0.81123553295205386</v>
      </c>
      <c r="G107" s="39">
        <f t="shared" si="16"/>
        <v>3163.4587474486129</v>
      </c>
      <c r="H107" s="39">
        <f t="shared" si="17"/>
        <v>867.75649524071014</v>
      </c>
      <c r="I107" s="37">
        <f t="shared" si="19"/>
        <v>4031.2152426893231</v>
      </c>
      <c r="J107" s="40">
        <f t="shared" si="20"/>
        <v>-311.85701807830816</v>
      </c>
      <c r="K107" s="37">
        <f t="shared" si="21"/>
        <v>3719.358224611015</v>
      </c>
      <c r="L107" s="37">
        <f t="shared" si="22"/>
        <v>5341360.1965633528</v>
      </c>
      <c r="M107" s="37">
        <f t="shared" si="23"/>
        <v>4928149.6476095952</v>
      </c>
      <c r="N107" s="41">
        <f>'jan-aug'!M107</f>
        <v>4101925.4439719021</v>
      </c>
      <c r="O107" s="41">
        <f t="shared" si="24"/>
        <v>826224.20363769308</v>
      </c>
    </row>
    <row r="108" spans="1:15" s="34" customFormat="1" x14ac:dyDescent="0.2">
      <c r="A108" s="33">
        <v>3013</v>
      </c>
      <c r="B108" s="34" t="s">
        <v>69</v>
      </c>
      <c r="C108" s="65">
        <v>81279056</v>
      </c>
      <c r="D108" s="36">
        <v>3601</v>
      </c>
      <c r="E108" s="37">
        <f t="shared" si="18"/>
        <v>22571.245765065261</v>
      </c>
      <c r="F108" s="38">
        <f t="shared" si="15"/>
        <v>0.8080995235143269</v>
      </c>
      <c r="G108" s="39">
        <f t="shared" si="16"/>
        <v>3216.0143827490792</v>
      </c>
      <c r="H108" s="39">
        <f t="shared" si="17"/>
        <v>898.4139491659821</v>
      </c>
      <c r="I108" s="37">
        <f t="shared" si="19"/>
        <v>4114.4283319150618</v>
      </c>
      <c r="J108" s="40">
        <f t="shared" si="20"/>
        <v>-311.85701807830816</v>
      </c>
      <c r="K108" s="37">
        <f t="shared" si="21"/>
        <v>3802.5713138367537</v>
      </c>
      <c r="L108" s="37">
        <f t="shared" si="22"/>
        <v>14816056.423226137</v>
      </c>
      <c r="M108" s="37">
        <f t="shared" si="23"/>
        <v>13693059.30112615</v>
      </c>
      <c r="N108" s="41">
        <f>'jan-aug'!M108</f>
        <v>11641400.125541756</v>
      </c>
      <c r="O108" s="41">
        <f t="shared" si="24"/>
        <v>2051659.1755843945</v>
      </c>
    </row>
    <row r="109" spans="1:15" s="34" customFormat="1" x14ac:dyDescent="0.2">
      <c r="A109" s="33">
        <v>3014</v>
      </c>
      <c r="B109" s="34" t="s">
        <v>399</v>
      </c>
      <c r="C109" s="65">
        <v>1050284389</v>
      </c>
      <c r="D109" s="36">
        <v>45201</v>
      </c>
      <c r="E109" s="37">
        <f t="shared" si="18"/>
        <v>23235.8662197739</v>
      </c>
      <c r="F109" s="38">
        <f t="shared" si="15"/>
        <v>0.8318943764151443</v>
      </c>
      <c r="G109" s="39">
        <f t="shared" si="16"/>
        <v>2817.2421099238964</v>
      </c>
      <c r="H109" s="39">
        <f t="shared" si="17"/>
        <v>665.79679001795876</v>
      </c>
      <c r="I109" s="37">
        <f t="shared" si="19"/>
        <v>3483.0388999418551</v>
      </c>
      <c r="J109" s="40">
        <f t="shared" si="20"/>
        <v>-311.85701807830816</v>
      </c>
      <c r="K109" s="37">
        <f t="shared" si="21"/>
        <v>3171.181881863547</v>
      </c>
      <c r="L109" s="37">
        <f t="shared" si="22"/>
        <v>157436841.31627178</v>
      </c>
      <c r="M109" s="37">
        <f t="shared" si="23"/>
        <v>143340592.24211419</v>
      </c>
      <c r="N109" s="41">
        <f>'jan-aug'!M109</f>
        <v>107828182.89948972</v>
      </c>
      <c r="O109" s="41">
        <f t="shared" si="24"/>
        <v>35512409.342624471</v>
      </c>
    </row>
    <row r="110" spans="1:15" s="34" customFormat="1" x14ac:dyDescent="0.2">
      <c r="A110" s="33">
        <v>3015</v>
      </c>
      <c r="B110" s="34" t="s">
        <v>70</v>
      </c>
      <c r="C110" s="65">
        <v>85206424</v>
      </c>
      <c r="D110" s="36">
        <v>3825</v>
      </c>
      <c r="E110" s="37">
        <f t="shared" si="18"/>
        <v>22276.18928104575</v>
      </c>
      <c r="F110" s="38">
        <f t="shared" si="15"/>
        <v>0.79753586182601111</v>
      </c>
      <c r="G110" s="39">
        <f t="shared" si="16"/>
        <v>3393.0482731607858</v>
      </c>
      <c r="H110" s="39">
        <f t="shared" si="17"/>
        <v>1001.683718572811</v>
      </c>
      <c r="I110" s="37">
        <f t="shared" si="19"/>
        <v>4394.7319917335972</v>
      </c>
      <c r="J110" s="40">
        <f t="shared" si="20"/>
        <v>-311.85701807830816</v>
      </c>
      <c r="K110" s="37">
        <f t="shared" si="21"/>
        <v>4082.8749736552891</v>
      </c>
      <c r="L110" s="37">
        <f t="shared" si="22"/>
        <v>16809849.868381009</v>
      </c>
      <c r="M110" s="37">
        <f t="shared" si="23"/>
        <v>15616996.77423148</v>
      </c>
      <c r="N110" s="41">
        <f>'jan-aug'!M110</f>
        <v>11654810.528824542</v>
      </c>
      <c r="O110" s="41">
        <f t="shared" si="24"/>
        <v>3962186.2454069387</v>
      </c>
    </row>
    <row r="111" spans="1:15" s="34" customFormat="1" x14ac:dyDescent="0.2">
      <c r="A111" s="33">
        <v>3016</v>
      </c>
      <c r="B111" s="34" t="s">
        <v>71</v>
      </c>
      <c r="C111" s="65">
        <v>187262514</v>
      </c>
      <c r="D111" s="36">
        <v>8222</v>
      </c>
      <c r="E111" s="37">
        <f t="shared" si="18"/>
        <v>22775.786183410364</v>
      </c>
      <c r="F111" s="38">
        <f t="shared" si="15"/>
        <v>0.81542251385010733</v>
      </c>
      <c r="G111" s="39">
        <f t="shared" si="16"/>
        <v>3093.2901317420174</v>
      </c>
      <c r="H111" s="39">
        <f t="shared" si="17"/>
        <v>826.82480274519617</v>
      </c>
      <c r="I111" s="37">
        <f t="shared" si="19"/>
        <v>3920.1149344872138</v>
      </c>
      <c r="J111" s="40">
        <f t="shared" si="20"/>
        <v>-311.85701807830816</v>
      </c>
      <c r="K111" s="37">
        <f t="shared" si="21"/>
        <v>3608.2579164089057</v>
      </c>
      <c r="L111" s="37">
        <f t="shared" si="22"/>
        <v>32231184.991353873</v>
      </c>
      <c r="M111" s="37">
        <f t="shared" si="23"/>
        <v>29667096.588714022</v>
      </c>
      <c r="N111" s="41">
        <f>'jan-aug'!M111</f>
        <v>22769714.082103383</v>
      </c>
      <c r="O111" s="41">
        <f t="shared" si="24"/>
        <v>6897382.5066106394</v>
      </c>
    </row>
    <row r="112" spans="1:15" s="34" customFormat="1" x14ac:dyDescent="0.2">
      <c r="A112" s="33">
        <v>3017</v>
      </c>
      <c r="B112" s="34" t="s">
        <v>72</v>
      </c>
      <c r="C112" s="65">
        <v>185438034</v>
      </c>
      <c r="D112" s="36">
        <v>7568</v>
      </c>
      <c r="E112" s="37">
        <f t="shared" si="18"/>
        <v>24502.91146934461</v>
      </c>
      <c r="F112" s="38">
        <f t="shared" si="15"/>
        <v>0.8772573427798066</v>
      </c>
      <c r="G112" s="39">
        <f t="shared" si="16"/>
        <v>2057.0149601814701</v>
      </c>
      <c r="H112" s="39">
        <f t="shared" si="17"/>
        <v>222.33095266821019</v>
      </c>
      <c r="I112" s="37">
        <f t="shared" si="19"/>
        <v>2279.3459128496802</v>
      </c>
      <c r="J112" s="40">
        <f t="shared" si="20"/>
        <v>-311.85701807830816</v>
      </c>
      <c r="K112" s="37">
        <f t="shared" si="21"/>
        <v>1967.4888947713721</v>
      </c>
      <c r="L112" s="37">
        <f t="shared" si="22"/>
        <v>17250089.86844638</v>
      </c>
      <c r="M112" s="37">
        <f t="shared" si="23"/>
        <v>14889955.955629744</v>
      </c>
      <c r="N112" s="41">
        <f>'jan-aug'!M112</f>
        <v>12510616.446625916</v>
      </c>
      <c r="O112" s="41">
        <f t="shared" si="24"/>
        <v>2379339.5090038273</v>
      </c>
    </row>
    <row r="113" spans="1:15" s="34" customFormat="1" x14ac:dyDescent="0.2">
      <c r="A113" s="33">
        <v>3018</v>
      </c>
      <c r="B113" s="34" t="s">
        <v>400</v>
      </c>
      <c r="C113" s="65">
        <v>134269886</v>
      </c>
      <c r="D113" s="36">
        <v>5805</v>
      </c>
      <c r="E113" s="37">
        <f t="shared" si="18"/>
        <v>23130.040654608096</v>
      </c>
      <c r="F113" s="38">
        <f t="shared" si="15"/>
        <v>0.82810559179615439</v>
      </c>
      <c r="G113" s="39">
        <f t="shared" si="16"/>
        <v>2880.7374490233783</v>
      </c>
      <c r="H113" s="39">
        <f t="shared" si="17"/>
        <v>702.83573782599012</v>
      </c>
      <c r="I113" s="37">
        <f t="shared" si="19"/>
        <v>3583.5731868493685</v>
      </c>
      <c r="J113" s="40">
        <f t="shared" si="20"/>
        <v>-311.85701807830816</v>
      </c>
      <c r="K113" s="37">
        <f t="shared" si="21"/>
        <v>3271.7161687710604</v>
      </c>
      <c r="L113" s="37">
        <f t="shared" si="22"/>
        <v>20802642.349660583</v>
      </c>
      <c r="M113" s="37">
        <f t="shared" si="23"/>
        <v>18992312.359716006</v>
      </c>
      <c r="N113" s="41">
        <f>'jan-aug'!M113</f>
        <v>14623051.259627843</v>
      </c>
      <c r="O113" s="41">
        <f t="shared" si="24"/>
        <v>4369261.1000881623</v>
      </c>
    </row>
    <row r="114" spans="1:15" s="34" customFormat="1" x14ac:dyDescent="0.2">
      <c r="A114" s="33">
        <v>3019</v>
      </c>
      <c r="B114" s="34" t="s">
        <v>73</v>
      </c>
      <c r="C114" s="65">
        <v>500433869</v>
      </c>
      <c r="D114" s="36">
        <v>18290</v>
      </c>
      <c r="E114" s="37">
        <f t="shared" si="18"/>
        <v>27361.064461454345</v>
      </c>
      <c r="F114" s="38">
        <f t="shared" si="15"/>
        <v>0.9795854151908443</v>
      </c>
      <c r="G114" s="39">
        <f t="shared" si="16"/>
        <v>342.12316491562888</v>
      </c>
      <c r="H114" s="39">
        <f t="shared" si="17"/>
        <v>0</v>
      </c>
      <c r="I114" s="37">
        <f t="shared" si="19"/>
        <v>342.12316491562888</v>
      </c>
      <c r="J114" s="40">
        <f t="shared" si="20"/>
        <v>-311.85701807830816</v>
      </c>
      <c r="K114" s="37">
        <f t="shared" si="21"/>
        <v>30.266146837320719</v>
      </c>
      <c r="L114" s="37">
        <f t="shared" si="22"/>
        <v>6257432.6863068519</v>
      </c>
      <c r="M114" s="37">
        <f t="shared" si="23"/>
        <v>553567.82565459597</v>
      </c>
      <c r="N114" s="41">
        <f>'jan-aug'!M114</f>
        <v>1414193.7815872119</v>
      </c>
      <c r="O114" s="41">
        <f t="shared" si="24"/>
        <v>-860625.95593261591</v>
      </c>
    </row>
    <row r="115" spans="1:15" s="34" customFormat="1" x14ac:dyDescent="0.2">
      <c r="A115" s="33">
        <v>3020</v>
      </c>
      <c r="B115" s="34" t="s">
        <v>401</v>
      </c>
      <c r="C115" s="65">
        <v>1886057323</v>
      </c>
      <c r="D115" s="36">
        <v>60034</v>
      </c>
      <c r="E115" s="37">
        <f t="shared" si="18"/>
        <v>31416.486041243297</v>
      </c>
      <c r="F115" s="38">
        <f t="shared" si="15"/>
        <v>1.1247782982238865</v>
      </c>
      <c r="G115" s="39">
        <f t="shared" si="16"/>
        <v>-2091.129782957742</v>
      </c>
      <c r="H115" s="39">
        <f t="shared" si="17"/>
        <v>0</v>
      </c>
      <c r="I115" s="37">
        <f t="shared" si="19"/>
        <v>-2091.129782957742</v>
      </c>
      <c r="J115" s="40">
        <f t="shared" si="20"/>
        <v>-311.85701807830816</v>
      </c>
      <c r="K115" s="37">
        <f t="shared" si="21"/>
        <v>-2402.9868010360501</v>
      </c>
      <c r="L115" s="37">
        <f t="shared" si="22"/>
        <v>-125538885.39008509</v>
      </c>
      <c r="M115" s="37">
        <f t="shared" si="23"/>
        <v>-144260909.61339822</v>
      </c>
      <c r="N115" s="41">
        <f>'jan-aug'!M115</f>
        <v>-108570201.80993949</v>
      </c>
      <c r="O115" s="41">
        <f t="shared" si="24"/>
        <v>-35690707.803458735</v>
      </c>
    </row>
    <row r="116" spans="1:15" s="34" customFormat="1" x14ac:dyDescent="0.2">
      <c r="A116" s="33">
        <v>3021</v>
      </c>
      <c r="B116" s="34" t="s">
        <v>74</v>
      </c>
      <c r="C116" s="65">
        <v>529889919</v>
      </c>
      <c r="D116" s="36">
        <v>20439</v>
      </c>
      <c r="E116" s="37">
        <f t="shared" si="18"/>
        <v>25925.432702186994</v>
      </c>
      <c r="F116" s="38">
        <f t="shared" si="15"/>
        <v>0.92818668635321921</v>
      </c>
      <c r="G116" s="39">
        <f t="shared" si="16"/>
        <v>1203.5022204760396</v>
      </c>
      <c r="H116" s="39">
        <f t="shared" si="17"/>
        <v>0</v>
      </c>
      <c r="I116" s="37">
        <f t="shared" si="19"/>
        <v>1203.5022204760396</v>
      </c>
      <c r="J116" s="40">
        <f t="shared" si="20"/>
        <v>-311.85701807830816</v>
      </c>
      <c r="K116" s="37">
        <f t="shared" si="21"/>
        <v>891.64520239773151</v>
      </c>
      <c r="L116" s="37">
        <f t="shared" si="22"/>
        <v>24598381.884309772</v>
      </c>
      <c r="M116" s="37">
        <f t="shared" si="23"/>
        <v>18224336.291807234</v>
      </c>
      <c r="N116" s="41">
        <f>'jan-aug'!M116</f>
        <v>15530660.442769865</v>
      </c>
      <c r="O116" s="41">
        <f t="shared" si="24"/>
        <v>2693675.8490373697</v>
      </c>
    </row>
    <row r="117" spans="1:15" s="34" customFormat="1" x14ac:dyDescent="0.2">
      <c r="A117" s="33">
        <v>3022</v>
      </c>
      <c r="B117" s="34" t="s">
        <v>75</v>
      </c>
      <c r="C117" s="65">
        <v>536992661</v>
      </c>
      <c r="D117" s="36">
        <v>15953</v>
      </c>
      <c r="E117" s="37">
        <f t="shared" si="18"/>
        <v>33660.920265780733</v>
      </c>
      <c r="F117" s="38">
        <f t="shared" si="15"/>
        <v>1.2051339084673915</v>
      </c>
      <c r="G117" s="39">
        <f t="shared" si="16"/>
        <v>-3437.7903176802033</v>
      </c>
      <c r="H117" s="39">
        <f t="shared" si="17"/>
        <v>0</v>
      </c>
      <c r="I117" s="37">
        <f t="shared" si="19"/>
        <v>-3437.7903176802033</v>
      </c>
      <c r="J117" s="40">
        <f t="shared" si="20"/>
        <v>-311.85701807830816</v>
      </c>
      <c r="K117" s="37">
        <f t="shared" si="21"/>
        <v>-3749.6473357585114</v>
      </c>
      <c r="L117" s="37">
        <f t="shared" si="22"/>
        <v>-54843068.93795228</v>
      </c>
      <c r="M117" s="37">
        <f t="shared" si="23"/>
        <v>-59818123.947355531</v>
      </c>
      <c r="N117" s="41">
        <f>'jan-aug'!M117</f>
        <v>-43592274.171872012</v>
      </c>
      <c r="O117" s="41">
        <f t="shared" si="24"/>
        <v>-16225849.775483519</v>
      </c>
    </row>
    <row r="118" spans="1:15" s="34" customFormat="1" x14ac:dyDescent="0.2">
      <c r="A118" s="33">
        <v>3023</v>
      </c>
      <c r="B118" s="34" t="s">
        <v>76</v>
      </c>
      <c r="C118" s="65">
        <v>589567864</v>
      </c>
      <c r="D118" s="36">
        <v>19805</v>
      </c>
      <c r="E118" s="37">
        <f t="shared" si="18"/>
        <v>29768.637414794244</v>
      </c>
      <c r="F118" s="38">
        <f t="shared" si="15"/>
        <v>1.0657817455427647</v>
      </c>
      <c r="G118" s="39">
        <f t="shared" si="16"/>
        <v>-1102.4206070883104</v>
      </c>
      <c r="H118" s="39">
        <f t="shared" si="17"/>
        <v>0</v>
      </c>
      <c r="I118" s="37">
        <f t="shared" si="19"/>
        <v>-1102.4206070883104</v>
      </c>
      <c r="J118" s="40">
        <f t="shared" si="20"/>
        <v>-311.85701807830816</v>
      </c>
      <c r="K118" s="37">
        <f t="shared" si="21"/>
        <v>-1414.2776251666185</v>
      </c>
      <c r="L118" s="37">
        <f t="shared" si="22"/>
        <v>-21833440.123383988</v>
      </c>
      <c r="M118" s="37">
        <f t="shared" si="23"/>
        <v>-28009768.366424877</v>
      </c>
      <c r="N118" s="41">
        <f>'jan-aug'!M118</f>
        <v>-19748934.310971316</v>
      </c>
      <c r="O118" s="41">
        <f t="shared" si="24"/>
        <v>-8260834.0554535612</v>
      </c>
    </row>
    <row r="119" spans="1:15" s="34" customFormat="1" x14ac:dyDescent="0.2">
      <c r="A119" s="33">
        <v>3024</v>
      </c>
      <c r="B119" s="34" t="s">
        <v>77</v>
      </c>
      <c r="C119" s="65">
        <v>5824501389</v>
      </c>
      <c r="D119" s="36">
        <v>128233</v>
      </c>
      <c r="E119" s="37">
        <f t="shared" si="18"/>
        <v>45421.236257437631</v>
      </c>
      <c r="F119" s="38">
        <f t="shared" si="15"/>
        <v>1.6261787124695237</v>
      </c>
      <c r="G119" s="39">
        <f t="shared" si="16"/>
        <v>-10493.979912674342</v>
      </c>
      <c r="H119" s="39">
        <f t="shared" si="17"/>
        <v>0</v>
      </c>
      <c r="I119" s="37">
        <f t="shared" si="19"/>
        <v>-10493.979912674342</v>
      </c>
      <c r="J119" s="40">
        <f t="shared" si="20"/>
        <v>-311.85701807830816</v>
      </c>
      <c r="K119" s="37">
        <f t="shared" si="21"/>
        <v>-10805.83693075265</v>
      </c>
      <c r="L119" s="37">
        <f t="shared" si="22"/>
        <v>-1345674526.141969</v>
      </c>
      <c r="M119" s="37">
        <f t="shared" si="23"/>
        <v>-1385664887.1412046</v>
      </c>
      <c r="N119" s="41">
        <f>'jan-aug'!M119</f>
        <v>-1055222236.0058463</v>
      </c>
      <c r="O119" s="41">
        <f t="shared" si="24"/>
        <v>-330442651.13535833</v>
      </c>
    </row>
    <row r="120" spans="1:15" s="34" customFormat="1" x14ac:dyDescent="0.2">
      <c r="A120" s="33">
        <v>3025</v>
      </c>
      <c r="B120" s="34" t="s">
        <v>78</v>
      </c>
      <c r="C120" s="65">
        <v>3575300867</v>
      </c>
      <c r="D120" s="36">
        <v>94915</v>
      </c>
      <c r="E120" s="37">
        <f t="shared" si="18"/>
        <v>37668.449317810671</v>
      </c>
      <c r="F120" s="38">
        <f t="shared" si="15"/>
        <v>1.3486121351954701</v>
      </c>
      <c r="G120" s="39">
        <f t="shared" si="16"/>
        <v>-5842.3077488981662</v>
      </c>
      <c r="H120" s="39">
        <f t="shared" si="17"/>
        <v>0</v>
      </c>
      <c r="I120" s="37">
        <f t="shared" si="19"/>
        <v>-5842.3077488981662</v>
      </c>
      <c r="J120" s="40">
        <f t="shared" si="20"/>
        <v>-311.85701807830816</v>
      </c>
      <c r="K120" s="37">
        <f t="shared" si="21"/>
        <v>-6154.1647669764743</v>
      </c>
      <c r="L120" s="37">
        <f t="shared" si="22"/>
        <v>-554522639.98666942</v>
      </c>
      <c r="M120" s="37">
        <f t="shared" si="23"/>
        <v>-584122548.85757208</v>
      </c>
      <c r="N120" s="41">
        <f>'jan-aug'!M120</f>
        <v>-436690314.5849452</v>
      </c>
      <c r="O120" s="41">
        <f t="shared" si="24"/>
        <v>-147432234.27262688</v>
      </c>
    </row>
    <row r="121" spans="1:15" s="34" customFormat="1" x14ac:dyDescent="0.2">
      <c r="A121" s="33">
        <v>3026</v>
      </c>
      <c r="B121" s="34" t="s">
        <v>79</v>
      </c>
      <c r="C121" s="65">
        <v>392272523</v>
      </c>
      <c r="D121" s="36">
        <v>17591</v>
      </c>
      <c r="E121" s="37">
        <f t="shared" si="18"/>
        <v>22299.614746177023</v>
      </c>
      <c r="F121" s="38">
        <f t="shared" si="15"/>
        <v>0.79837454425443</v>
      </c>
      <c r="G121" s="39">
        <f t="shared" si="16"/>
        <v>3378.9929940820221</v>
      </c>
      <c r="H121" s="39">
        <f t="shared" si="17"/>
        <v>993.48480577686541</v>
      </c>
      <c r="I121" s="37">
        <f t="shared" si="19"/>
        <v>4372.477799858887</v>
      </c>
      <c r="J121" s="40">
        <f t="shared" si="20"/>
        <v>-311.85701807830816</v>
      </c>
      <c r="K121" s="37">
        <f t="shared" si="21"/>
        <v>4060.6207817805789</v>
      </c>
      <c r="L121" s="37">
        <f t="shared" si="22"/>
        <v>76916256.977317676</v>
      </c>
      <c r="M121" s="37">
        <f t="shared" si="23"/>
        <v>71430380.172302157</v>
      </c>
      <c r="N121" s="41">
        <f>'jan-aug'!M121</f>
        <v>56452111.71717713</v>
      </c>
      <c r="O121" s="41">
        <f t="shared" si="24"/>
        <v>14978268.455125026</v>
      </c>
    </row>
    <row r="122" spans="1:15" s="34" customFormat="1" x14ac:dyDescent="0.2">
      <c r="A122" s="33">
        <v>3027</v>
      </c>
      <c r="B122" s="34" t="s">
        <v>80</v>
      </c>
      <c r="C122" s="65">
        <v>526962102</v>
      </c>
      <c r="D122" s="36">
        <v>18730</v>
      </c>
      <c r="E122" s="37">
        <f t="shared" si="18"/>
        <v>28134.655739455418</v>
      </c>
      <c r="F122" s="38">
        <f t="shared" si="15"/>
        <v>1.0072816597692036</v>
      </c>
      <c r="G122" s="39">
        <f t="shared" si="16"/>
        <v>-122.03160188501496</v>
      </c>
      <c r="H122" s="39">
        <f t="shared" si="17"/>
        <v>0</v>
      </c>
      <c r="I122" s="37">
        <f t="shared" si="19"/>
        <v>-122.03160188501496</v>
      </c>
      <c r="J122" s="40">
        <f t="shared" si="20"/>
        <v>-311.85701807830816</v>
      </c>
      <c r="K122" s="37">
        <f t="shared" si="21"/>
        <v>-433.88861996332309</v>
      </c>
      <c r="L122" s="37">
        <f t="shared" si="22"/>
        <v>-2285651.9033063301</v>
      </c>
      <c r="M122" s="37">
        <f t="shared" si="23"/>
        <v>-8126733.8519130414</v>
      </c>
      <c r="N122" s="41">
        <f>'jan-aug'!M122</f>
        <v>-5051674.4492548387</v>
      </c>
      <c r="O122" s="41">
        <f t="shared" si="24"/>
        <v>-3075059.4026582027</v>
      </c>
    </row>
    <row r="123" spans="1:15" s="34" customFormat="1" x14ac:dyDescent="0.2">
      <c r="A123" s="33">
        <v>3028</v>
      </c>
      <c r="B123" s="34" t="s">
        <v>81</v>
      </c>
      <c r="C123" s="65">
        <v>265088405</v>
      </c>
      <c r="D123" s="36">
        <v>11065</v>
      </c>
      <c r="E123" s="37">
        <f t="shared" si="18"/>
        <v>23957.379575237235</v>
      </c>
      <c r="F123" s="38">
        <f t="shared" si="15"/>
        <v>0.85772611848325686</v>
      </c>
      <c r="G123" s="39">
        <f t="shared" si="16"/>
        <v>2384.334096645895</v>
      </c>
      <c r="H123" s="39">
        <f t="shared" si="17"/>
        <v>413.26711560579133</v>
      </c>
      <c r="I123" s="37">
        <f t="shared" si="19"/>
        <v>2797.6012122516863</v>
      </c>
      <c r="J123" s="40">
        <f t="shared" si="20"/>
        <v>-311.85701807830816</v>
      </c>
      <c r="K123" s="37">
        <f t="shared" si="21"/>
        <v>2485.7441941733782</v>
      </c>
      <c r="L123" s="37">
        <f t="shared" si="22"/>
        <v>30955457.413564909</v>
      </c>
      <c r="M123" s="37">
        <f t="shared" si="23"/>
        <v>27504759.50852843</v>
      </c>
      <c r="N123" s="41">
        <f>'jan-aug'!M123</f>
        <v>20335734.631357793</v>
      </c>
      <c r="O123" s="41">
        <f t="shared" si="24"/>
        <v>7169024.8771706372</v>
      </c>
    </row>
    <row r="124" spans="1:15" s="34" customFormat="1" x14ac:dyDescent="0.2">
      <c r="A124" s="33">
        <v>3029</v>
      </c>
      <c r="B124" s="34" t="s">
        <v>82</v>
      </c>
      <c r="C124" s="65">
        <v>1217556319</v>
      </c>
      <c r="D124" s="36">
        <v>42740</v>
      </c>
      <c r="E124" s="37">
        <f t="shared" si="18"/>
        <v>28487.513313055686</v>
      </c>
      <c r="F124" s="38">
        <f t="shared" si="15"/>
        <v>1.0199147257533654</v>
      </c>
      <c r="G124" s="39">
        <f t="shared" si="16"/>
        <v>-333.74614604517552</v>
      </c>
      <c r="H124" s="39">
        <f t="shared" si="17"/>
        <v>0</v>
      </c>
      <c r="I124" s="37">
        <f t="shared" si="19"/>
        <v>-333.74614604517552</v>
      </c>
      <c r="J124" s="40">
        <f t="shared" si="20"/>
        <v>-311.85701807830816</v>
      </c>
      <c r="K124" s="37">
        <f t="shared" si="21"/>
        <v>-645.60316412348368</v>
      </c>
      <c r="L124" s="37">
        <f t="shared" si="22"/>
        <v>-14264310.281970803</v>
      </c>
      <c r="M124" s="37">
        <f t="shared" si="23"/>
        <v>-27593079.234637693</v>
      </c>
      <c r="N124" s="41">
        <f>'jan-aug'!M124</f>
        <v>-20099034.268614661</v>
      </c>
      <c r="O124" s="41">
        <f t="shared" si="24"/>
        <v>-7494044.9660230316</v>
      </c>
    </row>
    <row r="125" spans="1:15" s="34" customFormat="1" x14ac:dyDescent="0.2">
      <c r="A125" s="33">
        <v>3030</v>
      </c>
      <c r="B125" s="34" t="s">
        <v>402</v>
      </c>
      <c r="C125" s="65">
        <v>2470064803</v>
      </c>
      <c r="D125" s="36">
        <v>86953</v>
      </c>
      <c r="E125" s="37">
        <f t="shared" si="18"/>
        <v>28406.895713776408</v>
      </c>
      <c r="F125" s="38">
        <f t="shared" si="15"/>
        <v>1.0170284409535566</v>
      </c>
      <c r="G125" s="39">
        <f t="shared" si="16"/>
        <v>-285.37558647760886</v>
      </c>
      <c r="H125" s="39">
        <f t="shared" si="17"/>
        <v>0</v>
      </c>
      <c r="I125" s="37">
        <f t="shared" si="19"/>
        <v>-285.37558647760886</v>
      </c>
      <c r="J125" s="40">
        <f t="shared" si="20"/>
        <v>-311.85701807830816</v>
      </c>
      <c r="K125" s="37">
        <f t="shared" si="21"/>
        <v>-597.23260455591708</v>
      </c>
      <c r="L125" s="37">
        <f t="shared" si="22"/>
        <v>-24814263.370987523</v>
      </c>
      <c r="M125" s="37">
        <f t="shared" si="23"/>
        <v>-51931166.663950659</v>
      </c>
      <c r="N125" s="41">
        <f>'jan-aug'!M125</f>
        <v>-45478794.675934754</v>
      </c>
      <c r="O125" s="41">
        <f t="shared" si="24"/>
        <v>-6452371.988015905</v>
      </c>
    </row>
    <row r="126" spans="1:15" s="34" customFormat="1" x14ac:dyDescent="0.2">
      <c r="A126" s="33">
        <v>3031</v>
      </c>
      <c r="B126" s="34" t="s">
        <v>83</v>
      </c>
      <c r="C126" s="65">
        <v>723578349</v>
      </c>
      <c r="D126" s="36">
        <v>24454</v>
      </c>
      <c r="E126" s="37">
        <f t="shared" si="18"/>
        <v>29589.365707041794</v>
      </c>
      <c r="F126" s="38">
        <f t="shared" si="15"/>
        <v>1.0593634298183143</v>
      </c>
      <c r="G126" s="39">
        <f t="shared" si="16"/>
        <v>-994.85758243684029</v>
      </c>
      <c r="H126" s="39">
        <f t="shared" si="17"/>
        <v>0</v>
      </c>
      <c r="I126" s="37">
        <f t="shared" si="19"/>
        <v>-994.85758243684029</v>
      </c>
      <c r="J126" s="40">
        <f t="shared" si="20"/>
        <v>-311.85701807830816</v>
      </c>
      <c r="K126" s="37">
        <f t="shared" si="21"/>
        <v>-1306.7146005151485</v>
      </c>
      <c r="L126" s="37">
        <f t="shared" si="22"/>
        <v>-24328247.320910491</v>
      </c>
      <c r="M126" s="37">
        <f t="shared" si="23"/>
        <v>-31954398.840997443</v>
      </c>
      <c r="N126" s="41">
        <f>'jan-aug'!M126</f>
        <v>-25430820.988664091</v>
      </c>
      <c r="O126" s="41">
        <f t="shared" si="24"/>
        <v>-6523577.852333352</v>
      </c>
    </row>
    <row r="127" spans="1:15" s="34" customFormat="1" x14ac:dyDescent="0.2">
      <c r="A127" s="33">
        <v>3032</v>
      </c>
      <c r="B127" s="34" t="s">
        <v>84</v>
      </c>
      <c r="C127" s="65">
        <v>215339718</v>
      </c>
      <c r="D127" s="36">
        <v>7043</v>
      </c>
      <c r="E127" s="37">
        <f t="shared" si="18"/>
        <v>30574.999006105354</v>
      </c>
      <c r="F127" s="38">
        <f t="shared" si="15"/>
        <v>1.0946512383701084</v>
      </c>
      <c r="G127" s="39">
        <f t="shared" si="16"/>
        <v>-1586.2375618749763</v>
      </c>
      <c r="H127" s="39">
        <f t="shared" si="17"/>
        <v>0</v>
      </c>
      <c r="I127" s="37">
        <f t="shared" si="19"/>
        <v>-1586.2375618749763</v>
      </c>
      <c r="J127" s="40">
        <f t="shared" si="20"/>
        <v>-311.85701807830816</v>
      </c>
      <c r="K127" s="37">
        <f t="shared" si="21"/>
        <v>-1898.0945799532844</v>
      </c>
      <c r="L127" s="37">
        <f t="shared" si="22"/>
        <v>-11171871.148285458</v>
      </c>
      <c r="M127" s="37">
        <f t="shared" si="23"/>
        <v>-13368280.126610983</v>
      </c>
      <c r="N127" s="41">
        <f>'jan-aug'!M127</f>
        <v>-9919768.0473199133</v>
      </c>
      <c r="O127" s="41">
        <f t="shared" si="24"/>
        <v>-3448512.0792910699</v>
      </c>
    </row>
    <row r="128" spans="1:15" s="34" customFormat="1" x14ac:dyDescent="0.2">
      <c r="A128" s="33">
        <v>3033</v>
      </c>
      <c r="B128" s="34" t="s">
        <v>85</v>
      </c>
      <c r="C128" s="65">
        <v>1023543797</v>
      </c>
      <c r="D128" s="36">
        <v>40459</v>
      </c>
      <c r="E128" s="37">
        <f t="shared" si="18"/>
        <v>25298.29696730023</v>
      </c>
      <c r="F128" s="38">
        <f t="shared" si="15"/>
        <v>0.90573386767339326</v>
      </c>
      <c r="G128" s="39">
        <f t="shared" si="16"/>
        <v>1579.7836614080982</v>
      </c>
      <c r="H128" s="39">
        <f t="shared" si="17"/>
        <v>0</v>
      </c>
      <c r="I128" s="37">
        <f t="shared" si="19"/>
        <v>1579.7836614080982</v>
      </c>
      <c r="J128" s="40">
        <f t="shared" si="20"/>
        <v>-311.85701807830816</v>
      </c>
      <c r="K128" s="37">
        <f t="shared" si="21"/>
        <v>1267.9266433297901</v>
      </c>
      <c r="L128" s="37">
        <f t="shared" si="22"/>
        <v>63916467.156910241</v>
      </c>
      <c r="M128" s="37">
        <f t="shared" si="23"/>
        <v>51299044.062479973</v>
      </c>
      <c r="N128" s="41">
        <f>'jan-aug'!M128</f>
        <v>40904252.839455321</v>
      </c>
      <c r="O128" s="41">
        <f t="shared" si="24"/>
        <v>10394791.223024651</v>
      </c>
    </row>
    <row r="129" spans="1:15" s="34" customFormat="1" x14ac:dyDescent="0.2">
      <c r="A129" s="33">
        <v>3034</v>
      </c>
      <c r="B129" s="34" t="s">
        <v>86</v>
      </c>
      <c r="C129" s="65">
        <v>545568159</v>
      </c>
      <c r="D129" s="36">
        <v>23422</v>
      </c>
      <c r="E129" s="37">
        <f t="shared" si="18"/>
        <v>23292.979207582615</v>
      </c>
      <c r="F129" s="38">
        <f t="shared" si="15"/>
        <v>0.83393914517603107</v>
      </c>
      <c r="G129" s="39">
        <f t="shared" si="16"/>
        <v>2782.9743172386666</v>
      </c>
      <c r="H129" s="39">
        <f t="shared" si="17"/>
        <v>645.80724428490828</v>
      </c>
      <c r="I129" s="37">
        <f t="shared" si="19"/>
        <v>3428.781561523575</v>
      </c>
      <c r="J129" s="40">
        <f t="shared" si="20"/>
        <v>-311.85701807830816</v>
      </c>
      <c r="K129" s="37">
        <f t="shared" si="21"/>
        <v>3116.9245434452669</v>
      </c>
      <c r="L129" s="37">
        <f t="shared" si="22"/>
        <v>80308921.734005168</v>
      </c>
      <c r="M129" s="37">
        <f t="shared" si="23"/>
        <v>73004606.656575039</v>
      </c>
      <c r="N129" s="41">
        <f>'jan-aug'!M129</f>
        <v>59935754.362007439</v>
      </c>
      <c r="O129" s="41">
        <f t="shared" si="24"/>
        <v>13068852.2945676</v>
      </c>
    </row>
    <row r="130" spans="1:15" s="34" customFormat="1" x14ac:dyDescent="0.2">
      <c r="A130" s="33">
        <v>3035</v>
      </c>
      <c r="B130" s="34" t="s">
        <v>87</v>
      </c>
      <c r="C130" s="65">
        <v>579181427</v>
      </c>
      <c r="D130" s="36">
        <v>26031</v>
      </c>
      <c r="E130" s="37">
        <f t="shared" si="18"/>
        <v>22249.680265836887</v>
      </c>
      <c r="F130" s="38">
        <f t="shared" si="15"/>
        <v>0.79658678162095342</v>
      </c>
      <c r="G130" s="39">
        <f t="shared" si="16"/>
        <v>3408.9536822861037</v>
      </c>
      <c r="H130" s="39">
        <f t="shared" si="17"/>
        <v>1010.9618738959132</v>
      </c>
      <c r="I130" s="37">
        <f t="shared" si="19"/>
        <v>4419.9155561820171</v>
      </c>
      <c r="J130" s="40">
        <f t="shared" si="20"/>
        <v>-311.85701807830816</v>
      </c>
      <c r="K130" s="37">
        <f t="shared" si="21"/>
        <v>4108.058538103709</v>
      </c>
      <c r="L130" s="37">
        <f t="shared" si="22"/>
        <v>115054821.84297408</v>
      </c>
      <c r="M130" s="37">
        <f t="shared" si="23"/>
        <v>106936871.80537765</v>
      </c>
      <c r="N130" s="41">
        <f>'jan-aug'!M130</f>
        <v>85118915.694439664</v>
      </c>
      <c r="O130" s="41">
        <f t="shared" si="24"/>
        <v>21817956.110937983</v>
      </c>
    </row>
    <row r="131" spans="1:15" s="34" customFormat="1" x14ac:dyDescent="0.2">
      <c r="A131" s="33">
        <v>3036</v>
      </c>
      <c r="B131" s="34" t="s">
        <v>88</v>
      </c>
      <c r="C131" s="65">
        <v>339325405</v>
      </c>
      <c r="D131" s="36">
        <v>14637</v>
      </c>
      <c r="E131" s="37">
        <f t="shared" si="18"/>
        <v>23182.715378834462</v>
      </c>
      <c r="F131" s="38">
        <f t="shared" si="15"/>
        <v>0.82999146110047328</v>
      </c>
      <c r="G131" s="39">
        <f t="shared" si="16"/>
        <v>2849.1326144875588</v>
      </c>
      <c r="H131" s="39">
        <f t="shared" si="17"/>
        <v>684.39958434676191</v>
      </c>
      <c r="I131" s="37">
        <f t="shared" si="19"/>
        <v>3533.5321988343208</v>
      </c>
      <c r="J131" s="40">
        <f t="shared" si="20"/>
        <v>-311.85701807830816</v>
      </c>
      <c r="K131" s="37">
        <f t="shared" si="21"/>
        <v>3221.6751807560127</v>
      </c>
      <c r="L131" s="37">
        <f t="shared" si="22"/>
        <v>51720310.794337951</v>
      </c>
      <c r="M131" s="37">
        <f t="shared" si="23"/>
        <v>47155659.620725758</v>
      </c>
      <c r="N131" s="41">
        <f>'jan-aug'!M131</f>
        <v>38221664.017635249</v>
      </c>
      <c r="O131" s="41">
        <f t="shared" si="24"/>
        <v>8933995.6030905098</v>
      </c>
    </row>
    <row r="132" spans="1:15" s="34" customFormat="1" x14ac:dyDescent="0.2">
      <c r="A132" s="33">
        <v>3037</v>
      </c>
      <c r="B132" s="34" t="s">
        <v>89</v>
      </c>
      <c r="C132" s="65">
        <v>58353890</v>
      </c>
      <c r="D132" s="36">
        <v>2838</v>
      </c>
      <c r="E132" s="37">
        <f t="shared" si="18"/>
        <v>20561.624383368569</v>
      </c>
      <c r="F132" s="38">
        <f t="shared" si="15"/>
        <v>0.73615072202164133</v>
      </c>
      <c r="G132" s="39">
        <f t="shared" si="16"/>
        <v>4421.787211767094</v>
      </c>
      <c r="H132" s="39">
        <f t="shared" si="17"/>
        <v>1601.7814327598244</v>
      </c>
      <c r="I132" s="37">
        <f t="shared" si="19"/>
        <v>6023.5686445269184</v>
      </c>
      <c r="J132" s="40">
        <f t="shared" si="20"/>
        <v>-311.85701807830816</v>
      </c>
      <c r="K132" s="37">
        <f t="shared" si="21"/>
        <v>5711.7116264486103</v>
      </c>
      <c r="L132" s="37">
        <f t="shared" si="22"/>
        <v>17094887.813167393</v>
      </c>
      <c r="M132" s="37">
        <f t="shared" si="23"/>
        <v>16209837.595861156</v>
      </c>
      <c r="N132" s="41">
        <f>'jan-aug'!M132</f>
        <v>12147665.892484721</v>
      </c>
      <c r="O132" s="41">
        <f t="shared" si="24"/>
        <v>4062171.7033764347</v>
      </c>
    </row>
    <row r="133" spans="1:15" s="34" customFormat="1" x14ac:dyDescent="0.2">
      <c r="A133" s="33">
        <v>3038</v>
      </c>
      <c r="B133" s="34" t="s">
        <v>141</v>
      </c>
      <c r="C133" s="65">
        <v>213959450</v>
      </c>
      <c r="D133" s="36">
        <v>6811</v>
      </c>
      <c r="E133" s="37">
        <f t="shared" si="18"/>
        <v>31413.808545000735</v>
      </c>
      <c r="F133" s="38">
        <f t="shared" si="15"/>
        <v>1.1246824380546985</v>
      </c>
      <c r="G133" s="39">
        <f t="shared" si="16"/>
        <v>-2089.5232852122049</v>
      </c>
      <c r="H133" s="39">
        <f t="shared" si="17"/>
        <v>0</v>
      </c>
      <c r="I133" s="37">
        <f t="shared" si="19"/>
        <v>-2089.5232852122049</v>
      </c>
      <c r="J133" s="40">
        <f t="shared" si="20"/>
        <v>-311.85701807830816</v>
      </c>
      <c r="K133" s="37">
        <f t="shared" si="21"/>
        <v>-2401.380303290513</v>
      </c>
      <c r="L133" s="37">
        <f t="shared" si="22"/>
        <v>-14231743.095580328</v>
      </c>
      <c r="M133" s="37">
        <f t="shared" si="23"/>
        <v>-16355801.245711684</v>
      </c>
      <c r="N133" s="41">
        <f>'jan-aug'!M133</f>
        <v>-12183193.216512265</v>
      </c>
      <c r="O133" s="41">
        <f t="shared" si="24"/>
        <v>-4172608.0291994195</v>
      </c>
    </row>
    <row r="134" spans="1:15" s="34" customFormat="1" x14ac:dyDescent="0.2">
      <c r="A134" s="33">
        <v>3039</v>
      </c>
      <c r="B134" s="34" t="s">
        <v>142</v>
      </c>
      <c r="C134" s="65">
        <v>30536528</v>
      </c>
      <c r="D134" s="36">
        <v>1049</v>
      </c>
      <c r="E134" s="37">
        <f t="shared" si="18"/>
        <v>29110.131553860821</v>
      </c>
      <c r="F134" s="38">
        <f t="shared" si="15"/>
        <v>1.0422058083530104</v>
      </c>
      <c r="G134" s="39">
        <f t="shared" si="16"/>
        <v>-707.31709052825681</v>
      </c>
      <c r="H134" s="39">
        <f t="shared" si="17"/>
        <v>0</v>
      </c>
      <c r="I134" s="37">
        <f t="shared" si="19"/>
        <v>-707.31709052825681</v>
      </c>
      <c r="J134" s="40">
        <f t="shared" si="20"/>
        <v>-311.85701807830816</v>
      </c>
      <c r="K134" s="37">
        <f t="shared" si="21"/>
        <v>-1019.1741086065649</v>
      </c>
      <c r="L134" s="37">
        <f t="shared" si="22"/>
        <v>-741975.62796414143</v>
      </c>
      <c r="M134" s="37">
        <f t="shared" si="23"/>
        <v>-1069113.6399282867</v>
      </c>
      <c r="N134" s="41">
        <f>'jan-aug'!M134</f>
        <v>-332078.06171213812</v>
      </c>
      <c r="O134" s="41">
        <f t="shared" si="24"/>
        <v>-737035.57821614854</v>
      </c>
    </row>
    <row r="135" spans="1:15" s="34" customFormat="1" x14ac:dyDescent="0.2">
      <c r="A135" s="33">
        <v>3040</v>
      </c>
      <c r="B135" s="34" t="s">
        <v>403</v>
      </c>
      <c r="C135" s="65">
        <v>89983877</v>
      </c>
      <c r="D135" s="36">
        <v>3262</v>
      </c>
      <c r="E135" s="37">
        <f t="shared" si="18"/>
        <v>27585.492642550584</v>
      </c>
      <c r="F135" s="38">
        <f t="shared" si="15"/>
        <v>0.98762043054155912</v>
      </c>
      <c r="G135" s="39">
        <f t="shared" si="16"/>
        <v>207.46625625788582</v>
      </c>
      <c r="H135" s="39">
        <f t="shared" si="17"/>
        <v>0</v>
      </c>
      <c r="I135" s="37">
        <f t="shared" si="19"/>
        <v>207.46625625788582</v>
      </c>
      <c r="J135" s="40">
        <f t="shared" si="20"/>
        <v>-311.85701807830816</v>
      </c>
      <c r="K135" s="37">
        <f t="shared" si="21"/>
        <v>-104.39076182042234</v>
      </c>
      <c r="L135" s="37">
        <f t="shared" si="22"/>
        <v>676754.92791322351</v>
      </c>
      <c r="M135" s="37">
        <f t="shared" si="23"/>
        <v>-340522.66505821765</v>
      </c>
      <c r="N135" s="41">
        <f>'jan-aug'!M135</f>
        <v>-227801.41592468819</v>
      </c>
      <c r="O135" s="41">
        <f t="shared" si="24"/>
        <v>-112721.24913352946</v>
      </c>
    </row>
    <row r="136" spans="1:15" s="34" customFormat="1" x14ac:dyDescent="0.2">
      <c r="A136" s="33">
        <v>3041</v>
      </c>
      <c r="B136" s="34" t="s">
        <v>143</v>
      </c>
      <c r="C136" s="65">
        <v>126005235</v>
      </c>
      <c r="D136" s="36">
        <v>4636</v>
      </c>
      <c r="E136" s="37">
        <f t="shared" si="18"/>
        <v>27179.731449525454</v>
      </c>
      <c r="F136" s="38">
        <f t="shared" ref="F136:F199" si="25">IF(ISNUMBER(C136),E136/E$366,"")</f>
        <v>0.97309330030882235</v>
      </c>
      <c r="G136" s="39">
        <f t="shared" ref="G136:G199" si="26">(E$366-E136)*0.6</f>
        <v>450.9229720729636</v>
      </c>
      <c r="H136" s="39">
        <f t="shared" ref="H136:H199" si="27">IF(E136&gt;=E$366*0.9,0,IF(E136&lt;0.9*E$366,(E$366*0.9-E136)*0.35))</f>
        <v>0</v>
      </c>
      <c r="I136" s="37">
        <f t="shared" si="19"/>
        <v>450.9229720729636</v>
      </c>
      <c r="J136" s="40">
        <f t="shared" si="20"/>
        <v>-311.85701807830816</v>
      </c>
      <c r="K136" s="37">
        <f t="shared" si="21"/>
        <v>139.06595399465544</v>
      </c>
      <c r="L136" s="37">
        <f t="shared" si="22"/>
        <v>2090478.8985302593</v>
      </c>
      <c r="M136" s="37">
        <f t="shared" si="23"/>
        <v>644709.76271922269</v>
      </c>
      <c r="N136" s="41">
        <f>'jan-aug'!M136</f>
        <v>-150931.6776906334</v>
      </c>
      <c r="O136" s="41">
        <f t="shared" si="24"/>
        <v>795641.44040985615</v>
      </c>
    </row>
    <row r="137" spans="1:15" s="34" customFormat="1" x14ac:dyDescent="0.2">
      <c r="A137" s="33">
        <v>3042</v>
      </c>
      <c r="B137" s="34" t="s">
        <v>144</v>
      </c>
      <c r="C137" s="65">
        <v>85273495</v>
      </c>
      <c r="D137" s="36">
        <v>2546</v>
      </c>
      <c r="E137" s="37">
        <f t="shared" ref="E137:E200" si="28">(C137)/D137</f>
        <v>33493.124509033776</v>
      </c>
      <c r="F137" s="38">
        <f t="shared" si="25"/>
        <v>1.1991264566640529</v>
      </c>
      <c r="G137" s="39">
        <f t="shared" si="26"/>
        <v>-3337.1128636320295</v>
      </c>
      <c r="H137" s="39">
        <f t="shared" si="27"/>
        <v>0</v>
      </c>
      <c r="I137" s="37">
        <f t="shared" ref="I137:I200" si="29">G137+H137</f>
        <v>-3337.1128636320295</v>
      </c>
      <c r="J137" s="40">
        <f t="shared" ref="J137:J200" si="30">I$368</f>
        <v>-311.85701807830816</v>
      </c>
      <c r="K137" s="37">
        <f t="shared" ref="K137:K200" si="31">I137+J137</f>
        <v>-3648.9698817103376</v>
      </c>
      <c r="L137" s="37">
        <f t="shared" ref="L137:L200" si="32">(I137*D137)</f>
        <v>-8496289.3508071471</v>
      </c>
      <c r="M137" s="37">
        <f t="shared" ref="M137:M200" si="33">(K137*D137)</f>
        <v>-9290277.318834519</v>
      </c>
      <c r="N137" s="41">
        <f>'jan-aug'!M137</f>
        <v>-7202937.0311907576</v>
      </c>
      <c r="O137" s="41">
        <f t="shared" ref="O137:O200" si="34">M137-N137</f>
        <v>-2087340.2876437614</v>
      </c>
    </row>
    <row r="138" spans="1:15" s="34" customFormat="1" x14ac:dyDescent="0.2">
      <c r="A138" s="33">
        <v>3043</v>
      </c>
      <c r="B138" s="34" t="s">
        <v>145</v>
      </c>
      <c r="C138" s="65">
        <v>128048365</v>
      </c>
      <c r="D138" s="36">
        <v>4648</v>
      </c>
      <c r="E138" s="37">
        <f t="shared" si="28"/>
        <v>27549.131884681585</v>
      </c>
      <c r="F138" s="38">
        <f t="shared" si="25"/>
        <v>0.98631863659476526</v>
      </c>
      <c r="G138" s="39">
        <f t="shared" si="26"/>
        <v>229.28271097928518</v>
      </c>
      <c r="H138" s="39">
        <f t="shared" si="27"/>
        <v>0</v>
      </c>
      <c r="I138" s="37">
        <f t="shared" si="29"/>
        <v>229.28271097928518</v>
      </c>
      <c r="J138" s="40">
        <f t="shared" si="30"/>
        <v>-311.85701807830816</v>
      </c>
      <c r="K138" s="37">
        <f t="shared" si="31"/>
        <v>-82.574307099022974</v>
      </c>
      <c r="L138" s="37">
        <f t="shared" si="32"/>
        <v>1065706.0406317175</v>
      </c>
      <c r="M138" s="37">
        <f t="shared" si="33"/>
        <v>-383805.3793962588</v>
      </c>
      <c r="N138" s="41">
        <f>'jan-aug'!M138</f>
        <v>-2164360.4930772367</v>
      </c>
      <c r="O138" s="41">
        <f t="shared" si="34"/>
        <v>1780555.1136809778</v>
      </c>
    </row>
    <row r="139" spans="1:15" s="34" customFormat="1" x14ac:dyDescent="0.2">
      <c r="A139" s="33">
        <v>3044</v>
      </c>
      <c r="B139" s="34" t="s">
        <v>146</v>
      </c>
      <c r="C139" s="65">
        <v>168946614</v>
      </c>
      <c r="D139" s="36">
        <v>4434</v>
      </c>
      <c r="E139" s="37">
        <f t="shared" si="28"/>
        <v>38102.52909336942</v>
      </c>
      <c r="F139" s="38">
        <f t="shared" si="25"/>
        <v>1.3641531320658844</v>
      </c>
      <c r="G139" s="39">
        <f t="shared" si="26"/>
        <v>-6102.7556142334151</v>
      </c>
      <c r="H139" s="39">
        <f t="shared" si="27"/>
        <v>0</v>
      </c>
      <c r="I139" s="37">
        <f t="shared" si="29"/>
        <v>-6102.7556142334151</v>
      </c>
      <c r="J139" s="40">
        <f t="shared" si="30"/>
        <v>-311.85701807830816</v>
      </c>
      <c r="K139" s="37">
        <f t="shared" si="31"/>
        <v>-6414.6126323117232</v>
      </c>
      <c r="L139" s="37">
        <f t="shared" si="32"/>
        <v>-27059618.393510964</v>
      </c>
      <c r="M139" s="37">
        <f t="shared" si="33"/>
        <v>-28442392.411670182</v>
      </c>
      <c r="N139" s="41">
        <f>'jan-aug'!M139</f>
        <v>-25234788.185349494</v>
      </c>
      <c r="O139" s="41">
        <f t="shared" si="34"/>
        <v>-3207604.2263206877</v>
      </c>
    </row>
    <row r="140" spans="1:15" s="34" customFormat="1" x14ac:dyDescent="0.2">
      <c r="A140" s="33">
        <v>3045</v>
      </c>
      <c r="B140" s="34" t="s">
        <v>147</v>
      </c>
      <c r="C140" s="65">
        <v>89909780</v>
      </c>
      <c r="D140" s="36">
        <v>3465</v>
      </c>
      <c r="E140" s="37">
        <f t="shared" si="28"/>
        <v>25947.988455988456</v>
      </c>
      <c r="F140" s="38">
        <f t="shared" si="25"/>
        <v>0.92899423123085645</v>
      </c>
      <c r="G140" s="39">
        <f t="shared" si="26"/>
        <v>1189.9687681951625</v>
      </c>
      <c r="H140" s="39">
        <f t="shared" si="27"/>
        <v>0</v>
      </c>
      <c r="I140" s="37">
        <f t="shared" si="29"/>
        <v>1189.9687681951625</v>
      </c>
      <c r="J140" s="40">
        <f t="shared" si="30"/>
        <v>-311.85701807830816</v>
      </c>
      <c r="K140" s="37">
        <f t="shared" si="31"/>
        <v>878.11175011685441</v>
      </c>
      <c r="L140" s="37">
        <f t="shared" si="32"/>
        <v>4123241.7817962379</v>
      </c>
      <c r="M140" s="37">
        <f t="shared" si="33"/>
        <v>3042657.2141549005</v>
      </c>
      <c r="N140" s="41">
        <f>'jan-aug'!M140</f>
        <v>2402378.3071186314</v>
      </c>
      <c r="O140" s="41">
        <f t="shared" si="34"/>
        <v>640278.90703626908</v>
      </c>
    </row>
    <row r="141" spans="1:15" s="34" customFormat="1" x14ac:dyDescent="0.2">
      <c r="A141" s="33">
        <v>3046</v>
      </c>
      <c r="B141" s="34" t="s">
        <v>148</v>
      </c>
      <c r="C141" s="65">
        <v>62595814</v>
      </c>
      <c r="D141" s="36">
        <v>2219</v>
      </c>
      <c r="E141" s="37">
        <f t="shared" si="28"/>
        <v>28209.019378098241</v>
      </c>
      <c r="F141" s="38">
        <f t="shared" si="25"/>
        <v>1.0099440392222272</v>
      </c>
      <c r="G141" s="39">
        <f t="shared" si="26"/>
        <v>-166.64978507070845</v>
      </c>
      <c r="H141" s="39">
        <f t="shared" si="27"/>
        <v>0</v>
      </c>
      <c r="I141" s="37">
        <f t="shared" si="29"/>
        <v>-166.64978507070845</v>
      </c>
      <c r="J141" s="40">
        <f t="shared" si="30"/>
        <v>-311.85701807830816</v>
      </c>
      <c r="K141" s="37">
        <f t="shared" si="31"/>
        <v>-478.5068031490166</v>
      </c>
      <c r="L141" s="37">
        <f t="shared" si="32"/>
        <v>-369795.87307190202</v>
      </c>
      <c r="M141" s="37">
        <f t="shared" si="33"/>
        <v>-1061806.5961876679</v>
      </c>
      <c r="N141" s="41">
        <f>'jan-aug'!M141</f>
        <v>-612995.66190584784</v>
      </c>
      <c r="O141" s="41">
        <f t="shared" si="34"/>
        <v>-448810.93428182008</v>
      </c>
    </row>
    <row r="142" spans="1:15" s="34" customFormat="1" x14ac:dyDescent="0.2">
      <c r="A142" s="33">
        <v>3047</v>
      </c>
      <c r="B142" s="34" t="s">
        <v>149</v>
      </c>
      <c r="C142" s="65">
        <v>327775415</v>
      </c>
      <c r="D142" s="36">
        <v>14166</v>
      </c>
      <c r="E142" s="37">
        <f t="shared" si="28"/>
        <v>23138.176973034024</v>
      </c>
      <c r="F142" s="38">
        <f t="shared" si="25"/>
        <v>0.82839688963197566</v>
      </c>
      <c r="G142" s="39">
        <f t="shared" si="26"/>
        <v>2875.8556579678216</v>
      </c>
      <c r="H142" s="39">
        <f t="shared" si="27"/>
        <v>699.98802637691529</v>
      </c>
      <c r="I142" s="37">
        <f t="shared" si="29"/>
        <v>3575.8436843447371</v>
      </c>
      <c r="J142" s="40">
        <f t="shared" si="30"/>
        <v>-311.85701807830816</v>
      </c>
      <c r="K142" s="37">
        <f t="shared" si="31"/>
        <v>3263.986666266429</v>
      </c>
      <c r="L142" s="37">
        <f t="shared" si="32"/>
        <v>50655401.632427543</v>
      </c>
      <c r="M142" s="37">
        <f t="shared" si="33"/>
        <v>46237635.114330232</v>
      </c>
      <c r="N142" s="41">
        <f>'jan-aug'!M142</f>
        <v>32767766.679929029</v>
      </c>
      <c r="O142" s="41">
        <f t="shared" si="34"/>
        <v>13469868.434401203</v>
      </c>
    </row>
    <row r="143" spans="1:15" s="34" customFormat="1" x14ac:dyDescent="0.2">
      <c r="A143" s="33">
        <v>3048</v>
      </c>
      <c r="B143" s="34" t="s">
        <v>150</v>
      </c>
      <c r="C143" s="65">
        <v>502855567</v>
      </c>
      <c r="D143" s="36">
        <v>19709</v>
      </c>
      <c r="E143" s="37">
        <f t="shared" si="28"/>
        <v>25514.00715409204</v>
      </c>
      <c r="F143" s="38">
        <f t="shared" si="25"/>
        <v>0.91345675993100384</v>
      </c>
      <c r="G143" s="39">
        <f t="shared" si="26"/>
        <v>1450.357549333012</v>
      </c>
      <c r="H143" s="39">
        <f t="shared" si="27"/>
        <v>0</v>
      </c>
      <c r="I143" s="37">
        <f t="shared" si="29"/>
        <v>1450.357549333012</v>
      </c>
      <c r="J143" s="40">
        <f t="shared" si="30"/>
        <v>-311.85701807830816</v>
      </c>
      <c r="K143" s="37">
        <f t="shared" si="31"/>
        <v>1138.5005312547039</v>
      </c>
      <c r="L143" s="37">
        <f t="shared" si="32"/>
        <v>28585096.939804334</v>
      </c>
      <c r="M143" s="37">
        <f t="shared" si="33"/>
        <v>22438706.97049896</v>
      </c>
      <c r="N143" s="41">
        <f>'jan-aug'!M143</f>
        <v>17400472.812121514</v>
      </c>
      <c r="O143" s="41">
        <f t="shared" si="34"/>
        <v>5038234.1583774462</v>
      </c>
    </row>
    <row r="144" spans="1:15" s="34" customFormat="1" x14ac:dyDescent="0.2">
      <c r="A144" s="33">
        <v>3049</v>
      </c>
      <c r="B144" s="34" t="s">
        <v>151</v>
      </c>
      <c r="C144" s="65">
        <v>842469737</v>
      </c>
      <c r="D144" s="36">
        <v>27118</v>
      </c>
      <c r="E144" s="37">
        <f t="shared" si="28"/>
        <v>31066.80938859798</v>
      </c>
      <c r="F144" s="38">
        <f t="shared" si="25"/>
        <v>1.112259116104833</v>
      </c>
      <c r="G144" s="39">
        <f t="shared" si="26"/>
        <v>-1881.3237913705516</v>
      </c>
      <c r="H144" s="39">
        <f t="shared" si="27"/>
        <v>0</v>
      </c>
      <c r="I144" s="37">
        <f t="shared" si="29"/>
        <v>-1881.3237913705516</v>
      </c>
      <c r="J144" s="40">
        <f t="shared" si="30"/>
        <v>-311.85701807830816</v>
      </c>
      <c r="K144" s="37">
        <f t="shared" si="31"/>
        <v>-2193.1808094488597</v>
      </c>
      <c r="L144" s="37">
        <f t="shared" si="32"/>
        <v>-51017738.574386619</v>
      </c>
      <c r="M144" s="37">
        <f t="shared" si="33"/>
        <v>-59474677.190634176</v>
      </c>
      <c r="N144" s="41">
        <f>'jan-aug'!M144</f>
        <v>-46075133.004489779</v>
      </c>
      <c r="O144" s="41">
        <f t="shared" si="34"/>
        <v>-13399544.186144397</v>
      </c>
    </row>
    <row r="145" spans="1:15" s="34" customFormat="1" x14ac:dyDescent="0.2">
      <c r="A145" s="33">
        <v>3050</v>
      </c>
      <c r="B145" s="34" t="s">
        <v>152</v>
      </c>
      <c r="C145" s="65">
        <v>71683826</v>
      </c>
      <c r="D145" s="36">
        <v>2713</v>
      </c>
      <c r="E145" s="37">
        <f t="shared" si="28"/>
        <v>26422.346479911535</v>
      </c>
      <c r="F145" s="38">
        <f t="shared" si="25"/>
        <v>0.94597727669929643</v>
      </c>
      <c r="G145" s="39">
        <f t="shared" si="26"/>
        <v>905.35395384131482</v>
      </c>
      <c r="H145" s="39">
        <f t="shared" si="27"/>
        <v>0</v>
      </c>
      <c r="I145" s="37">
        <f t="shared" si="29"/>
        <v>905.35395384131482</v>
      </c>
      <c r="J145" s="40">
        <f t="shared" si="30"/>
        <v>-311.85701807830816</v>
      </c>
      <c r="K145" s="37">
        <f t="shared" si="31"/>
        <v>593.4969357630066</v>
      </c>
      <c r="L145" s="37">
        <f t="shared" si="32"/>
        <v>2456225.2767714872</v>
      </c>
      <c r="M145" s="37">
        <f t="shared" si="33"/>
        <v>1610157.1867250369</v>
      </c>
      <c r="N145" s="41">
        <f>'jan-aug'!M145</f>
        <v>1286600.3380123612</v>
      </c>
      <c r="O145" s="41">
        <f t="shared" si="34"/>
        <v>323556.84871267574</v>
      </c>
    </row>
    <row r="146" spans="1:15" s="34" customFormat="1" x14ac:dyDescent="0.2">
      <c r="A146" s="33">
        <v>3051</v>
      </c>
      <c r="B146" s="34" t="s">
        <v>153</v>
      </c>
      <c r="C146" s="65">
        <v>36611807</v>
      </c>
      <c r="D146" s="36">
        <v>1386</v>
      </c>
      <c r="E146" s="37">
        <f t="shared" si="28"/>
        <v>26415.445165945166</v>
      </c>
      <c r="F146" s="38">
        <f t="shared" si="25"/>
        <v>0.94573019470010622</v>
      </c>
      <c r="G146" s="39">
        <f t="shared" si="26"/>
        <v>909.49474222113633</v>
      </c>
      <c r="H146" s="39">
        <f t="shared" si="27"/>
        <v>0</v>
      </c>
      <c r="I146" s="37">
        <f t="shared" si="29"/>
        <v>909.49474222113633</v>
      </c>
      <c r="J146" s="40">
        <f t="shared" si="30"/>
        <v>-311.85701807830816</v>
      </c>
      <c r="K146" s="37">
        <f t="shared" si="31"/>
        <v>597.63772414282812</v>
      </c>
      <c r="L146" s="37">
        <f t="shared" si="32"/>
        <v>1260559.7127184949</v>
      </c>
      <c r="M146" s="37">
        <f t="shared" si="33"/>
        <v>828325.88566195976</v>
      </c>
      <c r="N146" s="41">
        <f>'jan-aug'!M146</f>
        <v>296784.32284745073</v>
      </c>
      <c r="O146" s="41">
        <f t="shared" si="34"/>
        <v>531541.56281450903</v>
      </c>
    </row>
    <row r="147" spans="1:15" s="34" customFormat="1" x14ac:dyDescent="0.2">
      <c r="A147" s="33">
        <v>3052</v>
      </c>
      <c r="B147" s="34" t="s">
        <v>154</v>
      </c>
      <c r="C147" s="65">
        <v>82107960</v>
      </c>
      <c r="D147" s="36">
        <v>2412</v>
      </c>
      <c r="E147" s="37">
        <f t="shared" si="28"/>
        <v>34041.442786069652</v>
      </c>
      <c r="F147" s="38">
        <f t="shared" si="25"/>
        <v>1.2187574395091687</v>
      </c>
      <c r="G147" s="39">
        <f t="shared" si="26"/>
        <v>-3666.1038298535555</v>
      </c>
      <c r="H147" s="39">
        <f t="shared" si="27"/>
        <v>0</v>
      </c>
      <c r="I147" s="37">
        <f t="shared" si="29"/>
        <v>-3666.1038298535555</v>
      </c>
      <c r="J147" s="40">
        <f t="shared" si="30"/>
        <v>-311.85701807830816</v>
      </c>
      <c r="K147" s="37">
        <f t="shared" si="31"/>
        <v>-3977.9608479318636</v>
      </c>
      <c r="L147" s="37">
        <f t="shared" si="32"/>
        <v>-8842642.4376067761</v>
      </c>
      <c r="M147" s="37">
        <f t="shared" si="33"/>
        <v>-9594841.5652116556</v>
      </c>
      <c r="N147" s="41">
        <f>'jan-aug'!M147</f>
        <v>-10319074.292707033</v>
      </c>
      <c r="O147" s="41">
        <f t="shared" si="34"/>
        <v>724232.72749537788</v>
      </c>
    </row>
    <row r="148" spans="1:15" s="34" customFormat="1" x14ac:dyDescent="0.2">
      <c r="A148" s="33">
        <v>3053</v>
      </c>
      <c r="B148" s="34" t="s">
        <v>127</v>
      </c>
      <c r="C148" s="65">
        <v>162881154</v>
      </c>
      <c r="D148" s="36">
        <v>6867</v>
      </c>
      <c r="E148" s="37">
        <f t="shared" si="28"/>
        <v>23719.404980340762</v>
      </c>
      <c r="F148" s="38">
        <f t="shared" si="25"/>
        <v>0.84920611215547148</v>
      </c>
      <c r="G148" s="39">
        <f t="shared" si="26"/>
        <v>2527.1188535837791</v>
      </c>
      <c r="H148" s="39">
        <f t="shared" si="27"/>
        <v>496.5582238195571</v>
      </c>
      <c r="I148" s="37">
        <f t="shared" si="29"/>
        <v>3023.6770774033362</v>
      </c>
      <c r="J148" s="40">
        <f t="shared" si="30"/>
        <v>-311.85701807830816</v>
      </c>
      <c r="K148" s="37">
        <f t="shared" si="31"/>
        <v>2711.8200593250281</v>
      </c>
      <c r="L148" s="37">
        <f t="shared" si="32"/>
        <v>20763590.49052871</v>
      </c>
      <c r="M148" s="37">
        <f t="shared" si="33"/>
        <v>18622068.347384967</v>
      </c>
      <c r="N148" s="41">
        <f>'jan-aug'!M148</f>
        <v>14567546.047513247</v>
      </c>
      <c r="O148" s="41">
        <f t="shared" si="34"/>
        <v>4054522.2998717204</v>
      </c>
    </row>
    <row r="149" spans="1:15" s="34" customFormat="1" x14ac:dyDescent="0.2">
      <c r="A149" s="33">
        <v>3054</v>
      </c>
      <c r="B149" s="34" t="s">
        <v>128</v>
      </c>
      <c r="C149" s="65">
        <v>224365524</v>
      </c>
      <c r="D149" s="36">
        <v>9062</v>
      </c>
      <c r="E149" s="37">
        <f t="shared" si="28"/>
        <v>24758.941072610902</v>
      </c>
      <c r="F149" s="38">
        <f t="shared" si="25"/>
        <v>0.88642375754302183</v>
      </c>
      <c r="G149" s="39">
        <f t="shared" si="26"/>
        <v>1903.3971982216949</v>
      </c>
      <c r="H149" s="39">
        <f t="shared" si="27"/>
        <v>132.72059152500805</v>
      </c>
      <c r="I149" s="37">
        <f t="shared" si="29"/>
        <v>2036.117789746703</v>
      </c>
      <c r="J149" s="40">
        <f t="shared" si="30"/>
        <v>-311.85701807830816</v>
      </c>
      <c r="K149" s="37">
        <f t="shared" si="31"/>
        <v>1724.2607716683949</v>
      </c>
      <c r="L149" s="37">
        <f t="shared" si="32"/>
        <v>18451299.410684623</v>
      </c>
      <c r="M149" s="37">
        <f t="shared" si="33"/>
        <v>15625251.112858994</v>
      </c>
      <c r="N149" s="41">
        <f>'jan-aug'!M149</f>
        <v>12217591.269413868</v>
      </c>
      <c r="O149" s="41">
        <f t="shared" si="34"/>
        <v>3407659.843445126</v>
      </c>
    </row>
    <row r="150" spans="1:15" s="34" customFormat="1" x14ac:dyDescent="0.2">
      <c r="A150" s="33">
        <v>3401</v>
      </c>
      <c r="B150" s="34" t="s">
        <v>91</v>
      </c>
      <c r="C150" s="65">
        <v>415328177</v>
      </c>
      <c r="D150" s="36">
        <v>17851</v>
      </c>
      <c r="E150" s="37">
        <f t="shared" si="28"/>
        <v>23266.381547252255</v>
      </c>
      <c r="F150" s="38">
        <f t="shared" si="25"/>
        <v>0.8329868912834778</v>
      </c>
      <c r="G150" s="39">
        <f t="shared" si="26"/>
        <v>2798.9329134368832</v>
      </c>
      <c r="H150" s="39">
        <f t="shared" si="27"/>
        <v>655.11642540053447</v>
      </c>
      <c r="I150" s="37">
        <f t="shared" si="29"/>
        <v>3454.0493388374175</v>
      </c>
      <c r="J150" s="40">
        <f t="shared" si="30"/>
        <v>-311.85701807830816</v>
      </c>
      <c r="K150" s="37">
        <f t="shared" si="31"/>
        <v>3142.1923207591094</v>
      </c>
      <c r="L150" s="37">
        <f t="shared" si="32"/>
        <v>61658234.747586742</v>
      </c>
      <c r="M150" s="37">
        <f t="shared" si="33"/>
        <v>56091275.11787086</v>
      </c>
      <c r="N150" s="41">
        <f>'jan-aug'!M150</f>
        <v>45666405.669201799</v>
      </c>
      <c r="O150" s="41">
        <f t="shared" si="34"/>
        <v>10424869.448669061</v>
      </c>
    </row>
    <row r="151" spans="1:15" s="34" customFormat="1" x14ac:dyDescent="0.2">
      <c r="A151" s="33">
        <v>3403</v>
      </c>
      <c r="B151" s="34" t="s">
        <v>92</v>
      </c>
      <c r="C151" s="65">
        <v>812759360</v>
      </c>
      <c r="D151" s="36">
        <v>31509</v>
      </c>
      <c r="E151" s="37">
        <f t="shared" si="28"/>
        <v>25794.514583134976</v>
      </c>
      <c r="F151" s="38">
        <f t="shared" si="25"/>
        <v>0.92349953391482476</v>
      </c>
      <c r="G151" s="39">
        <f t="shared" si="26"/>
        <v>1282.0530919072501</v>
      </c>
      <c r="H151" s="39">
        <f t="shared" si="27"/>
        <v>0</v>
      </c>
      <c r="I151" s="37">
        <f t="shared" si="29"/>
        <v>1282.0530919072501</v>
      </c>
      <c r="J151" s="40">
        <f t="shared" si="30"/>
        <v>-311.85701807830816</v>
      </c>
      <c r="K151" s="37">
        <f t="shared" si="31"/>
        <v>970.19607382894196</v>
      </c>
      <c r="L151" s="37">
        <f t="shared" si="32"/>
        <v>40396210.872905545</v>
      </c>
      <c r="M151" s="37">
        <f t="shared" si="33"/>
        <v>30569908.090276133</v>
      </c>
      <c r="N151" s="41">
        <f>'jan-aug'!M151</f>
        <v>26547459.548629366</v>
      </c>
      <c r="O151" s="41">
        <f t="shared" si="34"/>
        <v>4022448.5416467674</v>
      </c>
    </row>
    <row r="152" spans="1:15" s="34" customFormat="1" x14ac:dyDescent="0.2">
      <c r="A152" s="33">
        <v>3405</v>
      </c>
      <c r="B152" s="34" t="s">
        <v>112</v>
      </c>
      <c r="C152" s="65">
        <v>733356374</v>
      </c>
      <c r="D152" s="36">
        <v>28493</v>
      </c>
      <c r="E152" s="37">
        <f t="shared" si="28"/>
        <v>25738.12424104166</v>
      </c>
      <c r="F152" s="38">
        <f t="shared" si="25"/>
        <v>0.9214806374369463</v>
      </c>
      <c r="G152" s="39">
        <f t="shared" si="26"/>
        <v>1315.8872971632402</v>
      </c>
      <c r="H152" s="39">
        <f t="shared" si="27"/>
        <v>0</v>
      </c>
      <c r="I152" s="37">
        <f t="shared" si="29"/>
        <v>1315.8872971632402</v>
      </c>
      <c r="J152" s="40">
        <f t="shared" si="30"/>
        <v>-311.85701807830816</v>
      </c>
      <c r="K152" s="37">
        <f t="shared" si="31"/>
        <v>1004.0302790849321</v>
      </c>
      <c r="L152" s="37">
        <f t="shared" si="32"/>
        <v>37493576.758072205</v>
      </c>
      <c r="M152" s="37">
        <f t="shared" si="33"/>
        <v>28607834.74196697</v>
      </c>
      <c r="N152" s="41">
        <f>'jan-aug'!M152</f>
        <v>24347238.749128748</v>
      </c>
      <c r="O152" s="41">
        <f t="shared" si="34"/>
        <v>4260595.9928382225</v>
      </c>
    </row>
    <row r="153" spans="1:15" s="34" customFormat="1" x14ac:dyDescent="0.2">
      <c r="A153" s="33">
        <v>3407</v>
      </c>
      <c r="B153" s="34" t="s">
        <v>113</v>
      </c>
      <c r="C153" s="65">
        <v>709450632</v>
      </c>
      <c r="D153" s="36">
        <v>30395</v>
      </c>
      <c r="E153" s="37">
        <f t="shared" si="28"/>
        <v>23341.030827438724</v>
      </c>
      <c r="F153" s="38">
        <f t="shared" si="25"/>
        <v>0.83565949732291667</v>
      </c>
      <c r="G153" s="39">
        <f t="shared" si="26"/>
        <v>2754.1433453250015</v>
      </c>
      <c r="H153" s="39">
        <f t="shared" si="27"/>
        <v>628.98917733527014</v>
      </c>
      <c r="I153" s="37">
        <f t="shared" si="29"/>
        <v>3383.1325226602717</v>
      </c>
      <c r="J153" s="40">
        <f t="shared" si="30"/>
        <v>-311.85701807830816</v>
      </c>
      <c r="K153" s="37">
        <f t="shared" si="31"/>
        <v>3071.2755045819636</v>
      </c>
      <c r="L153" s="37">
        <f t="shared" si="32"/>
        <v>102830313.02625896</v>
      </c>
      <c r="M153" s="37">
        <f t="shared" si="33"/>
        <v>93351418.961768776</v>
      </c>
      <c r="N153" s="41">
        <f>'jan-aug'!M153</f>
        <v>74983788.503038481</v>
      </c>
      <c r="O153" s="41">
        <f t="shared" si="34"/>
        <v>18367630.458730295</v>
      </c>
    </row>
    <row r="154" spans="1:15" s="34" customFormat="1" x14ac:dyDescent="0.2">
      <c r="A154" s="33">
        <v>3411</v>
      </c>
      <c r="B154" s="34" t="s">
        <v>93</v>
      </c>
      <c r="C154" s="65">
        <v>776544729</v>
      </c>
      <c r="D154" s="36">
        <v>34897</v>
      </c>
      <c r="E154" s="37">
        <f t="shared" si="28"/>
        <v>22252.47812132848</v>
      </c>
      <c r="F154" s="38">
        <f t="shared" si="25"/>
        <v>0.79668695091214592</v>
      </c>
      <c r="G154" s="39">
        <f t="shared" si="26"/>
        <v>3407.2749689911475</v>
      </c>
      <c r="H154" s="39">
        <f t="shared" si="27"/>
        <v>1009.9826244738555</v>
      </c>
      <c r="I154" s="37">
        <f t="shared" si="29"/>
        <v>4417.2575934650031</v>
      </c>
      <c r="J154" s="40">
        <f t="shared" si="30"/>
        <v>-311.85701807830816</v>
      </c>
      <c r="K154" s="37">
        <f t="shared" si="31"/>
        <v>4105.400575386695</v>
      </c>
      <c r="L154" s="37">
        <f t="shared" si="32"/>
        <v>154149038.2391482</v>
      </c>
      <c r="M154" s="37">
        <f t="shared" si="33"/>
        <v>143266163.87926948</v>
      </c>
      <c r="N154" s="41">
        <f>'jan-aug'!M154</f>
        <v>113321886.74848109</v>
      </c>
      <c r="O154" s="41">
        <f t="shared" si="34"/>
        <v>29944277.130788386</v>
      </c>
    </row>
    <row r="155" spans="1:15" s="34" customFormat="1" x14ac:dyDescent="0.2">
      <c r="A155" s="33">
        <v>3412</v>
      </c>
      <c r="B155" s="34" t="s">
        <v>94</v>
      </c>
      <c r="C155" s="65">
        <v>154107481</v>
      </c>
      <c r="D155" s="36">
        <v>7625</v>
      </c>
      <c r="E155" s="37">
        <f t="shared" si="28"/>
        <v>20210.817180327867</v>
      </c>
      <c r="F155" s="38">
        <f t="shared" si="25"/>
        <v>0.72359106374786752</v>
      </c>
      <c r="G155" s="39">
        <f t="shared" si="26"/>
        <v>4632.2715335915154</v>
      </c>
      <c r="H155" s="39">
        <f t="shared" si="27"/>
        <v>1724.56395382407</v>
      </c>
      <c r="I155" s="37">
        <f t="shared" si="29"/>
        <v>6356.8354874155857</v>
      </c>
      <c r="J155" s="40">
        <f t="shared" si="30"/>
        <v>-311.85701807830816</v>
      </c>
      <c r="K155" s="37">
        <f t="shared" si="31"/>
        <v>6044.9784693372776</v>
      </c>
      <c r="L155" s="37">
        <f t="shared" si="32"/>
        <v>48470870.591543838</v>
      </c>
      <c r="M155" s="37">
        <f t="shared" si="33"/>
        <v>46092960.828696743</v>
      </c>
      <c r="N155" s="41">
        <f>'jan-aug'!M155</f>
        <v>35623334.673800573</v>
      </c>
      <c r="O155" s="41">
        <f t="shared" si="34"/>
        <v>10469626.15489617</v>
      </c>
    </row>
    <row r="156" spans="1:15" s="34" customFormat="1" x14ac:dyDescent="0.2">
      <c r="A156" s="33">
        <v>3413</v>
      </c>
      <c r="B156" s="34" t="s">
        <v>95</v>
      </c>
      <c r="C156" s="65">
        <v>466633888</v>
      </c>
      <c r="D156" s="36">
        <v>21072</v>
      </c>
      <c r="E156" s="37">
        <f t="shared" si="28"/>
        <v>22144.736522399391</v>
      </c>
      <c r="F156" s="38">
        <f t="shared" si="25"/>
        <v>0.79282956813126171</v>
      </c>
      <c r="G156" s="39">
        <f t="shared" si="26"/>
        <v>3471.9199283486014</v>
      </c>
      <c r="H156" s="39">
        <f t="shared" si="27"/>
        <v>1047.6921840990367</v>
      </c>
      <c r="I156" s="37">
        <f t="shared" si="29"/>
        <v>4519.6121124476376</v>
      </c>
      <c r="J156" s="40">
        <f t="shared" si="30"/>
        <v>-311.85701807830816</v>
      </c>
      <c r="K156" s="37">
        <f t="shared" si="31"/>
        <v>4207.7550943693295</v>
      </c>
      <c r="L156" s="37">
        <f t="shared" si="32"/>
        <v>95237266.433496624</v>
      </c>
      <c r="M156" s="37">
        <f t="shared" si="33"/>
        <v>88665815.348550513</v>
      </c>
      <c r="N156" s="41">
        <f>'jan-aug'!M156</f>
        <v>69724613.080245987</v>
      </c>
      <c r="O156" s="41">
        <f t="shared" si="34"/>
        <v>18941202.268304527</v>
      </c>
    </row>
    <row r="157" spans="1:15" s="34" customFormat="1" x14ac:dyDescent="0.2">
      <c r="A157" s="33">
        <v>3414</v>
      </c>
      <c r="B157" s="34" t="s">
        <v>96</v>
      </c>
      <c r="C157" s="65">
        <v>97199876</v>
      </c>
      <c r="D157" s="36">
        <v>5038</v>
      </c>
      <c r="E157" s="37">
        <f t="shared" si="28"/>
        <v>19293.345772131797</v>
      </c>
      <c r="F157" s="38">
        <f t="shared" si="25"/>
        <v>0.69074359863591606</v>
      </c>
      <c r="G157" s="39">
        <f t="shared" si="26"/>
        <v>5182.7543785091575</v>
      </c>
      <c r="H157" s="39">
        <f t="shared" si="27"/>
        <v>2045.6789466926946</v>
      </c>
      <c r="I157" s="37">
        <f t="shared" si="29"/>
        <v>7228.4333252018523</v>
      </c>
      <c r="J157" s="40">
        <f t="shared" si="30"/>
        <v>-311.85701807830816</v>
      </c>
      <c r="K157" s="37">
        <f t="shared" si="31"/>
        <v>6916.5763071235442</v>
      </c>
      <c r="L157" s="37">
        <f t="shared" si="32"/>
        <v>36416847.092366934</v>
      </c>
      <c r="M157" s="37">
        <f t="shared" si="33"/>
        <v>34845711.435288414</v>
      </c>
      <c r="N157" s="41">
        <f>'jan-aug'!M157</f>
        <v>26978908.221155047</v>
      </c>
      <c r="O157" s="41">
        <f t="shared" si="34"/>
        <v>7866803.2141333669</v>
      </c>
    </row>
    <row r="158" spans="1:15" s="34" customFormat="1" x14ac:dyDescent="0.2">
      <c r="A158" s="33">
        <v>3415</v>
      </c>
      <c r="B158" s="34" t="s">
        <v>97</v>
      </c>
      <c r="C158" s="65">
        <v>174745855</v>
      </c>
      <c r="D158" s="36">
        <v>7914</v>
      </c>
      <c r="E158" s="37">
        <f t="shared" si="28"/>
        <v>22080.598306798078</v>
      </c>
      <c r="F158" s="38">
        <f t="shared" si="25"/>
        <v>0.79053328098761178</v>
      </c>
      <c r="G158" s="39">
        <f t="shared" si="26"/>
        <v>3510.4028577093891</v>
      </c>
      <c r="H158" s="39">
        <f t="shared" si="27"/>
        <v>1070.1405595594963</v>
      </c>
      <c r="I158" s="37">
        <f t="shared" si="29"/>
        <v>4580.5434172688856</v>
      </c>
      <c r="J158" s="40">
        <f t="shared" si="30"/>
        <v>-311.85701807830816</v>
      </c>
      <c r="K158" s="37">
        <f t="shared" si="31"/>
        <v>4268.6863991905775</v>
      </c>
      <c r="L158" s="37">
        <f t="shared" si="32"/>
        <v>36250420.604265958</v>
      </c>
      <c r="M158" s="37">
        <f t="shared" si="33"/>
        <v>33782384.163194232</v>
      </c>
      <c r="N158" s="41">
        <f>'jan-aug'!M158</f>
        <v>26475431.765089527</v>
      </c>
      <c r="O158" s="41">
        <f t="shared" si="34"/>
        <v>7306952.3981047049</v>
      </c>
    </row>
    <row r="159" spans="1:15" s="34" customFormat="1" x14ac:dyDescent="0.2">
      <c r="A159" s="33">
        <v>3416</v>
      </c>
      <c r="B159" s="34" t="s">
        <v>98</v>
      </c>
      <c r="C159" s="65">
        <v>118051837</v>
      </c>
      <c r="D159" s="36">
        <v>6099</v>
      </c>
      <c r="E159" s="37">
        <f t="shared" si="28"/>
        <v>19355.933267748813</v>
      </c>
      <c r="F159" s="38">
        <f t="shared" si="25"/>
        <v>0.69298436664280849</v>
      </c>
      <c r="G159" s="39">
        <f t="shared" si="26"/>
        <v>5145.201881138948</v>
      </c>
      <c r="H159" s="39">
        <f t="shared" si="27"/>
        <v>2023.773323226739</v>
      </c>
      <c r="I159" s="37">
        <f t="shared" si="29"/>
        <v>7168.9752043656872</v>
      </c>
      <c r="J159" s="40">
        <f t="shared" si="30"/>
        <v>-311.85701807830816</v>
      </c>
      <c r="K159" s="37">
        <f t="shared" si="31"/>
        <v>6857.1181862873791</v>
      </c>
      <c r="L159" s="37">
        <f t="shared" si="32"/>
        <v>43723579.771426328</v>
      </c>
      <c r="M159" s="37">
        <f t="shared" si="33"/>
        <v>41821563.818166725</v>
      </c>
      <c r="N159" s="41">
        <f>'jan-aug'!M159</f>
        <v>33184593.157686509</v>
      </c>
      <c r="O159" s="41">
        <f t="shared" si="34"/>
        <v>8636970.6604802161</v>
      </c>
    </row>
    <row r="160" spans="1:15" s="34" customFormat="1" x14ac:dyDescent="0.2">
      <c r="A160" s="33">
        <v>3417</v>
      </c>
      <c r="B160" s="34" t="s">
        <v>99</v>
      </c>
      <c r="C160" s="65">
        <v>98875372</v>
      </c>
      <c r="D160" s="36">
        <v>4545</v>
      </c>
      <c r="E160" s="37">
        <f t="shared" si="28"/>
        <v>21754.757315731575</v>
      </c>
      <c r="F160" s="38">
        <f t="shared" si="25"/>
        <v>0.77886746721893541</v>
      </c>
      <c r="G160" s="39">
        <f t="shared" si="26"/>
        <v>3705.9074523492909</v>
      </c>
      <c r="H160" s="39">
        <f t="shared" si="27"/>
        <v>1184.1849064327726</v>
      </c>
      <c r="I160" s="37">
        <f t="shared" si="29"/>
        <v>4890.0923587820635</v>
      </c>
      <c r="J160" s="40">
        <f t="shared" si="30"/>
        <v>-311.85701807830816</v>
      </c>
      <c r="K160" s="37">
        <f t="shared" si="31"/>
        <v>4578.2353407037554</v>
      </c>
      <c r="L160" s="37">
        <f t="shared" si="32"/>
        <v>22225469.77066448</v>
      </c>
      <c r="M160" s="37">
        <f t="shared" si="33"/>
        <v>20808079.623498566</v>
      </c>
      <c r="N160" s="41">
        <f>'jan-aug'!M160</f>
        <v>17973674.703662109</v>
      </c>
      <c r="O160" s="41">
        <f t="shared" si="34"/>
        <v>2834404.9198364578</v>
      </c>
    </row>
    <row r="161" spans="1:15" s="34" customFormat="1" x14ac:dyDescent="0.2">
      <c r="A161" s="33">
        <v>3418</v>
      </c>
      <c r="B161" s="34" t="s">
        <v>100</v>
      </c>
      <c r="C161" s="65">
        <v>142949060</v>
      </c>
      <c r="D161" s="36">
        <v>7227</v>
      </c>
      <c r="E161" s="37">
        <f t="shared" si="28"/>
        <v>19779.861629998617</v>
      </c>
      <c r="F161" s="38">
        <f t="shared" si="25"/>
        <v>0.70816192091269725</v>
      </c>
      <c r="G161" s="39">
        <f t="shared" si="26"/>
        <v>4890.844863789066</v>
      </c>
      <c r="H161" s="39">
        <f t="shared" si="27"/>
        <v>1875.3983964393076</v>
      </c>
      <c r="I161" s="37">
        <f t="shared" si="29"/>
        <v>6766.2432602283734</v>
      </c>
      <c r="J161" s="40">
        <f t="shared" si="30"/>
        <v>-311.85701807830816</v>
      </c>
      <c r="K161" s="37">
        <f t="shared" si="31"/>
        <v>6454.3862421500653</v>
      </c>
      <c r="L161" s="37">
        <f t="shared" si="32"/>
        <v>48899640.041670457</v>
      </c>
      <c r="M161" s="37">
        <f t="shared" si="33"/>
        <v>46645849.372018524</v>
      </c>
      <c r="N161" s="41">
        <f>'jan-aug'!M161</f>
        <v>36767782.534932025</v>
      </c>
      <c r="O161" s="41">
        <f t="shared" si="34"/>
        <v>9878066.8370864987</v>
      </c>
    </row>
    <row r="162" spans="1:15" s="34" customFormat="1" x14ac:dyDescent="0.2">
      <c r="A162" s="33">
        <v>3419</v>
      </c>
      <c r="B162" s="34" t="s">
        <v>404</v>
      </c>
      <c r="C162" s="65">
        <v>72257868</v>
      </c>
      <c r="D162" s="36">
        <v>3587</v>
      </c>
      <c r="E162" s="37">
        <f t="shared" si="28"/>
        <v>20144.37357122944</v>
      </c>
      <c r="F162" s="38">
        <f t="shared" si="25"/>
        <v>0.72121223851988137</v>
      </c>
      <c r="G162" s="39">
        <f t="shared" si="26"/>
        <v>4672.1376990505714</v>
      </c>
      <c r="H162" s="39">
        <f t="shared" si="27"/>
        <v>1747.8192170085194</v>
      </c>
      <c r="I162" s="37">
        <f t="shared" si="29"/>
        <v>6419.9569160590909</v>
      </c>
      <c r="J162" s="40">
        <f t="shared" si="30"/>
        <v>-311.85701807830816</v>
      </c>
      <c r="K162" s="37">
        <f t="shared" si="31"/>
        <v>6108.0998979807828</v>
      </c>
      <c r="L162" s="37">
        <f t="shared" si="32"/>
        <v>23028385.457903959</v>
      </c>
      <c r="M162" s="37">
        <f t="shared" si="33"/>
        <v>21909754.334057067</v>
      </c>
      <c r="N162" s="41">
        <f>'jan-aug'!M162</f>
        <v>17163661.406586576</v>
      </c>
      <c r="O162" s="41">
        <f t="shared" si="34"/>
        <v>4746092.9274704903</v>
      </c>
    </row>
    <row r="163" spans="1:15" s="34" customFormat="1" x14ac:dyDescent="0.2">
      <c r="A163" s="33">
        <v>3420</v>
      </c>
      <c r="B163" s="34" t="s">
        <v>101</v>
      </c>
      <c r="C163" s="65">
        <v>471158981</v>
      </c>
      <c r="D163" s="36">
        <v>21292</v>
      </c>
      <c r="E163" s="37">
        <f t="shared" si="28"/>
        <v>22128.451108397519</v>
      </c>
      <c r="F163" s="38">
        <f t="shared" si="25"/>
        <v>0.79224651500995302</v>
      </c>
      <c r="G163" s="39">
        <f t="shared" si="26"/>
        <v>3481.6911767497245</v>
      </c>
      <c r="H163" s="39">
        <f t="shared" si="27"/>
        <v>1053.3920789996919</v>
      </c>
      <c r="I163" s="37">
        <f t="shared" si="29"/>
        <v>4535.0832557494159</v>
      </c>
      <c r="J163" s="40">
        <f t="shared" si="30"/>
        <v>-311.85701807830816</v>
      </c>
      <c r="K163" s="37">
        <f t="shared" si="31"/>
        <v>4223.2262376711078</v>
      </c>
      <c r="L163" s="37">
        <f t="shared" si="32"/>
        <v>96560992.681416556</v>
      </c>
      <c r="M163" s="37">
        <f t="shared" si="33"/>
        <v>89920933.05249323</v>
      </c>
      <c r="N163" s="41">
        <f>'jan-aug'!M163</f>
        <v>71975375.028112993</v>
      </c>
      <c r="O163" s="41">
        <f t="shared" si="34"/>
        <v>17945558.024380237</v>
      </c>
    </row>
    <row r="164" spans="1:15" s="34" customFormat="1" x14ac:dyDescent="0.2">
      <c r="A164" s="33">
        <v>3421</v>
      </c>
      <c r="B164" s="34" t="s">
        <v>102</v>
      </c>
      <c r="C164" s="65">
        <v>149372792</v>
      </c>
      <c r="D164" s="36">
        <v>6580</v>
      </c>
      <c r="E164" s="37">
        <f t="shared" si="28"/>
        <v>22701.032218844986</v>
      </c>
      <c r="F164" s="38">
        <f t="shared" si="25"/>
        <v>0.81274615988299104</v>
      </c>
      <c r="G164" s="39">
        <f t="shared" si="26"/>
        <v>3138.1425104812442</v>
      </c>
      <c r="H164" s="39">
        <f t="shared" si="27"/>
        <v>852.98869034307836</v>
      </c>
      <c r="I164" s="37">
        <f t="shared" si="29"/>
        <v>3991.1312008243226</v>
      </c>
      <c r="J164" s="40">
        <f t="shared" si="30"/>
        <v>-311.85701807830816</v>
      </c>
      <c r="K164" s="37">
        <f t="shared" si="31"/>
        <v>3679.2741827460145</v>
      </c>
      <c r="L164" s="37">
        <f t="shared" si="32"/>
        <v>26261643.301424041</v>
      </c>
      <c r="M164" s="37">
        <f t="shared" si="33"/>
        <v>24209624.122468777</v>
      </c>
      <c r="N164" s="41">
        <f>'jan-aug'!M164</f>
        <v>19113587.25893217</v>
      </c>
      <c r="O164" s="41">
        <f t="shared" si="34"/>
        <v>5096036.8635366075</v>
      </c>
    </row>
    <row r="165" spans="1:15" s="34" customFormat="1" x14ac:dyDescent="0.2">
      <c r="A165" s="33">
        <v>3422</v>
      </c>
      <c r="B165" s="34" t="s">
        <v>103</v>
      </c>
      <c r="C165" s="65">
        <v>93518860</v>
      </c>
      <c r="D165" s="36">
        <v>4338</v>
      </c>
      <c r="E165" s="37">
        <f t="shared" si="28"/>
        <v>21558.059013370217</v>
      </c>
      <c r="F165" s="38">
        <f t="shared" si="25"/>
        <v>0.77182524163383692</v>
      </c>
      <c r="G165" s="39">
        <f t="shared" si="26"/>
        <v>3823.9264337661057</v>
      </c>
      <c r="H165" s="39">
        <f t="shared" si="27"/>
        <v>1253.0293122592475</v>
      </c>
      <c r="I165" s="37">
        <f t="shared" si="29"/>
        <v>5076.9557460253527</v>
      </c>
      <c r="J165" s="40">
        <f t="shared" si="30"/>
        <v>-311.85701807830816</v>
      </c>
      <c r="K165" s="37">
        <f t="shared" si="31"/>
        <v>4765.0987279470446</v>
      </c>
      <c r="L165" s="37">
        <f t="shared" si="32"/>
        <v>22023834.026257981</v>
      </c>
      <c r="M165" s="37">
        <f t="shared" si="33"/>
        <v>20670998.281834278</v>
      </c>
      <c r="N165" s="41">
        <f>'jan-aug'!M165</f>
        <v>14963146.323396306</v>
      </c>
      <c r="O165" s="41">
        <f t="shared" si="34"/>
        <v>5707851.9584379718</v>
      </c>
    </row>
    <row r="166" spans="1:15" s="34" customFormat="1" x14ac:dyDescent="0.2">
      <c r="A166" s="33">
        <v>3423</v>
      </c>
      <c r="B166" s="34" t="s">
        <v>104</v>
      </c>
      <c r="C166" s="65">
        <v>46619545</v>
      </c>
      <c r="D166" s="36">
        <v>2378</v>
      </c>
      <c r="E166" s="37">
        <f t="shared" si="28"/>
        <v>19604.518502943651</v>
      </c>
      <c r="F166" s="38">
        <f t="shared" si="25"/>
        <v>0.7018842568927548</v>
      </c>
      <c r="G166" s="39">
        <f t="shared" si="26"/>
        <v>4996.0507400220458</v>
      </c>
      <c r="H166" s="39">
        <f t="shared" si="27"/>
        <v>1936.7684909085458</v>
      </c>
      <c r="I166" s="37">
        <f t="shared" si="29"/>
        <v>6932.8192309305914</v>
      </c>
      <c r="J166" s="40">
        <f t="shared" si="30"/>
        <v>-311.85701807830816</v>
      </c>
      <c r="K166" s="37">
        <f t="shared" si="31"/>
        <v>6620.9622128522833</v>
      </c>
      <c r="L166" s="37">
        <f t="shared" si="32"/>
        <v>16486244.131152947</v>
      </c>
      <c r="M166" s="37">
        <f t="shared" si="33"/>
        <v>15744648.142162729</v>
      </c>
      <c r="N166" s="41">
        <f>'jan-aug'!M166</f>
        <v>12181331.269671835</v>
      </c>
      <c r="O166" s="41">
        <f t="shared" si="34"/>
        <v>3563316.872490894</v>
      </c>
    </row>
    <row r="167" spans="1:15" s="34" customFormat="1" x14ac:dyDescent="0.2">
      <c r="A167" s="33">
        <v>3424</v>
      </c>
      <c r="B167" s="34" t="s">
        <v>105</v>
      </c>
      <c r="C167" s="65">
        <v>37882852</v>
      </c>
      <c r="D167" s="36">
        <v>1741</v>
      </c>
      <c r="E167" s="37">
        <f t="shared" si="28"/>
        <v>21759.248707639286</v>
      </c>
      <c r="F167" s="38">
        <f t="shared" si="25"/>
        <v>0.77902826878471143</v>
      </c>
      <c r="G167" s="39">
        <f t="shared" si="26"/>
        <v>3703.2126172046642</v>
      </c>
      <c r="H167" s="39">
        <f t="shared" si="27"/>
        <v>1182.6129192650733</v>
      </c>
      <c r="I167" s="37">
        <f t="shared" si="29"/>
        <v>4885.8255364697379</v>
      </c>
      <c r="J167" s="40">
        <f t="shared" si="30"/>
        <v>-311.85701807830816</v>
      </c>
      <c r="K167" s="37">
        <f t="shared" si="31"/>
        <v>4573.9685183914298</v>
      </c>
      <c r="L167" s="37">
        <f t="shared" si="32"/>
        <v>8506222.2589938138</v>
      </c>
      <c r="M167" s="37">
        <f t="shared" si="33"/>
        <v>7963279.1905194791</v>
      </c>
      <c r="N167" s="41">
        <f>'jan-aug'!M167</f>
        <v>5503784.9072113838</v>
      </c>
      <c r="O167" s="41">
        <f t="shared" si="34"/>
        <v>2459494.2833080953</v>
      </c>
    </row>
    <row r="168" spans="1:15" s="34" customFormat="1" x14ac:dyDescent="0.2">
      <c r="A168" s="33">
        <v>3425</v>
      </c>
      <c r="B168" s="34" t="s">
        <v>106</v>
      </c>
      <c r="C168" s="65">
        <v>24026353</v>
      </c>
      <c r="D168" s="36">
        <v>1250</v>
      </c>
      <c r="E168" s="37">
        <f t="shared" si="28"/>
        <v>19221.082399999999</v>
      </c>
      <c r="F168" s="38">
        <f t="shared" si="25"/>
        <v>0.68815641327649613</v>
      </c>
      <c r="G168" s="39">
        <f t="shared" si="26"/>
        <v>5226.1124017882366</v>
      </c>
      <c r="H168" s="39">
        <f t="shared" si="27"/>
        <v>2070.971126938824</v>
      </c>
      <c r="I168" s="37">
        <f t="shared" si="29"/>
        <v>7297.0835287270602</v>
      </c>
      <c r="J168" s="40">
        <f t="shared" si="30"/>
        <v>-311.85701807830816</v>
      </c>
      <c r="K168" s="37">
        <f t="shared" si="31"/>
        <v>6985.2265106487521</v>
      </c>
      <c r="L168" s="37">
        <f t="shared" si="32"/>
        <v>9121354.4109088257</v>
      </c>
      <c r="M168" s="37">
        <f t="shared" si="33"/>
        <v>8731533.1383109409</v>
      </c>
      <c r="N168" s="41">
        <f>'jan-aug'!M168</f>
        <v>6602863.5424263226</v>
      </c>
      <c r="O168" s="41">
        <f t="shared" si="34"/>
        <v>2128669.5958846183</v>
      </c>
    </row>
    <row r="169" spans="1:15" s="34" customFormat="1" x14ac:dyDescent="0.2">
      <c r="A169" s="33">
        <v>3426</v>
      </c>
      <c r="B169" s="34" t="s">
        <v>107</v>
      </c>
      <c r="C169" s="65">
        <v>28140984</v>
      </c>
      <c r="D169" s="36">
        <v>1563</v>
      </c>
      <c r="E169" s="37">
        <f t="shared" si="28"/>
        <v>18004.468330134358</v>
      </c>
      <c r="F169" s="38">
        <f t="shared" si="25"/>
        <v>0.64459899245921382</v>
      </c>
      <c r="G169" s="39">
        <f t="shared" si="26"/>
        <v>5956.0808437076212</v>
      </c>
      <c r="H169" s="39">
        <f t="shared" si="27"/>
        <v>2496.7860513917985</v>
      </c>
      <c r="I169" s="37">
        <f t="shared" si="29"/>
        <v>8452.8668950994197</v>
      </c>
      <c r="J169" s="40">
        <f t="shared" si="30"/>
        <v>-311.85701807830816</v>
      </c>
      <c r="K169" s="37">
        <f t="shared" si="31"/>
        <v>8141.0098770211116</v>
      </c>
      <c r="L169" s="37">
        <f t="shared" si="32"/>
        <v>13211830.957040394</v>
      </c>
      <c r="M169" s="37">
        <f t="shared" si="33"/>
        <v>12724398.437783998</v>
      </c>
      <c r="N169" s="41">
        <f>'jan-aug'!M169</f>
        <v>9990713.816209875</v>
      </c>
      <c r="O169" s="41">
        <f t="shared" si="34"/>
        <v>2733684.6215741225</v>
      </c>
    </row>
    <row r="170" spans="1:15" s="34" customFormat="1" x14ac:dyDescent="0.2">
      <c r="A170" s="33">
        <v>3427</v>
      </c>
      <c r="B170" s="34" t="s">
        <v>108</v>
      </c>
      <c r="C170" s="65">
        <v>122874992</v>
      </c>
      <c r="D170" s="36">
        <v>5537</v>
      </c>
      <c r="E170" s="37">
        <f t="shared" si="28"/>
        <v>22191.618566010475</v>
      </c>
      <c r="F170" s="38">
        <f t="shared" si="25"/>
        <v>0.79450804691341781</v>
      </c>
      <c r="G170" s="39">
        <f t="shared" si="26"/>
        <v>3443.790702181951</v>
      </c>
      <c r="H170" s="39">
        <f t="shared" si="27"/>
        <v>1031.2834688351575</v>
      </c>
      <c r="I170" s="37">
        <f t="shared" si="29"/>
        <v>4475.0741710171087</v>
      </c>
      <c r="J170" s="40">
        <f t="shared" si="30"/>
        <v>-311.85701807830816</v>
      </c>
      <c r="K170" s="37">
        <f t="shared" si="31"/>
        <v>4163.2171529388006</v>
      </c>
      <c r="L170" s="37">
        <f t="shared" si="32"/>
        <v>24778485.68492173</v>
      </c>
      <c r="M170" s="37">
        <f t="shared" si="33"/>
        <v>23051733.375822138</v>
      </c>
      <c r="N170" s="41">
        <f>'jan-aug'!M170</f>
        <v>17788181.996771645</v>
      </c>
      <c r="O170" s="41">
        <f t="shared" si="34"/>
        <v>5263551.3790504932</v>
      </c>
    </row>
    <row r="171" spans="1:15" s="34" customFormat="1" x14ac:dyDescent="0.2">
      <c r="A171" s="33">
        <v>3428</v>
      </c>
      <c r="B171" s="34" t="s">
        <v>109</v>
      </c>
      <c r="C171" s="65">
        <v>54176312</v>
      </c>
      <c r="D171" s="36">
        <v>2405</v>
      </c>
      <c r="E171" s="37">
        <f t="shared" si="28"/>
        <v>22526.533056133056</v>
      </c>
      <c r="F171" s="38">
        <f t="shared" si="25"/>
        <v>0.80649871161589481</v>
      </c>
      <c r="G171" s="39">
        <f t="shared" si="26"/>
        <v>3242.8420081084028</v>
      </c>
      <c r="H171" s="39">
        <f t="shared" si="27"/>
        <v>914.06339729225408</v>
      </c>
      <c r="I171" s="37">
        <f t="shared" si="29"/>
        <v>4156.9054054006565</v>
      </c>
      <c r="J171" s="40">
        <f t="shared" si="30"/>
        <v>-311.85701807830816</v>
      </c>
      <c r="K171" s="37">
        <f t="shared" si="31"/>
        <v>3845.0483873223484</v>
      </c>
      <c r="L171" s="37">
        <f t="shared" si="32"/>
        <v>9997357.4999885783</v>
      </c>
      <c r="M171" s="37">
        <f t="shared" si="33"/>
        <v>9247341.3715102486</v>
      </c>
      <c r="N171" s="41">
        <f>'jan-aug'!M171</f>
        <v>6798992.5062282439</v>
      </c>
      <c r="O171" s="41">
        <f t="shared" si="34"/>
        <v>2448348.8652820047</v>
      </c>
    </row>
    <row r="172" spans="1:15" s="34" customFormat="1" x14ac:dyDescent="0.2">
      <c r="A172" s="33">
        <v>3429</v>
      </c>
      <c r="B172" s="34" t="s">
        <v>110</v>
      </c>
      <c r="C172" s="65">
        <v>29555552</v>
      </c>
      <c r="D172" s="36">
        <v>1518</v>
      </c>
      <c r="E172" s="37">
        <f t="shared" si="28"/>
        <v>19470.060606060608</v>
      </c>
      <c r="F172" s="38">
        <f t="shared" si="25"/>
        <v>0.69707037273523531</v>
      </c>
      <c r="G172" s="39">
        <f t="shared" si="26"/>
        <v>5076.7254781518714</v>
      </c>
      <c r="H172" s="39">
        <f t="shared" si="27"/>
        <v>1983.8287548176108</v>
      </c>
      <c r="I172" s="37">
        <f t="shared" si="29"/>
        <v>7060.5542329694817</v>
      </c>
      <c r="J172" s="40">
        <f t="shared" si="30"/>
        <v>-311.85701807830816</v>
      </c>
      <c r="K172" s="37">
        <f t="shared" si="31"/>
        <v>6748.6972148911736</v>
      </c>
      <c r="L172" s="37">
        <f t="shared" si="32"/>
        <v>10717921.325647673</v>
      </c>
      <c r="M172" s="37">
        <f t="shared" si="33"/>
        <v>10244522.372204801</v>
      </c>
      <c r="N172" s="41">
        <f>'jan-aug'!M172</f>
        <v>7852502.505282525</v>
      </c>
      <c r="O172" s="41">
        <f t="shared" si="34"/>
        <v>2392019.8669222761</v>
      </c>
    </row>
    <row r="173" spans="1:15" s="34" customFormat="1" x14ac:dyDescent="0.2">
      <c r="A173" s="33">
        <v>3430</v>
      </c>
      <c r="B173" s="34" t="s">
        <v>111</v>
      </c>
      <c r="C173" s="65">
        <v>45957235</v>
      </c>
      <c r="D173" s="36">
        <v>1870</v>
      </c>
      <c r="E173" s="37">
        <f t="shared" si="28"/>
        <v>24576.061497326202</v>
      </c>
      <c r="F173" s="38">
        <f t="shared" si="25"/>
        <v>0.87987627234055221</v>
      </c>
      <c r="G173" s="39">
        <f t="shared" si="26"/>
        <v>2013.124943392515</v>
      </c>
      <c r="H173" s="39">
        <f t="shared" si="27"/>
        <v>196.72844287465304</v>
      </c>
      <c r="I173" s="37">
        <f t="shared" si="29"/>
        <v>2209.8533862671679</v>
      </c>
      <c r="J173" s="40">
        <f t="shared" si="30"/>
        <v>-311.85701807830816</v>
      </c>
      <c r="K173" s="37">
        <f t="shared" si="31"/>
        <v>1897.9963681888598</v>
      </c>
      <c r="L173" s="37">
        <f t="shared" si="32"/>
        <v>4132425.8323196042</v>
      </c>
      <c r="M173" s="37">
        <f t="shared" si="33"/>
        <v>3549253.2085131677</v>
      </c>
      <c r="N173" s="41">
        <f>'jan-aug'!M173</f>
        <v>3211632.5818697801</v>
      </c>
      <c r="O173" s="41">
        <f t="shared" si="34"/>
        <v>337620.6266433876</v>
      </c>
    </row>
    <row r="174" spans="1:15" s="34" customFormat="1" x14ac:dyDescent="0.2">
      <c r="A174" s="33">
        <v>3431</v>
      </c>
      <c r="B174" s="34" t="s">
        <v>114</v>
      </c>
      <c r="C174" s="65">
        <v>51563216</v>
      </c>
      <c r="D174" s="36">
        <v>2512</v>
      </c>
      <c r="E174" s="37">
        <f t="shared" si="28"/>
        <v>20526.757961783438</v>
      </c>
      <c r="F174" s="38">
        <f t="shared" si="25"/>
        <v>0.73490242855291299</v>
      </c>
      <c r="G174" s="39">
        <f t="shared" si="26"/>
        <v>4442.7070647181727</v>
      </c>
      <c r="H174" s="39">
        <f t="shared" si="27"/>
        <v>1613.9846803146202</v>
      </c>
      <c r="I174" s="37">
        <f t="shared" si="29"/>
        <v>6056.6917450327928</v>
      </c>
      <c r="J174" s="40">
        <f t="shared" si="30"/>
        <v>-311.85701807830816</v>
      </c>
      <c r="K174" s="37">
        <f t="shared" si="31"/>
        <v>5744.8347269544847</v>
      </c>
      <c r="L174" s="37">
        <f t="shared" si="32"/>
        <v>15214409.663522376</v>
      </c>
      <c r="M174" s="37">
        <f t="shared" si="33"/>
        <v>14431024.834109666</v>
      </c>
      <c r="N174" s="41">
        <f>'jan-aug'!M174</f>
        <v>11312171.25109994</v>
      </c>
      <c r="O174" s="41">
        <f t="shared" si="34"/>
        <v>3118853.5830097254</v>
      </c>
    </row>
    <row r="175" spans="1:15" s="34" customFormat="1" x14ac:dyDescent="0.2">
      <c r="A175" s="33">
        <v>3432</v>
      </c>
      <c r="B175" s="34" t="s">
        <v>115</v>
      </c>
      <c r="C175" s="65">
        <v>42001826</v>
      </c>
      <c r="D175" s="36">
        <v>1980</v>
      </c>
      <c r="E175" s="37">
        <f t="shared" si="28"/>
        <v>21213.043434343435</v>
      </c>
      <c r="F175" s="38">
        <f t="shared" si="25"/>
        <v>0.75947293605360666</v>
      </c>
      <c r="G175" s="39">
        <f t="shared" si="26"/>
        <v>4030.9357811821747</v>
      </c>
      <c r="H175" s="39">
        <f t="shared" si="27"/>
        <v>1373.7847649186212</v>
      </c>
      <c r="I175" s="37">
        <f t="shared" si="29"/>
        <v>5404.7205461007961</v>
      </c>
      <c r="J175" s="40">
        <f t="shared" si="30"/>
        <v>-311.85701807830816</v>
      </c>
      <c r="K175" s="37">
        <f t="shared" si="31"/>
        <v>5092.863528022488</v>
      </c>
      <c r="L175" s="37">
        <f t="shared" si="32"/>
        <v>10701346.681279575</v>
      </c>
      <c r="M175" s="37">
        <f t="shared" si="33"/>
        <v>10083869.785484526</v>
      </c>
      <c r="N175" s="41">
        <f>'jan-aug'!M175</f>
        <v>7499342.6808032943</v>
      </c>
      <c r="O175" s="41">
        <f t="shared" si="34"/>
        <v>2584527.104681232</v>
      </c>
    </row>
    <row r="176" spans="1:15" s="34" customFormat="1" x14ac:dyDescent="0.2">
      <c r="A176" s="33">
        <v>3433</v>
      </c>
      <c r="B176" s="34" t="s">
        <v>116</v>
      </c>
      <c r="C176" s="65">
        <v>51777812</v>
      </c>
      <c r="D176" s="36">
        <v>2183</v>
      </c>
      <c r="E176" s="37">
        <f t="shared" si="28"/>
        <v>23718.649564819058</v>
      </c>
      <c r="F176" s="38">
        <f t="shared" si="25"/>
        <v>0.84917906664236609</v>
      </c>
      <c r="G176" s="39">
        <f t="shared" si="26"/>
        <v>2527.5721028968014</v>
      </c>
      <c r="H176" s="39">
        <f t="shared" si="27"/>
        <v>496.82261925215352</v>
      </c>
      <c r="I176" s="37">
        <f t="shared" si="29"/>
        <v>3024.3947221489548</v>
      </c>
      <c r="J176" s="40">
        <f t="shared" si="30"/>
        <v>-311.85701807830816</v>
      </c>
      <c r="K176" s="37">
        <f t="shared" si="31"/>
        <v>2712.5377040706467</v>
      </c>
      <c r="L176" s="37">
        <f t="shared" si="32"/>
        <v>6602253.6784511684</v>
      </c>
      <c r="M176" s="37">
        <f t="shared" si="33"/>
        <v>5921469.8079862213</v>
      </c>
      <c r="N176" s="41">
        <f>'jan-aug'!M176</f>
        <v>1288987.5842539608</v>
      </c>
      <c r="O176" s="41">
        <f t="shared" si="34"/>
        <v>4632482.223732261</v>
      </c>
    </row>
    <row r="177" spans="1:15" s="34" customFormat="1" x14ac:dyDescent="0.2">
      <c r="A177" s="33">
        <v>3434</v>
      </c>
      <c r="B177" s="34" t="s">
        <v>117</v>
      </c>
      <c r="C177" s="65">
        <v>46741604</v>
      </c>
      <c r="D177" s="36">
        <v>2204</v>
      </c>
      <c r="E177" s="37">
        <f t="shared" si="28"/>
        <v>21207.624319419239</v>
      </c>
      <c r="F177" s="38">
        <f t="shared" si="25"/>
        <v>0.75927891999292074</v>
      </c>
      <c r="G177" s="39">
        <f t="shared" si="26"/>
        <v>4034.1872501366925</v>
      </c>
      <c r="H177" s="39">
        <f t="shared" si="27"/>
        <v>1375.6814551420898</v>
      </c>
      <c r="I177" s="37">
        <f t="shared" si="29"/>
        <v>5409.8687052787827</v>
      </c>
      <c r="J177" s="40">
        <f t="shared" si="30"/>
        <v>-311.85701807830816</v>
      </c>
      <c r="K177" s="37">
        <f t="shared" si="31"/>
        <v>5098.0116872004746</v>
      </c>
      <c r="L177" s="37">
        <f t="shared" si="32"/>
        <v>11923350.626434438</v>
      </c>
      <c r="M177" s="37">
        <f t="shared" si="33"/>
        <v>11236017.758589845</v>
      </c>
      <c r="N177" s="41">
        <f>'jan-aug'!M177</f>
        <v>8404195.0840860885</v>
      </c>
      <c r="O177" s="41">
        <f t="shared" si="34"/>
        <v>2831822.6745037567</v>
      </c>
    </row>
    <row r="178" spans="1:15" s="34" customFormat="1" x14ac:dyDescent="0.2">
      <c r="A178" s="33">
        <v>3435</v>
      </c>
      <c r="B178" s="34" t="s">
        <v>118</v>
      </c>
      <c r="C178" s="65">
        <v>72273718</v>
      </c>
      <c r="D178" s="36">
        <v>3564</v>
      </c>
      <c r="E178" s="37">
        <f t="shared" si="28"/>
        <v>20278.820987654322</v>
      </c>
      <c r="F178" s="38">
        <f t="shared" si="25"/>
        <v>0.72602574745428139</v>
      </c>
      <c r="G178" s="39">
        <f t="shared" si="26"/>
        <v>4591.4692491956421</v>
      </c>
      <c r="H178" s="39">
        <f t="shared" si="27"/>
        <v>1700.7626212598107</v>
      </c>
      <c r="I178" s="37">
        <f t="shared" si="29"/>
        <v>6292.2318704554527</v>
      </c>
      <c r="J178" s="40">
        <f t="shared" si="30"/>
        <v>-311.85701807830816</v>
      </c>
      <c r="K178" s="37">
        <f t="shared" si="31"/>
        <v>5980.3748523771446</v>
      </c>
      <c r="L178" s="37">
        <f t="shared" si="32"/>
        <v>22425514.386303235</v>
      </c>
      <c r="M178" s="37">
        <f t="shared" si="33"/>
        <v>21314055.973872144</v>
      </c>
      <c r="N178" s="41">
        <f>'jan-aug'!M178</f>
        <v>13793461.225445926</v>
      </c>
      <c r="O178" s="41">
        <f t="shared" si="34"/>
        <v>7520594.7484262176</v>
      </c>
    </row>
    <row r="179" spans="1:15" s="34" customFormat="1" x14ac:dyDescent="0.2">
      <c r="A179" s="33">
        <v>3436</v>
      </c>
      <c r="B179" s="34" t="s">
        <v>119</v>
      </c>
      <c r="C179" s="65">
        <v>139931287</v>
      </c>
      <c r="D179" s="36">
        <v>5705</v>
      </c>
      <c r="E179" s="37">
        <f t="shared" si="28"/>
        <v>24527.832953549518</v>
      </c>
      <c r="F179" s="38">
        <f t="shared" si="25"/>
        <v>0.8781495859338122</v>
      </c>
      <c r="G179" s="39">
        <f t="shared" si="26"/>
        <v>2042.0620696585254</v>
      </c>
      <c r="H179" s="39">
        <f t="shared" si="27"/>
        <v>213.60843319649246</v>
      </c>
      <c r="I179" s="37">
        <f t="shared" si="29"/>
        <v>2255.6705028550177</v>
      </c>
      <c r="J179" s="40">
        <f t="shared" si="30"/>
        <v>-311.85701807830816</v>
      </c>
      <c r="K179" s="37">
        <f t="shared" si="31"/>
        <v>1943.8134847767096</v>
      </c>
      <c r="L179" s="37">
        <f t="shared" si="32"/>
        <v>12868600.218787877</v>
      </c>
      <c r="M179" s="37">
        <f t="shared" si="33"/>
        <v>11089455.930651128</v>
      </c>
      <c r="N179" s="41">
        <f>'jan-aug'!M179</f>
        <v>4777296.568286228</v>
      </c>
      <c r="O179" s="41">
        <f t="shared" si="34"/>
        <v>6312159.3623649003</v>
      </c>
    </row>
    <row r="180" spans="1:15" s="34" customFormat="1" x14ac:dyDescent="0.2">
      <c r="A180" s="33">
        <v>3437</v>
      </c>
      <c r="B180" s="34" t="s">
        <v>120</v>
      </c>
      <c r="C180" s="65">
        <v>106083389</v>
      </c>
      <c r="D180" s="36">
        <v>5592</v>
      </c>
      <c r="E180" s="37">
        <f t="shared" si="28"/>
        <v>18970.563125894136</v>
      </c>
      <c r="F180" s="38">
        <f t="shared" si="25"/>
        <v>0.67918728024133879</v>
      </c>
      <c r="G180" s="39">
        <f t="shared" si="26"/>
        <v>5376.4239662517548</v>
      </c>
      <c r="H180" s="39">
        <f t="shared" si="27"/>
        <v>2158.6528728758758</v>
      </c>
      <c r="I180" s="37">
        <f t="shared" si="29"/>
        <v>7535.0768391276306</v>
      </c>
      <c r="J180" s="40">
        <f t="shared" si="30"/>
        <v>-311.85701807830816</v>
      </c>
      <c r="K180" s="37">
        <f t="shared" si="31"/>
        <v>7223.2198210493225</v>
      </c>
      <c r="L180" s="37">
        <f t="shared" si="32"/>
        <v>42136149.684401713</v>
      </c>
      <c r="M180" s="37">
        <f t="shared" si="33"/>
        <v>40392245.239307813</v>
      </c>
      <c r="N180" s="41">
        <f>'jan-aug'!M180</f>
        <v>30942547.971238401</v>
      </c>
      <c r="O180" s="41">
        <f t="shared" si="34"/>
        <v>9449697.2680694126</v>
      </c>
    </row>
    <row r="181" spans="1:15" s="34" customFormat="1" x14ac:dyDescent="0.2">
      <c r="A181" s="33">
        <v>3438</v>
      </c>
      <c r="B181" s="34" t="s">
        <v>121</v>
      </c>
      <c r="C181" s="65">
        <v>71413050</v>
      </c>
      <c r="D181" s="36">
        <v>3064</v>
      </c>
      <c r="E181" s="37">
        <f t="shared" si="28"/>
        <v>23307.131201044387</v>
      </c>
      <c r="F181" s="38">
        <f t="shared" si="25"/>
        <v>0.83444581721763078</v>
      </c>
      <c r="G181" s="39">
        <f t="shared" si="26"/>
        <v>2774.4831211616038</v>
      </c>
      <c r="H181" s="39">
        <f t="shared" si="27"/>
        <v>640.85404657328809</v>
      </c>
      <c r="I181" s="37">
        <f t="shared" si="29"/>
        <v>3415.3371677348919</v>
      </c>
      <c r="J181" s="40">
        <f t="shared" si="30"/>
        <v>-311.85701807830816</v>
      </c>
      <c r="K181" s="37">
        <f t="shared" si="31"/>
        <v>3103.4801496565838</v>
      </c>
      <c r="L181" s="37">
        <f t="shared" si="32"/>
        <v>10464593.081939708</v>
      </c>
      <c r="M181" s="37">
        <f t="shared" si="33"/>
        <v>9509063.1785477735</v>
      </c>
      <c r="N181" s="41">
        <f>'jan-aug'!M181</f>
        <v>6226192.6484754058</v>
      </c>
      <c r="O181" s="41">
        <f t="shared" si="34"/>
        <v>3282870.5300723678</v>
      </c>
    </row>
    <row r="182" spans="1:15" s="34" customFormat="1" x14ac:dyDescent="0.2">
      <c r="A182" s="33">
        <v>3439</v>
      </c>
      <c r="B182" s="34" t="s">
        <v>122</v>
      </c>
      <c r="C182" s="65">
        <v>100436299</v>
      </c>
      <c r="D182" s="36">
        <v>4408</v>
      </c>
      <c r="E182" s="37">
        <f t="shared" si="28"/>
        <v>22785.004310344826</v>
      </c>
      <c r="F182" s="38">
        <f t="shared" si="25"/>
        <v>0.81575254277544751</v>
      </c>
      <c r="G182" s="39">
        <f t="shared" si="26"/>
        <v>3087.7592555813403</v>
      </c>
      <c r="H182" s="39">
        <f t="shared" si="27"/>
        <v>823.59845831813448</v>
      </c>
      <c r="I182" s="37">
        <f t="shared" si="29"/>
        <v>3911.3577138994747</v>
      </c>
      <c r="J182" s="40">
        <f t="shared" si="30"/>
        <v>-311.85701807830816</v>
      </c>
      <c r="K182" s="37">
        <f t="shared" si="31"/>
        <v>3599.5006958211666</v>
      </c>
      <c r="L182" s="37">
        <f t="shared" si="32"/>
        <v>17241264.802868884</v>
      </c>
      <c r="M182" s="37">
        <f t="shared" si="33"/>
        <v>15866599.067179702</v>
      </c>
      <c r="N182" s="41">
        <f>'jan-aug'!M182</f>
        <v>12012115.668172184</v>
      </c>
      <c r="O182" s="41">
        <f t="shared" si="34"/>
        <v>3854483.3990075178</v>
      </c>
    </row>
    <row r="183" spans="1:15" s="34" customFormat="1" x14ac:dyDescent="0.2">
      <c r="A183" s="33">
        <v>3440</v>
      </c>
      <c r="B183" s="34" t="s">
        <v>123</v>
      </c>
      <c r="C183" s="65">
        <v>126778546</v>
      </c>
      <c r="D183" s="36">
        <v>5093</v>
      </c>
      <c r="E183" s="37">
        <f t="shared" si="28"/>
        <v>24892.704889063421</v>
      </c>
      <c r="F183" s="38">
        <f t="shared" si="25"/>
        <v>0.89121279211664928</v>
      </c>
      <c r="G183" s="39">
        <f t="shared" si="26"/>
        <v>1823.1389083501831</v>
      </c>
      <c r="H183" s="39">
        <f t="shared" si="27"/>
        <v>85.90325576662616</v>
      </c>
      <c r="I183" s="37">
        <f t="shared" si="29"/>
        <v>1909.0421641168093</v>
      </c>
      <c r="J183" s="40">
        <f t="shared" si="30"/>
        <v>-311.85701807830816</v>
      </c>
      <c r="K183" s="37">
        <f t="shared" si="31"/>
        <v>1597.1851460385012</v>
      </c>
      <c r="L183" s="37">
        <f t="shared" si="32"/>
        <v>9722751.7418469097</v>
      </c>
      <c r="M183" s="37">
        <f t="shared" si="33"/>
        <v>8134463.9487740863</v>
      </c>
      <c r="N183" s="41">
        <f>'jan-aug'!M183</f>
        <v>5442970.6456218148</v>
      </c>
      <c r="O183" s="41">
        <f t="shared" si="34"/>
        <v>2691493.3031522715</v>
      </c>
    </row>
    <row r="184" spans="1:15" s="34" customFormat="1" x14ac:dyDescent="0.2">
      <c r="A184" s="33">
        <v>3441</v>
      </c>
      <c r="B184" s="34" t="s">
        <v>124</v>
      </c>
      <c r="C184" s="65">
        <v>140702686</v>
      </c>
      <c r="D184" s="36">
        <v>6023</v>
      </c>
      <c r="E184" s="37">
        <f t="shared" si="28"/>
        <v>23360.897559355803</v>
      </c>
      <c r="F184" s="38">
        <f t="shared" si="25"/>
        <v>0.83637076938840571</v>
      </c>
      <c r="G184" s="39">
        <f t="shared" si="26"/>
        <v>2742.2233061747543</v>
      </c>
      <c r="H184" s="39">
        <f t="shared" si="27"/>
        <v>622.03582116429277</v>
      </c>
      <c r="I184" s="37">
        <f t="shared" si="29"/>
        <v>3364.2591273390472</v>
      </c>
      <c r="J184" s="40">
        <f t="shared" si="30"/>
        <v>-311.85701807830816</v>
      </c>
      <c r="K184" s="37">
        <f t="shared" si="31"/>
        <v>3052.4021092607391</v>
      </c>
      <c r="L184" s="37">
        <f t="shared" si="32"/>
        <v>20262932.723963082</v>
      </c>
      <c r="M184" s="37">
        <f t="shared" si="33"/>
        <v>18384617.904077433</v>
      </c>
      <c r="N184" s="41">
        <f>'jan-aug'!M184</f>
        <v>15151485.004786998</v>
      </c>
      <c r="O184" s="41">
        <f t="shared" si="34"/>
        <v>3233132.899290435</v>
      </c>
    </row>
    <row r="185" spans="1:15" s="34" customFormat="1" x14ac:dyDescent="0.2">
      <c r="A185" s="33">
        <v>3442</v>
      </c>
      <c r="B185" s="34" t="s">
        <v>125</v>
      </c>
      <c r="C185" s="65">
        <v>338989672</v>
      </c>
      <c r="D185" s="36">
        <v>14871</v>
      </c>
      <c r="E185" s="37">
        <f t="shared" si="28"/>
        <v>22795.351489476161</v>
      </c>
      <c r="F185" s="38">
        <f t="shared" si="25"/>
        <v>0.81612299421675394</v>
      </c>
      <c r="G185" s="39">
        <f t="shared" si="26"/>
        <v>3081.5509481025392</v>
      </c>
      <c r="H185" s="39">
        <f t="shared" si="27"/>
        <v>819.97694562216725</v>
      </c>
      <c r="I185" s="37">
        <f t="shared" si="29"/>
        <v>3901.5278937247067</v>
      </c>
      <c r="J185" s="40">
        <f t="shared" si="30"/>
        <v>-311.85701807830816</v>
      </c>
      <c r="K185" s="37">
        <f t="shared" si="31"/>
        <v>3589.6708756463986</v>
      </c>
      <c r="L185" s="37">
        <f t="shared" si="32"/>
        <v>58019621.307580113</v>
      </c>
      <c r="M185" s="37">
        <f t="shared" si="33"/>
        <v>53381995.591737591</v>
      </c>
      <c r="N185" s="41">
        <f>'jan-aug'!M185</f>
        <v>47502068.184457451</v>
      </c>
      <c r="O185" s="41">
        <f t="shared" si="34"/>
        <v>5879927.4072801396</v>
      </c>
    </row>
    <row r="186" spans="1:15" s="34" customFormat="1" x14ac:dyDescent="0.2">
      <c r="A186" s="33">
        <v>3443</v>
      </c>
      <c r="B186" s="34" t="s">
        <v>126</v>
      </c>
      <c r="C186" s="65">
        <v>290077254</v>
      </c>
      <c r="D186" s="36">
        <v>13459</v>
      </c>
      <c r="E186" s="37">
        <f t="shared" si="28"/>
        <v>21552.660227357159</v>
      </c>
      <c r="F186" s="38">
        <f t="shared" si="25"/>
        <v>0.77163195339223434</v>
      </c>
      <c r="G186" s="39">
        <f t="shared" si="26"/>
        <v>3827.1657053739405</v>
      </c>
      <c r="H186" s="39">
        <f t="shared" si="27"/>
        <v>1254.9188873638179</v>
      </c>
      <c r="I186" s="37">
        <f t="shared" si="29"/>
        <v>5082.0845927377586</v>
      </c>
      <c r="J186" s="40">
        <f t="shared" si="30"/>
        <v>-311.85701807830816</v>
      </c>
      <c r="K186" s="37">
        <f t="shared" si="31"/>
        <v>4770.2275746594505</v>
      </c>
      <c r="L186" s="37">
        <f t="shared" si="32"/>
        <v>68399776.533657491</v>
      </c>
      <c r="M186" s="37">
        <f t="shared" si="33"/>
        <v>64202492.927341543</v>
      </c>
      <c r="N186" s="41">
        <f>'jan-aug'!M186</f>
        <v>50054828.222692698</v>
      </c>
      <c r="O186" s="41">
        <f t="shared" si="34"/>
        <v>14147664.704648845</v>
      </c>
    </row>
    <row r="187" spans="1:15" s="34" customFormat="1" x14ac:dyDescent="0.2">
      <c r="A187" s="33">
        <v>3446</v>
      </c>
      <c r="B187" s="34" t="s">
        <v>129</v>
      </c>
      <c r="C187" s="65">
        <v>325454739</v>
      </c>
      <c r="D187" s="36">
        <v>13611</v>
      </c>
      <c r="E187" s="37">
        <f t="shared" si="28"/>
        <v>23911.155609433546</v>
      </c>
      <c r="F187" s="38">
        <f t="shared" si="25"/>
        <v>0.85607120031304595</v>
      </c>
      <c r="G187" s="39">
        <f t="shared" si="26"/>
        <v>2412.0684761281082</v>
      </c>
      <c r="H187" s="39">
        <f t="shared" si="27"/>
        <v>429.44550363708237</v>
      </c>
      <c r="I187" s="37">
        <f t="shared" si="29"/>
        <v>2841.5139797651905</v>
      </c>
      <c r="J187" s="40">
        <f t="shared" si="30"/>
        <v>-311.85701807830816</v>
      </c>
      <c r="K187" s="37">
        <f t="shared" si="31"/>
        <v>2529.6569616868824</v>
      </c>
      <c r="L187" s="37">
        <f t="shared" si="32"/>
        <v>38675846.778584011</v>
      </c>
      <c r="M187" s="37">
        <f t="shared" si="33"/>
        <v>34431160.905520156</v>
      </c>
      <c r="N187" s="41">
        <f>'jan-aug'!M187</f>
        <v>29071171.428491764</v>
      </c>
      <c r="O187" s="41">
        <f t="shared" si="34"/>
        <v>5359989.4770283923</v>
      </c>
    </row>
    <row r="188" spans="1:15" s="34" customFormat="1" x14ac:dyDescent="0.2">
      <c r="A188" s="33">
        <v>3447</v>
      </c>
      <c r="B188" s="34" t="s">
        <v>130</v>
      </c>
      <c r="C188" s="65">
        <v>106368985</v>
      </c>
      <c r="D188" s="36">
        <v>5579</v>
      </c>
      <c r="E188" s="37">
        <f t="shared" si="28"/>
        <v>19065.958953217421</v>
      </c>
      <c r="F188" s="38">
        <f t="shared" si="25"/>
        <v>0.68260265763820882</v>
      </c>
      <c r="G188" s="39">
        <f t="shared" si="26"/>
        <v>5319.1864698577829</v>
      </c>
      <c r="H188" s="39">
        <f t="shared" si="27"/>
        <v>2125.2643333127262</v>
      </c>
      <c r="I188" s="37">
        <f t="shared" si="29"/>
        <v>7444.4508031705091</v>
      </c>
      <c r="J188" s="40">
        <f t="shared" si="30"/>
        <v>-311.85701807830816</v>
      </c>
      <c r="K188" s="37">
        <f t="shared" si="31"/>
        <v>7132.593785092201</v>
      </c>
      <c r="L188" s="37">
        <f t="shared" si="32"/>
        <v>41532591.030888267</v>
      </c>
      <c r="M188" s="37">
        <f t="shared" si="33"/>
        <v>39792740.727029391</v>
      </c>
      <c r="N188" s="41">
        <f>'jan-aug'!M188</f>
        <v>30962189.353637166</v>
      </c>
      <c r="O188" s="41">
        <f t="shared" si="34"/>
        <v>8830551.3733922243</v>
      </c>
    </row>
    <row r="189" spans="1:15" s="34" customFormat="1" x14ac:dyDescent="0.2">
      <c r="A189" s="33">
        <v>3448</v>
      </c>
      <c r="B189" s="34" t="s">
        <v>131</v>
      </c>
      <c r="C189" s="65">
        <v>132777423</v>
      </c>
      <c r="D189" s="36">
        <v>6581</v>
      </c>
      <c r="E189" s="37">
        <f t="shared" si="28"/>
        <v>20175.87342349187</v>
      </c>
      <c r="F189" s="38">
        <f t="shared" si="25"/>
        <v>0.72234000150952726</v>
      </c>
      <c r="G189" s="39">
        <f t="shared" si="26"/>
        <v>4653.2377876931141</v>
      </c>
      <c r="H189" s="39">
        <f t="shared" si="27"/>
        <v>1736.794268716669</v>
      </c>
      <c r="I189" s="37">
        <f t="shared" si="29"/>
        <v>6390.0320564097829</v>
      </c>
      <c r="J189" s="40">
        <f t="shared" si="30"/>
        <v>-311.85701807830816</v>
      </c>
      <c r="K189" s="37">
        <f t="shared" si="31"/>
        <v>6078.1750383314748</v>
      </c>
      <c r="L189" s="37">
        <f t="shared" si="32"/>
        <v>42052800.963232778</v>
      </c>
      <c r="M189" s="37">
        <f t="shared" si="33"/>
        <v>40000469.927259438</v>
      </c>
      <c r="N189" s="41">
        <f>'jan-aug'!M189</f>
        <v>28156598.810286101</v>
      </c>
      <c r="O189" s="41">
        <f t="shared" si="34"/>
        <v>11843871.116973337</v>
      </c>
    </row>
    <row r="190" spans="1:15" s="34" customFormat="1" x14ac:dyDescent="0.2">
      <c r="A190" s="33">
        <v>3449</v>
      </c>
      <c r="B190" s="34" t="s">
        <v>132</v>
      </c>
      <c r="C190" s="65">
        <v>66167494</v>
      </c>
      <c r="D190" s="36">
        <v>2904</v>
      </c>
      <c r="E190" s="37">
        <f t="shared" si="28"/>
        <v>22784.949724517905</v>
      </c>
      <c r="F190" s="38">
        <f t="shared" si="25"/>
        <v>0.8157505884845242</v>
      </c>
      <c r="G190" s="39">
        <f t="shared" si="26"/>
        <v>3087.7920070774931</v>
      </c>
      <c r="H190" s="39">
        <f t="shared" si="27"/>
        <v>823.61756335755706</v>
      </c>
      <c r="I190" s="37">
        <f t="shared" si="29"/>
        <v>3911.4095704350502</v>
      </c>
      <c r="J190" s="40">
        <f t="shared" si="30"/>
        <v>-311.85701807830816</v>
      </c>
      <c r="K190" s="37">
        <f t="shared" si="31"/>
        <v>3599.5525523567421</v>
      </c>
      <c r="L190" s="37">
        <f t="shared" si="32"/>
        <v>11358733.392543387</v>
      </c>
      <c r="M190" s="37">
        <f t="shared" si="33"/>
        <v>10453100.612043979</v>
      </c>
      <c r="N190" s="41">
        <f>'jan-aug'!M190</f>
        <v>7268213.0318448329</v>
      </c>
      <c r="O190" s="41">
        <f t="shared" si="34"/>
        <v>3184887.5801991457</v>
      </c>
    </row>
    <row r="191" spans="1:15" s="34" customFormat="1" x14ac:dyDescent="0.2">
      <c r="A191" s="33">
        <v>3450</v>
      </c>
      <c r="B191" s="34" t="s">
        <v>133</v>
      </c>
      <c r="C191" s="65">
        <v>25621756</v>
      </c>
      <c r="D191" s="36">
        <v>1257</v>
      </c>
      <c r="E191" s="37">
        <f t="shared" si="28"/>
        <v>20383.258552108193</v>
      </c>
      <c r="F191" s="38">
        <f t="shared" si="25"/>
        <v>0.72976483863917263</v>
      </c>
      <c r="G191" s="39">
        <f t="shared" si="26"/>
        <v>4528.8067105233204</v>
      </c>
      <c r="H191" s="39">
        <f t="shared" si="27"/>
        <v>1664.2094737009561</v>
      </c>
      <c r="I191" s="37">
        <f t="shared" si="29"/>
        <v>6193.016184224276</v>
      </c>
      <c r="J191" s="40">
        <f t="shared" si="30"/>
        <v>-311.85701807830816</v>
      </c>
      <c r="K191" s="37">
        <f t="shared" si="31"/>
        <v>5881.1591661459679</v>
      </c>
      <c r="L191" s="37">
        <f t="shared" si="32"/>
        <v>7784621.3435699148</v>
      </c>
      <c r="M191" s="37">
        <f t="shared" si="33"/>
        <v>7392617.0718454821</v>
      </c>
      <c r="N191" s="41">
        <f>'jan-aug'!M191</f>
        <v>5908200.4519039113</v>
      </c>
      <c r="O191" s="41">
        <f t="shared" si="34"/>
        <v>1484416.6199415708</v>
      </c>
    </row>
    <row r="192" spans="1:15" s="34" customFormat="1" x14ac:dyDescent="0.2">
      <c r="A192" s="33">
        <v>3451</v>
      </c>
      <c r="B192" s="34" t="s">
        <v>134</v>
      </c>
      <c r="C192" s="65">
        <v>155841067</v>
      </c>
      <c r="D192" s="36">
        <v>6360</v>
      </c>
      <c r="E192" s="37">
        <f t="shared" si="28"/>
        <v>24503.312421383649</v>
      </c>
      <c r="F192" s="38">
        <f t="shared" si="25"/>
        <v>0.87727169773190239</v>
      </c>
      <c r="G192" s="39">
        <f t="shared" si="26"/>
        <v>2056.7743889580465</v>
      </c>
      <c r="H192" s="39">
        <f t="shared" si="27"/>
        <v>222.19061945454649</v>
      </c>
      <c r="I192" s="37">
        <f t="shared" si="29"/>
        <v>2278.9650084125929</v>
      </c>
      <c r="J192" s="40">
        <f t="shared" si="30"/>
        <v>-311.85701807830816</v>
      </c>
      <c r="K192" s="37">
        <f t="shared" si="31"/>
        <v>1967.1079903342848</v>
      </c>
      <c r="L192" s="37">
        <f t="shared" si="32"/>
        <v>14494217.453504091</v>
      </c>
      <c r="M192" s="37">
        <f t="shared" si="33"/>
        <v>12510806.818526052</v>
      </c>
      <c r="N192" s="41">
        <f>'jan-aug'!M192</f>
        <v>8569616.0110651273</v>
      </c>
      <c r="O192" s="41">
        <f t="shared" si="34"/>
        <v>3941190.8074609246</v>
      </c>
    </row>
    <row r="193" spans="1:15" s="34" customFormat="1" x14ac:dyDescent="0.2">
      <c r="A193" s="33">
        <v>3452</v>
      </c>
      <c r="B193" s="34" t="s">
        <v>135</v>
      </c>
      <c r="C193" s="65">
        <v>56230202</v>
      </c>
      <c r="D193" s="36">
        <v>2120</v>
      </c>
      <c r="E193" s="37">
        <f t="shared" si="28"/>
        <v>26523.680188679245</v>
      </c>
      <c r="F193" s="38">
        <f t="shared" si="25"/>
        <v>0.94960524312274786</v>
      </c>
      <c r="G193" s="39">
        <f t="shared" si="26"/>
        <v>844.5537285806887</v>
      </c>
      <c r="H193" s="39">
        <f t="shared" si="27"/>
        <v>0</v>
      </c>
      <c r="I193" s="37">
        <f t="shared" si="29"/>
        <v>844.5537285806887</v>
      </c>
      <c r="J193" s="40">
        <f t="shared" si="30"/>
        <v>-311.85701807830816</v>
      </c>
      <c r="K193" s="37">
        <f t="shared" si="31"/>
        <v>532.69671050238048</v>
      </c>
      <c r="L193" s="37">
        <f t="shared" si="32"/>
        <v>1790453.90459106</v>
      </c>
      <c r="M193" s="37">
        <f t="shared" si="33"/>
        <v>1129317.0262650466</v>
      </c>
      <c r="N193" s="41">
        <f>'jan-aug'!M193</f>
        <v>1277693.4150336208</v>
      </c>
      <c r="O193" s="41">
        <f t="shared" si="34"/>
        <v>-148376.38876857422</v>
      </c>
    </row>
    <row r="194" spans="1:15" s="34" customFormat="1" x14ac:dyDescent="0.2">
      <c r="A194" s="33">
        <v>3453</v>
      </c>
      <c r="B194" s="34" t="s">
        <v>136</v>
      </c>
      <c r="C194" s="65">
        <v>89130807</v>
      </c>
      <c r="D194" s="36">
        <v>3236</v>
      </c>
      <c r="E194" s="37">
        <f t="shared" si="28"/>
        <v>27543.512669962918</v>
      </c>
      <c r="F194" s="38">
        <f t="shared" si="25"/>
        <v>0.98611745652770377</v>
      </c>
      <c r="G194" s="39">
        <f t="shared" si="26"/>
        <v>232.65423981048514</v>
      </c>
      <c r="H194" s="39">
        <f t="shared" si="27"/>
        <v>0</v>
      </c>
      <c r="I194" s="37">
        <f t="shared" si="29"/>
        <v>232.65423981048514</v>
      </c>
      <c r="J194" s="40">
        <f t="shared" si="30"/>
        <v>-311.85701807830816</v>
      </c>
      <c r="K194" s="37">
        <f t="shared" si="31"/>
        <v>-79.202778267823021</v>
      </c>
      <c r="L194" s="37">
        <f t="shared" si="32"/>
        <v>752869.12002672988</v>
      </c>
      <c r="M194" s="37">
        <f t="shared" si="33"/>
        <v>-256300.1904746753</v>
      </c>
      <c r="N194" s="41">
        <f>'jan-aug'!M194</f>
        <v>-464836.41592037864</v>
      </c>
      <c r="O194" s="41">
        <f t="shared" si="34"/>
        <v>208536.22544570334</v>
      </c>
    </row>
    <row r="195" spans="1:15" s="34" customFormat="1" x14ac:dyDescent="0.2">
      <c r="A195" s="33">
        <v>3454</v>
      </c>
      <c r="B195" s="34" t="s">
        <v>137</v>
      </c>
      <c r="C195" s="65">
        <v>40782685</v>
      </c>
      <c r="D195" s="36">
        <v>1573</v>
      </c>
      <c r="E195" s="37">
        <f t="shared" si="28"/>
        <v>25926.691036236491</v>
      </c>
      <c r="F195" s="38">
        <f t="shared" si="25"/>
        <v>0.92823173743973897</v>
      </c>
      <c r="G195" s="39">
        <f t="shared" si="26"/>
        <v>1202.7472200463417</v>
      </c>
      <c r="H195" s="39">
        <f t="shared" si="27"/>
        <v>0</v>
      </c>
      <c r="I195" s="37">
        <f t="shared" si="29"/>
        <v>1202.7472200463417</v>
      </c>
      <c r="J195" s="40">
        <f t="shared" si="30"/>
        <v>-311.85701807830816</v>
      </c>
      <c r="K195" s="37">
        <f t="shared" si="31"/>
        <v>890.89020196803358</v>
      </c>
      <c r="L195" s="37">
        <f t="shared" si="32"/>
        <v>1891921.3771328954</v>
      </c>
      <c r="M195" s="37">
        <f t="shared" si="33"/>
        <v>1401370.2876957168</v>
      </c>
      <c r="N195" s="41">
        <f>'jan-aug'!M195</f>
        <v>400029.39973956975</v>
      </c>
      <c r="O195" s="41">
        <f t="shared" si="34"/>
        <v>1001340.8879561471</v>
      </c>
    </row>
    <row r="196" spans="1:15" s="34" customFormat="1" x14ac:dyDescent="0.2">
      <c r="A196" s="33">
        <v>3801</v>
      </c>
      <c r="B196" s="34" t="s">
        <v>155</v>
      </c>
      <c r="C196" s="65">
        <v>619164133</v>
      </c>
      <c r="D196" s="36">
        <v>27510</v>
      </c>
      <c r="E196" s="37">
        <f t="shared" si="28"/>
        <v>22506.875063613232</v>
      </c>
      <c r="F196" s="38">
        <f t="shared" si="25"/>
        <v>0.80579491287328819</v>
      </c>
      <c r="G196" s="39">
        <f t="shared" si="26"/>
        <v>3254.6368036202971</v>
      </c>
      <c r="H196" s="39">
        <f t="shared" si="27"/>
        <v>920.94369467419244</v>
      </c>
      <c r="I196" s="37">
        <f t="shared" si="29"/>
        <v>4175.5804982944892</v>
      </c>
      <c r="J196" s="40">
        <f t="shared" si="30"/>
        <v>-311.85701807830816</v>
      </c>
      <c r="K196" s="37">
        <f t="shared" si="31"/>
        <v>3863.7234802161811</v>
      </c>
      <c r="L196" s="37">
        <f t="shared" si="32"/>
        <v>114870219.50808139</v>
      </c>
      <c r="M196" s="37">
        <f t="shared" si="33"/>
        <v>106291032.94074714</v>
      </c>
      <c r="N196" s="41">
        <f>'jan-aug'!M196</f>
        <v>80679920.546918526</v>
      </c>
      <c r="O196" s="41">
        <f t="shared" si="34"/>
        <v>25611112.393828616</v>
      </c>
    </row>
    <row r="197" spans="1:15" s="34" customFormat="1" x14ac:dyDescent="0.2">
      <c r="A197" s="33">
        <v>3802</v>
      </c>
      <c r="B197" s="34" t="s">
        <v>160</v>
      </c>
      <c r="C197" s="65">
        <v>618497643</v>
      </c>
      <c r="D197" s="36">
        <v>25011</v>
      </c>
      <c r="E197" s="37">
        <f t="shared" si="28"/>
        <v>24729.024949022431</v>
      </c>
      <c r="F197" s="38">
        <f t="shared" si="25"/>
        <v>0.8853526954727724</v>
      </c>
      <c r="G197" s="39">
        <f t="shared" si="26"/>
        <v>1921.3468723747776</v>
      </c>
      <c r="H197" s="39">
        <f t="shared" si="27"/>
        <v>143.19123478097299</v>
      </c>
      <c r="I197" s="37">
        <f t="shared" si="29"/>
        <v>2064.5381071557504</v>
      </c>
      <c r="J197" s="40">
        <f t="shared" si="30"/>
        <v>-311.85701807830816</v>
      </c>
      <c r="K197" s="37">
        <f t="shared" si="31"/>
        <v>1752.6810890774423</v>
      </c>
      <c r="L197" s="37">
        <f t="shared" si="32"/>
        <v>51636162.598072469</v>
      </c>
      <c r="M197" s="37">
        <f t="shared" si="33"/>
        <v>43836306.71891591</v>
      </c>
      <c r="N197" s="41">
        <f>'jan-aug'!M197</f>
        <v>34771325.563419789</v>
      </c>
      <c r="O197" s="41">
        <f t="shared" si="34"/>
        <v>9064981.1554961205</v>
      </c>
    </row>
    <row r="198" spans="1:15" s="34" customFormat="1" x14ac:dyDescent="0.2">
      <c r="A198" s="33">
        <v>3803</v>
      </c>
      <c r="B198" s="34" t="s">
        <v>156</v>
      </c>
      <c r="C198" s="65">
        <v>1514561511</v>
      </c>
      <c r="D198" s="36">
        <v>57026</v>
      </c>
      <c r="E198" s="37">
        <f t="shared" si="28"/>
        <v>26559.139883561886</v>
      </c>
      <c r="F198" s="38">
        <f t="shared" si="25"/>
        <v>0.95087477706149814</v>
      </c>
      <c r="G198" s="39">
        <f t="shared" si="26"/>
        <v>823.27791165110466</v>
      </c>
      <c r="H198" s="39">
        <f t="shared" si="27"/>
        <v>0</v>
      </c>
      <c r="I198" s="37">
        <f t="shared" si="29"/>
        <v>823.27791165110466</v>
      </c>
      <c r="J198" s="40">
        <f t="shared" si="30"/>
        <v>-311.85701807830816</v>
      </c>
      <c r="K198" s="37">
        <f t="shared" si="31"/>
        <v>511.4208935727965</v>
      </c>
      <c r="L198" s="37">
        <f t="shared" si="32"/>
        <v>46948246.189815894</v>
      </c>
      <c r="M198" s="37">
        <f t="shared" si="33"/>
        <v>29164287.876882292</v>
      </c>
      <c r="N198" s="41">
        <f>'jan-aug'!M198</f>
        <v>23262854.313635465</v>
      </c>
      <c r="O198" s="41">
        <f t="shared" si="34"/>
        <v>5901433.5632468276</v>
      </c>
    </row>
    <row r="199" spans="1:15" s="34" customFormat="1" x14ac:dyDescent="0.2">
      <c r="A199" s="33">
        <v>3804</v>
      </c>
      <c r="B199" s="34" t="s">
        <v>157</v>
      </c>
      <c r="C199" s="65">
        <v>1578125313</v>
      </c>
      <c r="D199" s="36">
        <v>64345</v>
      </c>
      <c r="E199" s="37">
        <f t="shared" si="28"/>
        <v>24525.997560027976</v>
      </c>
      <c r="F199" s="38">
        <f t="shared" si="25"/>
        <v>0.87808387486736694</v>
      </c>
      <c r="G199" s="39">
        <f t="shared" si="26"/>
        <v>2043.1633057714505</v>
      </c>
      <c r="H199" s="39">
        <f t="shared" si="27"/>
        <v>214.2508209290321</v>
      </c>
      <c r="I199" s="37">
        <f t="shared" si="29"/>
        <v>2257.4141267004825</v>
      </c>
      <c r="J199" s="40">
        <f t="shared" si="30"/>
        <v>-311.85701807830816</v>
      </c>
      <c r="K199" s="37">
        <f t="shared" si="31"/>
        <v>1945.5571086221744</v>
      </c>
      <c r="L199" s="37">
        <f t="shared" si="32"/>
        <v>145253311.98254254</v>
      </c>
      <c r="M199" s="37">
        <f t="shared" si="33"/>
        <v>125186872.15429381</v>
      </c>
      <c r="N199" s="41">
        <f>'jan-aug'!M199</f>
        <v>101717356.41933727</v>
      </c>
      <c r="O199" s="41">
        <f t="shared" si="34"/>
        <v>23469515.734956533</v>
      </c>
    </row>
    <row r="200" spans="1:15" s="34" customFormat="1" x14ac:dyDescent="0.2">
      <c r="A200" s="33">
        <v>3805</v>
      </c>
      <c r="B200" s="34" t="s">
        <v>158</v>
      </c>
      <c r="C200" s="65">
        <v>1169567000</v>
      </c>
      <c r="D200" s="36">
        <v>47499</v>
      </c>
      <c r="E200" s="37">
        <f t="shared" si="28"/>
        <v>24622.981536453401</v>
      </c>
      <c r="F200" s="38">
        <f t="shared" ref="F200:F263" si="35">IF(ISNUMBER(C200),E200/E$366,"")</f>
        <v>0.88155611144454393</v>
      </c>
      <c r="G200" s="39">
        <f t="shared" ref="G200:G263" si="36">(E$366-E200)*0.6</f>
        <v>1984.9729199161957</v>
      </c>
      <c r="H200" s="39">
        <f t="shared" ref="H200:H263" si="37">IF(E200&gt;=E$366*0.9,0,IF(E200&lt;0.9*E$366,(E$366*0.9-E200)*0.35))</f>
        <v>180.30642918013345</v>
      </c>
      <c r="I200" s="37">
        <f t="shared" si="29"/>
        <v>2165.279349096329</v>
      </c>
      <c r="J200" s="40">
        <f t="shared" si="30"/>
        <v>-311.85701807830816</v>
      </c>
      <c r="K200" s="37">
        <f t="shared" si="31"/>
        <v>1853.4223310180209</v>
      </c>
      <c r="L200" s="37">
        <f t="shared" si="32"/>
        <v>102848603.80272654</v>
      </c>
      <c r="M200" s="37">
        <f t="shared" si="33"/>
        <v>88035707.301024973</v>
      </c>
      <c r="N200" s="41">
        <f>'jan-aug'!M200</f>
        <v>70043796.560846344</v>
      </c>
      <c r="O200" s="41">
        <f t="shared" si="34"/>
        <v>17991910.74017863</v>
      </c>
    </row>
    <row r="201" spans="1:15" s="34" customFormat="1" x14ac:dyDescent="0.2">
      <c r="A201" s="33">
        <v>3806</v>
      </c>
      <c r="B201" s="34" t="s">
        <v>162</v>
      </c>
      <c r="C201" s="65">
        <v>911824194</v>
      </c>
      <c r="D201" s="36">
        <v>36526</v>
      </c>
      <c r="E201" s="37">
        <f t="shared" ref="E201:E264" si="38">(C201)/D201</f>
        <v>24963.70240376718</v>
      </c>
      <c r="F201" s="38">
        <f t="shared" si="35"/>
        <v>0.89375465703628998</v>
      </c>
      <c r="G201" s="39">
        <f t="shared" si="36"/>
        <v>1780.540399527928</v>
      </c>
      <c r="H201" s="39">
        <f t="shared" si="37"/>
        <v>61.054125620310693</v>
      </c>
      <c r="I201" s="37">
        <f t="shared" ref="I201:I264" si="39">G201+H201</f>
        <v>1841.5945251482387</v>
      </c>
      <c r="J201" s="40">
        <f t="shared" ref="J201:J264" si="40">I$368</f>
        <v>-311.85701807830816</v>
      </c>
      <c r="K201" s="37">
        <f t="shared" ref="K201:K264" si="41">I201+J201</f>
        <v>1529.7375070699306</v>
      </c>
      <c r="L201" s="37">
        <f t="shared" ref="L201:L264" si="42">(I201*D201)</f>
        <v>67266081.625564575</v>
      </c>
      <c r="M201" s="37">
        <f t="shared" ref="M201:M264" si="43">(K201*D201)</f>
        <v>55875192.183236286</v>
      </c>
      <c r="N201" s="41">
        <f>'jan-aug'!M201</f>
        <v>42434976.454051062</v>
      </c>
      <c r="O201" s="41">
        <f t="shared" ref="O201:O264" si="44">M201-N201</f>
        <v>13440215.729185224</v>
      </c>
    </row>
    <row r="202" spans="1:15" s="34" customFormat="1" x14ac:dyDescent="0.2">
      <c r="A202" s="33">
        <v>3807</v>
      </c>
      <c r="B202" s="34" t="s">
        <v>163</v>
      </c>
      <c r="C202" s="65">
        <v>1275153434</v>
      </c>
      <c r="D202" s="36">
        <v>55144</v>
      </c>
      <c r="E202" s="37">
        <f t="shared" si="38"/>
        <v>23124.064884665604</v>
      </c>
      <c r="F202" s="38">
        <f t="shared" si="35"/>
        <v>0.82789164627921563</v>
      </c>
      <c r="G202" s="39">
        <f t="shared" si="36"/>
        <v>2884.3229109888734</v>
      </c>
      <c r="H202" s="39">
        <f t="shared" si="37"/>
        <v>704.92725730586221</v>
      </c>
      <c r="I202" s="37">
        <f t="shared" si="39"/>
        <v>3589.2501682947359</v>
      </c>
      <c r="J202" s="40">
        <f t="shared" si="40"/>
        <v>-311.85701807830816</v>
      </c>
      <c r="K202" s="37">
        <f t="shared" si="41"/>
        <v>3277.3931502164278</v>
      </c>
      <c r="L202" s="37">
        <f t="shared" si="42"/>
        <v>197925611.28044492</v>
      </c>
      <c r="M202" s="37">
        <f t="shared" si="43"/>
        <v>180728567.87553468</v>
      </c>
      <c r="N202" s="41">
        <f>'jan-aug'!M202</f>
        <v>141599291.46172568</v>
      </c>
      <c r="O202" s="41">
        <f t="shared" si="44"/>
        <v>39129276.413809001</v>
      </c>
    </row>
    <row r="203" spans="1:15" s="34" customFormat="1" x14ac:dyDescent="0.2">
      <c r="A203" s="33">
        <v>3808</v>
      </c>
      <c r="B203" s="34" t="s">
        <v>164</v>
      </c>
      <c r="C203" s="65">
        <v>297521702</v>
      </c>
      <c r="D203" s="36">
        <v>12994</v>
      </c>
      <c r="E203" s="37">
        <f t="shared" si="38"/>
        <v>22896.852547329538</v>
      </c>
      <c r="F203" s="38">
        <f t="shared" si="35"/>
        <v>0.81975695210021571</v>
      </c>
      <c r="G203" s="39">
        <f t="shared" si="36"/>
        <v>3020.6503133905135</v>
      </c>
      <c r="H203" s="39">
        <f t="shared" si="37"/>
        <v>784.45157537348541</v>
      </c>
      <c r="I203" s="37">
        <f t="shared" si="39"/>
        <v>3805.1018887639989</v>
      </c>
      <c r="J203" s="40">
        <f t="shared" si="40"/>
        <v>-311.85701807830816</v>
      </c>
      <c r="K203" s="37">
        <f t="shared" si="41"/>
        <v>3493.2448706856908</v>
      </c>
      <c r="L203" s="37">
        <f t="shared" si="42"/>
        <v>49443493.942599401</v>
      </c>
      <c r="M203" s="37">
        <f t="shared" si="43"/>
        <v>45391223.849689864</v>
      </c>
      <c r="N203" s="41">
        <f>'jan-aug'!M203</f>
        <v>35569542.293110132</v>
      </c>
      <c r="O203" s="41">
        <f t="shared" si="44"/>
        <v>9821681.5565797314</v>
      </c>
    </row>
    <row r="204" spans="1:15" s="34" customFormat="1" x14ac:dyDescent="0.2">
      <c r="A204" s="33">
        <v>3811</v>
      </c>
      <c r="B204" s="34" t="s">
        <v>161</v>
      </c>
      <c r="C204" s="65">
        <v>753588131</v>
      </c>
      <c r="D204" s="36">
        <v>26957</v>
      </c>
      <c r="E204" s="37">
        <f t="shared" si="38"/>
        <v>27955.192751418926</v>
      </c>
      <c r="F204" s="38">
        <f t="shared" si="35"/>
        <v>1.000856495795968</v>
      </c>
      <c r="G204" s="39">
        <f t="shared" si="36"/>
        <v>-14.353809063119842</v>
      </c>
      <c r="H204" s="39">
        <f t="shared" si="37"/>
        <v>0</v>
      </c>
      <c r="I204" s="37">
        <f t="shared" si="39"/>
        <v>-14.353809063119842</v>
      </c>
      <c r="J204" s="40">
        <f t="shared" si="40"/>
        <v>-311.85701807830816</v>
      </c>
      <c r="K204" s="37">
        <f t="shared" si="41"/>
        <v>-326.21082714142801</v>
      </c>
      <c r="L204" s="37">
        <f t="shared" si="42"/>
        <v>-386935.63091452158</v>
      </c>
      <c r="M204" s="37">
        <f t="shared" si="43"/>
        <v>-8793665.2672514748</v>
      </c>
      <c r="N204" s="41">
        <f>'jan-aug'!M204</f>
        <v>-5055426.68138617</v>
      </c>
      <c r="O204" s="41">
        <f t="shared" si="44"/>
        <v>-3738238.5858653048</v>
      </c>
    </row>
    <row r="205" spans="1:15" s="34" customFormat="1" x14ac:dyDescent="0.2">
      <c r="A205" s="33">
        <v>3812</v>
      </c>
      <c r="B205" s="34" t="s">
        <v>165</v>
      </c>
      <c r="C205" s="65">
        <v>52348071</v>
      </c>
      <c r="D205" s="36">
        <v>2347</v>
      </c>
      <c r="E205" s="37">
        <f t="shared" si="38"/>
        <v>22304.248402215595</v>
      </c>
      <c r="F205" s="38">
        <f t="shared" si="35"/>
        <v>0.7985404391844606</v>
      </c>
      <c r="G205" s="39">
        <f t="shared" si="36"/>
        <v>3376.212800458879</v>
      </c>
      <c r="H205" s="39">
        <f t="shared" si="37"/>
        <v>991.86302616336536</v>
      </c>
      <c r="I205" s="37">
        <f t="shared" si="39"/>
        <v>4368.0758266222447</v>
      </c>
      <c r="J205" s="40">
        <f t="shared" si="40"/>
        <v>-311.85701807830816</v>
      </c>
      <c r="K205" s="37">
        <f t="shared" si="41"/>
        <v>4056.2188085439366</v>
      </c>
      <c r="L205" s="37">
        <f t="shared" si="42"/>
        <v>10251873.965082409</v>
      </c>
      <c r="M205" s="37">
        <f t="shared" si="43"/>
        <v>9519945.5436526183</v>
      </c>
      <c r="N205" s="41">
        <f>'jan-aug'!M205</f>
        <v>6927462.327699665</v>
      </c>
      <c r="O205" s="41">
        <f t="shared" si="44"/>
        <v>2592483.2159529533</v>
      </c>
    </row>
    <row r="206" spans="1:15" s="34" customFormat="1" x14ac:dyDescent="0.2">
      <c r="A206" s="33">
        <v>3813</v>
      </c>
      <c r="B206" s="34" t="s">
        <v>166</v>
      </c>
      <c r="C206" s="65">
        <v>351563978</v>
      </c>
      <c r="D206" s="36">
        <v>14014</v>
      </c>
      <c r="E206" s="37">
        <f t="shared" si="38"/>
        <v>25086.626088197518</v>
      </c>
      <c r="F206" s="38">
        <f t="shared" si="35"/>
        <v>0.89815559138660073</v>
      </c>
      <c r="G206" s="39">
        <f t="shared" si="36"/>
        <v>1706.7861888697255</v>
      </c>
      <c r="H206" s="39">
        <f t="shared" si="37"/>
        <v>18.030836069692484</v>
      </c>
      <c r="I206" s="37">
        <f t="shared" si="39"/>
        <v>1724.8170249394179</v>
      </c>
      <c r="J206" s="40">
        <f t="shared" si="40"/>
        <v>-311.85701807830816</v>
      </c>
      <c r="K206" s="37">
        <f t="shared" si="41"/>
        <v>1412.9600068611098</v>
      </c>
      <c r="L206" s="37">
        <f t="shared" si="42"/>
        <v>24171585.787501004</v>
      </c>
      <c r="M206" s="37">
        <f t="shared" si="43"/>
        <v>19801221.536151592</v>
      </c>
      <c r="N206" s="41">
        <f>'jan-aug'!M206</f>
        <v>16382707.97412998</v>
      </c>
      <c r="O206" s="41">
        <f t="shared" si="44"/>
        <v>3418513.5620216113</v>
      </c>
    </row>
    <row r="207" spans="1:15" s="34" customFormat="1" x14ac:dyDescent="0.2">
      <c r="A207" s="33">
        <v>3814</v>
      </c>
      <c r="B207" s="34" t="s">
        <v>167</v>
      </c>
      <c r="C207" s="65">
        <v>235870583</v>
      </c>
      <c r="D207" s="36">
        <v>10416</v>
      </c>
      <c r="E207" s="37">
        <f t="shared" si="38"/>
        <v>22645.025249615974</v>
      </c>
      <c r="F207" s="38">
        <f t="shared" si="35"/>
        <v>0.81074098898464853</v>
      </c>
      <c r="G207" s="39">
        <f t="shared" si="36"/>
        <v>3171.7466920186516</v>
      </c>
      <c r="H207" s="39">
        <f t="shared" si="37"/>
        <v>872.59112957323282</v>
      </c>
      <c r="I207" s="37">
        <f t="shared" si="39"/>
        <v>4044.3378215918847</v>
      </c>
      <c r="J207" s="40">
        <f t="shared" si="40"/>
        <v>-311.85701807830816</v>
      </c>
      <c r="K207" s="37">
        <f t="shared" si="41"/>
        <v>3732.4808035135766</v>
      </c>
      <c r="L207" s="37">
        <f t="shared" si="42"/>
        <v>42125822.749701068</v>
      </c>
      <c r="M207" s="37">
        <f t="shared" si="43"/>
        <v>38877520.049397416</v>
      </c>
      <c r="N207" s="41">
        <f>'jan-aug'!M207</f>
        <v>30853440.652650051</v>
      </c>
      <c r="O207" s="41">
        <f t="shared" si="44"/>
        <v>8024079.3967473656</v>
      </c>
    </row>
    <row r="208" spans="1:15" s="34" customFormat="1" x14ac:dyDescent="0.2">
      <c r="A208" s="33">
        <v>3815</v>
      </c>
      <c r="B208" s="34" t="s">
        <v>168</v>
      </c>
      <c r="C208" s="65">
        <v>82294906</v>
      </c>
      <c r="D208" s="36">
        <v>4071</v>
      </c>
      <c r="E208" s="37">
        <f t="shared" si="38"/>
        <v>20214.9118152788</v>
      </c>
      <c r="F208" s="38">
        <f t="shared" si="35"/>
        <v>0.72373766055458577</v>
      </c>
      <c r="G208" s="39">
        <f t="shared" si="36"/>
        <v>4629.8147526209559</v>
      </c>
      <c r="H208" s="39">
        <f t="shared" si="37"/>
        <v>1723.1308315912438</v>
      </c>
      <c r="I208" s="37">
        <f t="shared" si="39"/>
        <v>6352.9455842121997</v>
      </c>
      <c r="J208" s="40">
        <f t="shared" si="40"/>
        <v>-311.85701807830816</v>
      </c>
      <c r="K208" s="37">
        <f t="shared" si="41"/>
        <v>6041.0885661338916</v>
      </c>
      <c r="L208" s="37">
        <f t="shared" si="42"/>
        <v>25862841.473327864</v>
      </c>
      <c r="M208" s="37">
        <f t="shared" si="43"/>
        <v>24593271.552731074</v>
      </c>
      <c r="N208" s="41">
        <f>'jan-aug'!M208</f>
        <v>18800023.511894044</v>
      </c>
      <c r="O208" s="41">
        <f t="shared" si="44"/>
        <v>5793248.0408370309</v>
      </c>
    </row>
    <row r="209" spans="1:15" s="34" customFormat="1" x14ac:dyDescent="0.2">
      <c r="A209" s="33">
        <v>3816</v>
      </c>
      <c r="B209" s="34" t="s">
        <v>169</v>
      </c>
      <c r="C209" s="65">
        <v>135323916</v>
      </c>
      <c r="D209" s="36">
        <v>6488</v>
      </c>
      <c r="E209" s="37">
        <f t="shared" si="38"/>
        <v>20857.570283600493</v>
      </c>
      <c r="F209" s="38">
        <f t="shared" si="35"/>
        <v>0.74674622673824798</v>
      </c>
      <c r="G209" s="39">
        <f t="shared" si="36"/>
        <v>4244.2196716279404</v>
      </c>
      <c r="H209" s="39">
        <f t="shared" si="37"/>
        <v>1498.200367678651</v>
      </c>
      <c r="I209" s="37">
        <f t="shared" si="39"/>
        <v>5742.4200393065912</v>
      </c>
      <c r="J209" s="40">
        <f t="shared" si="40"/>
        <v>-311.85701807830816</v>
      </c>
      <c r="K209" s="37">
        <f t="shared" si="41"/>
        <v>5430.5630212282831</v>
      </c>
      <c r="L209" s="37">
        <f t="shared" si="42"/>
        <v>37256821.215021163</v>
      </c>
      <c r="M209" s="37">
        <f t="shared" si="43"/>
        <v>35233492.881729104</v>
      </c>
      <c r="N209" s="41">
        <f>'jan-aug'!M209</f>
        <v>27739180.134369586</v>
      </c>
      <c r="O209" s="41">
        <f t="shared" si="44"/>
        <v>7494312.747359518</v>
      </c>
    </row>
    <row r="210" spans="1:15" s="34" customFormat="1" x14ac:dyDescent="0.2">
      <c r="A210" s="33">
        <v>3817</v>
      </c>
      <c r="B210" s="34" t="s">
        <v>405</v>
      </c>
      <c r="C210" s="65">
        <v>217508121</v>
      </c>
      <c r="D210" s="36">
        <v>10461</v>
      </c>
      <c r="E210" s="37">
        <f t="shared" si="38"/>
        <v>20792.287639804988</v>
      </c>
      <c r="F210" s="38">
        <f t="shared" si="35"/>
        <v>0.7444089665845991</v>
      </c>
      <c r="G210" s="39">
        <f t="shared" si="36"/>
        <v>4283.3892579052426</v>
      </c>
      <c r="H210" s="39">
        <f t="shared" si="37"/>
        <v>1521.0492930070777</v>
      </c>
      <c r="I210" s="37">
        <f t="shared" si="39"/>
        <v>5804.4385509123204</v>
      </c>
      <c r="J210" s="40">
        <f t="shared" si="40"/>
        <v>-311.85701807830816</v>
      </c>
      <c r="K210" s="37">
        <f t="shared" si="41"/>
        <v>5492.5815328340123</v>
      </c>
      <c r="L210" s="37">
        <f t="shared" si="42"/>
        <v>60720231.681093782</v>
      </c>
      <c r="M210" s="37">
        <f t="shared" si="43"/>
        <v>57457895.414976604</v>
      </c>
      <c r="N210" s="41">
        <f>'jan-aug'!M210</f>
        <v>45577540.763577409</v>
      </c>
      <c r="O210" s="41">
        <f t="shared" si="44"/>
        <v>11880354.651399195</v>
      </c>
    </row>
    <row r="211" spans="1:15" s="34" customFormat="1" x14ac:dyDescent="0.2">
      <c r="A211" s="33">
        <v>3818</v>
      </c>
      <c r="B211" s="34" t="s">
        <v>171</v>
      </c>
      <c r="C211" s="65">
        <v>183711772</v>
      </c>
      <c r="D211" s="36">
        <v>5604</v>
      </c>
      <c r="E211" s="37">
        <f t="shared" si="38"/>
        <v>32782.257673090651</v>
      </c>
      <c r="F211" s="38">
        <f t="shared" si="35"/>
        <v>1.1736758830720146</v>
      </c>
      <c r="G211" s="39">
        <f t="shared" si="36"/>
        <v>-2910.5927620661546</v>
      </c>
      <c r="H211" s="39">
        <f t="shared" si="37"/>
        <v>0</v>
      </c>
      <c r="I211" s="37">
        <f t="shared" si="39"/>
        <v>-2910.5927620661546</v>
      </c>
      <c r="J211" s="40">
        <f t="shared" si="40"/>
        <v>-311.85701807830816</v>
      </c>
      <c r="K211" s="37">
        <f t="shared" si="41"/>
        <v>-3222.4497801444627</v>
      </c>
      <c r="L211" s="37">
        <f t="shared" si="42"/>
        <v>-16310961.838618731</v>
      </c>
      <c r="M211" s="37">
        <f t="shared" si="43"/>
        <v>-18058608.56792957</v>
      </c>
      <c r="N211" s="41">
        <f>'jan-aug'!M211</f>
        <v>-19878438.7855432</v>
      </c>
      <c r="O211" s="41">
        <f t="shared" si="44"/>
        <v>1819830.21761363</v>
      </c>
    </row>
    <row r="212" spans="1:15" s="34" customFormat="1" x14ac:dyDescent="0.2">
      <c r="A212" s="33">
        <v>3819</v>
      </c>
      <c r="B212" s="34" t="s">
        <v>172</v>
      </c>
      <c r="C212" s="65">
        <v>42087546</v>
      </c>
      <c r="D212" s="36">
        <v>1561</v>
      </c>
      <c r="E212" s="37">
        <f t="shared" si="38"/>
        <v>26961.912876361308</v>
      </c>
      <c r="F212" s="38">
        <f t="shared" si="35"/>
        <v>0.96529492324897248</v>
      </c>
      <c r="G212" s="39">
        <f t="shared" si="36"/>
        <v>581.61411597145127</v>
      </c>
      <c r="H212" s="39">
        <f t="shared" si="37"/>
        <v>0</v>
      </c>
      <c r="I212" s="37">
        <f t="shared" si="39"/>
        <v>581.61411597145127</v>
      </c>
      <c r="J212" s="40">
        <f t="shared" si="40"/>
        <v>-311.85701807830816</v>
      </c>
      <c r="K212" s="37">
        <f t="shared" si="41"/>
        <v>269.75709789314311</v>
      </c>
      <c r="L212" s="37">
        <f t="shared" si="42"/>
        <v>907899.63503143541</v>
      </c>
      <c r="M212" s="37">
        <f t="shared" si="43"/>
        <v>421090.82981119642</v>
      </c>
      <c r="N212" s="41">
        <f>'jan-aug'!M212</f>
        <v>-364059.98487382941</v>
      </c>
      <c r="O212" s="41">
        <f t="shared" si="44"/>
        <v>785150.81468502583</v>
      </c>
    </row>
    <row r="213" spans="1:15" s="34" customFormat="1" x14ac:dyDescent="0.2">
      <c r="A213" s="33">
        <v>3820</v>
      </c>
      <c r="B213" s="34" t="s">
        <v>173</v>
      </c>
      <c r="C213" s="65">
        <v>71645996</v>
      </c>
      <c r="D213" s="36">
        <v>2900</v>
      </c>
      <c r="E213" s="37">
        <f t="shared" si="38"/>
        <v>24705.515862068965</v>
      </c>
      <c r="F213" s="38">
        <f t="shared" si="35"/>
        <v>0.88451101920186159</v>
      </c>
      <c r="G213" s="39">
        <f t="shared" si="36"/>
        <v>1935.4523245468567</v>
      </c>
      <c r="H213" s="39">
        <f t="shared" si="37"/>
        <v>151.41941521468578</v>
      </c>
      <c r="I213" s="37">
        <f t="shared" si="39"/>
        <v>2086.8717397615424</v>
      </c>
      <c r="J213" s="40">
        <f t="shared" si="40"/>
        <v>-311.85701807830816</v>
      </c>
      <c r="K213" s="37">
        <f t="shared" si="41"/>
        <v>1775.0147216832343</v>
      </c>
      <c r="L213" s="37">
        <f t="shared" si="42"/>
        <v>6051928.0453084726</v>
      </c>
      <c r="M213" s="37">
        <f t="shared" si="43"/>
        <v>5147542.6928813793</v>
      </c>
      <c r="N213" s="41">
        <f>'jan-aug'!M213</f>
        <v>3308576.8264290686</v>
      </c>
      <c r="O213" s="41">
        <f t="shared" si="44"/>
        <v>1838965.8664523107</v>
      </c>
    </row>
    <row r="214" spans="1:15" s="34" customFormat="1" x14ac:dyDescent="0.2">
      <c r="A214" s="33">
        <v>3821</v>
      </c>
      <c r="B214" s="34" t="s">
        <v>174</v>
      </c>
      <c r="C214" s="65">
        <v>58262830</v>
      </c>
      <c r="D214" s="36">
        <v>2430</v>
      </c>
      <c r="E214" s="37">
        <f t="shared" si="38"/>
        <v>23976.473251028805</v>
      </c>
      <c r="F214" s="38">
        <f t="shared" si="35"/>
        <v>0.85840971346378681</v>
      </c>
      <c r="G214" s="39">
        <f t="shared" si="36"/>
        <v>2372.8778911709528</v>
      </c>
      <c r="H214" s="39">
        <f t="shared" si="37"/>
        <v>406.58432907874192</v>
      </c>
      <c r="I214" s="37">
        <f t="shared" si="39"/>
        <v>2779.4622202496948</v>
      </c>
      <c r="J214" s="40">
        <f t="shared" si="40"/>
        <v>-311.85701807830816</v>
      </c>
      <c r="K214" s="37">
        <f t="shared" si="41"/>
        <v>2467.6052021713867</v>
      </c>
      <c r="L214" s="37">
        <f t="shared" si="42"/>
        <v>6754093.1952067586</v>
      </c>
      <c r="M214" s="37">
        <f t="shared" si="43"/>
        <v>5996280.6412764695</v>
      </c>
      <c r="N214" s="41">
        <f>'jan-aug'!M214</f>
        <v>4294178.0400767745</v>
      </c>
      <c r="O214" s="41">
        <f t="shared" si="44"/>
        <v>1702102.6011996949</v>
      </c>
    </row>
    <row r="215" spans="1:15" s="34" customFormat="1" x14ac:dyDescent="0.2">
      <c r="A215" s="33">
        <v>3822</v>
      </c>
      <c r="B215" s="34" t="s">
        <v>175</v>
      </c>
      <c r="C215" s="65">
        <v>37580550</v>
      </c>
      <c r="D215" s="36">
        <v>1430</v>
      </c>
      <c r="E215" s="37">
        <f t="shared" si="38"/>
        <v>26280.104895104894</v>
      </c>
      <c r="F215" s="38">
        <f t="shared" si="35"/>
        <v>0.94088471964229625</v>
      </c>
      <c r="G215" s="39">
        <f t="shared" si="36"/>
        <v>990.69890472529949</v>
      </c>
      <c r="H215" s="39">
        <f t="shared" si="37"/>
        <v>0</v>
      </c>
      <c r="I215" s="37">
        <f t="shared" si="39"/>
        <v>990.69890472529949</v>
      </c>
      <c r="J215" s="40">
        <f t="shared" si="40"/>
        <v>-311.85701807830816</v>
      </c>
      <c r="K215" s="37">
        <f t="shared" si="41"/>
        <v>678.84188664699127</v>
      </c>
      <c r="L215" s="37">
        <f t="shared" si="42"/>
        <v>1416699.4337571783</v>
      </c>
      <c r="M215" s="37">
        <f t="shared" si="43"/>
        <v>970743.89790519746</v>
      </c>
      <c r="N215" s="41">
        <f>'jan-aug'!M215</f>
        <v>104798.5997632449</v>
      </c>
      <c r="O215" s="41">
        <f t="shared" si="44"/>
        <v>865945.2981419526</v>
      </c>
    </row>
    <row r="216" spans="1:15" s="34" customFormat="1" x14ac:dyDescent="0.2">
      <c r="A216" s="33">
        <v>3823</v>
      </c>
      <c r="B216" s="34" t="s">
        <v>176</v>
      </c>
      <c r="C216" s="65">
        <v>31172672</v>
      </c>
      <c r="D216" s="36">
        <v>1228</v>
      </c>
      <c r="E216" s="37">
        <f t="shared" si="38"/>
        <v>25384.912052117263</v>
      </c>
      <c r="F216" s="38">
        <f t="shared" si="35"/>
        <v>0.90883487545552155</v>
      </c>
      <c r="G216" s="39">
        <f t="shared" si="36"/>
        <v>1527.8146105178785</v>
      </c>
      <c r="H216" s="39">
        <f t="shared" si="37"/>
        <v>0</v>
      </c>
      <c r="I216" s="37">
        <f t="shared" si="39"/>
        <v>1527.8146105178785</v>
      </c>
      <c r="J216" s="40">
        <f t="shared" si="40"/>
        <v>-311.85701807830816</v>
      </c>
      <c r="K216" s="37">
        <f t="shared" si="41"/>
        <v>1215.9575924395704</v>
      </c>
      <c r="L216" s="37">
        <f t="shared" si="42"/>
        <v>1876156.3417159547</v>
      </c>
      <c r="M216" s="37">
        <f t="shared" si="43"/>
        <v>1493195.9235157925</v>
      </c>
      <c r="N216" s="41">
        <f>'jan-aug'!M216</f>
        <v>333688.69210437901</v>
      </c>
      <c r="O216" s="41">
        <f t="shared" si="44"/>
        <v>1159507.2314114135</v>
      </c>
    </row>
    <row r="217" spans="1:15" s="34" customFormat="1" x14ac:dyDescent="0.2">
      <c r="A217" s="33">
        <v>3824</v>
      </c>
      <c r="B217" s="34" t="s">
        <v>177</v>
      </c>
      <c r="C217" s="65">
        <v>77359736</v>
      </c>
      <c r="D217" s="36">
        <v>2164</v>
      </c>
      <c r="E217" s="37">
        <f t="shared" si="38"/>
        <v>35748.491682070242</v>
      </c>
      <c r="F217" s="38">
        <f t="shared" si="35"/>
        <v>1.2798734901619337</v>
      </c>
      <c r="G217" s="39">
        <f t="shared" si="36"/>
        <v>-4690.3331674539086</v>
      </c>
      <c r="H217" s="39">
        <f t="shared" si="37"/>
        <v>0</v>
      </c>
      <c r="I217" s="37">
        <f t="shared" si="39"/>
        <v>-4690.3331674539086</v>
      </c>
      <c r="J217" s="40">
        <f t="shared" si="40"/>
        <v>-311.85701807830816</v>
      </c>
      <c r="K217" s="37">
        <f t="shared" si="41"/>
        <v>-5002.1901855322167</v>
      </c>
      <c r="L217" s="37">
        <f t="shared" si="42"/>
        <v>-10149880.974370258</v>
      </c>
      <c r="M217" s="37">
        <f t="shared" si="43"/>
        <v>-10824739.561491717</v>
      </c>
      <c r="N217" s="41">
        <f>'jan-aug'!M217</f>
        <v>-11278329.708050588</v>
      </c>
      <c r="O217" s="41">
        <f t="shared" si="44"/>
        <v>453590.14655887149</v>
      </c>
    </row>
    <row r="218" spans="1:15" s="34" customFormat="1" x14ac:dyDescent="0.2">
      <c r="A218" s="33">
        <v>3825</v>
      </c>
      <c r="B218" s="34" t="s">
        <v>178</v>
      </c>
      <c r="C218" s="65">
        <v>138704874</v>
      </c>
      <c r="D218" s="36">
        <v>3756</v>
      </c>
      <c r="E218" s="37">
        <f t="shared" si="38"/>
        <v>36928.880191693293</v>
      </c>
      <c r="F218" s="38">
        <f t="shared" si="35"/>
        <v>1.3221339574005002</v>
      </c>
      <c r="G218" s="39">
        <f t="shared" si="36"/>
        <v>-5398.5662732277397</v>
      </c>
      <c r="H218" s="39">
        <f t="shared" si="37"/>
        <v>0</v>
      </c>
      <c r="I218" s="37">
        <f t="shared" si="39"/>
        <v>-5398.5662732277397</v>
      </c>
      <c r="J218" s="40">
        <f t="shared" si="40"/>
        <v>-311.85701807830816</v>
      </c>
      <c r="K218" s="37">
        <f t="shared" si="41"/>
        <v>-5710.4232913060478</v>
      </c>
      <c r="L218" s="37">
        <f t="shared" si="42"/>
        <v>-20277014.92224339</v>
      </c>
      <c r="M218" s="37">
        <f t="shared" si="43"/>
        <v>-21448349.882145517</v>
      </c>
      <c r="N218" s="41">
        <f>'jan-aug'!M218</f>
        <v>-21511974.416006476</v>
      </c>
      <c r="O218" s="41">
        <f t="shared" si="44"/>
        <v>63624.533860959113</v>
      </c>
    </row>
    <row r="219" spans="1:15" s="34" customFormat="1" x14ac:dyDescent="0.2">
      <c r="A219" s="33">
        <v>4201</v>
      </c>
      <c r="B219" s="34" t="s">
        <v>179</v>
      </c>
      <c r="C219" s="65">
        <v>154692408</v>
      </c>
      <c r="D219" s="36">
        <v>6762</v>
      </c>
      <c r="E219" s="37">
        <f t="shared" si="38"/>
        <v>22876.724046140196</v>
      </c>
      <c r="F219" s="38">
        <f t="shared" si="35"/>
        <v>0.81903630812737227</v>
      </c>
      <c r="G219" s="39">
        <f t="shared" si="36"/>
        <v>3032.7274141041185</v>
      </c>
      <c r="H219" s="39">
        <f t="shared" si="37"/>
        <v>791.49655078975502</v>
      </c>
      <c r="I219" s="37">
        <f t="shared" si="39"/>
        <v>3824.2239648938735</v>
      </c>
      <c r="J219" s="40">
        <f t="shared" si="40"/>
        <v>-311.85701807830816</v>
      </c>
      <c r="K219" s="37">
        <f t="shared" si="41"/>
        <v>3512.3669468155654</v>
      </c>
      <c r="L219" s="37">
        <f t="shared" si="42"/>
        <v>25859402.450612374</v>
      </c>
      <c r="M219" s="37">
        <f t="shared" si="43"/>
        <v>23750625.294366851</v>
      </c>
      <c r="N219" s="41">
        <f>'jan-aug'!M219</f>
        <v>18259701.655349445</v>
      </c>
      <c r="O219" s="41">
        <f t="shared" si="44"/>
        <v>5490923.6390174069</v>
      </c>
    </row>
    <row r="220" spans="1:15" s="34" customFormat="1" x14ac:dyDescent="0.2">
      <c r="A220" s="33">
        <v>4202</v>
      </c>
      <c r="B220" s="34" t="s">
        <v>180</v>
      </c>
      <c r="C220" s="65">
        <v>564096072</v>
      </c>
      <c r="D220" s="36">
        <v>23891</v>
      </c>
      <c r="E220" s="37">
        <f t="shared" si="38"/>
        <v>23611.237369720817</v>
      </c>
      <c r="F220" s="38">
        <f t="shared" si="35"/>
        <v>0.84533347723263752</v>
      </c>
      <c r="G220" s="39">
        <f t="shared" si="36"/>
        <v>2592.0194199557459</v>
      </c>
      <c r="H220" s="39">
        <f t="shared" si="37"/>
        <v>534.41688753653773</v>
      </c>
      <c r="I220" s="37">
        <f t="shared" si="39"/>
        <v>3126.4363074922835</v>
      </c>
      <c r="J220" s="40">
        <f t="shared" si="40"/>
        <v>-311.85701807830816</v>
      </c>
      <c r="K220" s="37">
        <f t="shared" si="41"/>
        <v>2814.5792894139754</v>
      </c>
      <c r="L220" s="37">
        <f t="shared" si="42"/>
        <v>74693689.822298139</v>
      </c>
      <c r="M220" s="37">
        <f t="shared" si="43"/>
        <v>67243113.803389281</v>
      </c>
      <c r="N220" s="41">
        <f>'jan-aug'!M220</f>
        <v>51076340.797005847</v>
      </c>
      <c r="O220" s="41">
        <f t="shared" si="44"/>
        <v>16166773.006383434</v>
      </c>
    </row>
    <row r="221" spans="1:15" s="34" customFormat="1" x14ac:dyDescent="0.2">
      <c r="A221" s="33">
        <v>4203</v>
      </c>
      <c r="B221" s="34" t="s">
        <v>181</v>
      </c>
      <c r="C221" s="65">
        <v>1039606413</v>
      </c>
      <c r="D221" s="36">
        <v>45065</v>
      </c>
      <c r="E221" s="37">
        <f t="shared" si="38"/>
        <v>23069.042782647288</v>
      </c>
      <c r="F221" s="38">
        <f t="shared" si="35"/>
        <v>0.82592173576180072</v>
      </c>
      <c r="G221" s="39">
        <f t="shared" si="36"/>
        <v>2917.3361721998631</v>
      </c>
      <c r="H221" s="39">
        <f t="shared" si="37"/>
        <v>724.18499301227291</v>
      </c>
      <c r="I221" s="37">
        <f t="shared" si="39"/>
        <v>3641.5211652121361</v>
      </c>
      <c r="J221" s="40">
        <f t="shared" si="40"/>
        <v>-311.85701807830816</v>
      </c>
      <c r="K221" s="37">
        <f t="shared" si="41"/>
        <v>3329.664147133828</v>
      </c>
      <c r="L221" s="37">
        <f t="shared" si="42"/>
        <v>164105151.31028491</v>
      </c>
      <c r="M221" s="37">
        <f t="shared" si="43"/>
        <v>150051314.79058596</v>
      </c>
      <c r="N221" s="41">
        <f>'jan-aug'!M221</f>
        <v>117122564.16535376</v>
      </c>
      <c r="O221" s="41">
        <f t="shared" si="44"/>
        <v>32928750.625232205</v>
      </c>
    </row>
    <row r="222" spans="1:15" s="34" customFormat="1" x14ac:dyDescent="0.2">
      <c r="A222" s="33">
        <v>4204</v>
      </c>
      <c r="B222" s="34" t="s">
        <v>194</v>
      </c>
      <c r="C222" s="65">
        <v>2716765923</v>
      </c>
      <c r="D222" s="36">
        <v>112588</v>
      </c>
      <c r="E222" s="37">
        <f t="shared" si="38"/>
        <v>24130.155282978649</v>
      </c>
      <c r="F222" s="38">
        <f t="shared" si="35"/>
        <v>0.86391186332667114</v>
      </c>
      <c r="G222" s="39">
        <f t="shared" si="36"/>
        <v>2280.6686720010466</v>
      </c>
      <c r="H222" s="39">
        <f t="shared" si="37"/>
        <v>352.79561789629656</v>
      </c>
      <c r="I222" s="37">
        <f t="shared" si="39"/>
        <v>2633.4642898973434</v>
      </c>
      <c r="J222" s="40">
        <f t="shared" si="40"/>
        <v>-311.85701807830816</v>
      </c>
      <c r="K222" s="37">
        <f t="shared" si="41"/>
        <v>2321.6072718190353</v>
      </c>
      <c r="L222" s="37">
        <f t="shared" si="42"/>
        <v>296496477.47096211</v>
      </c>
      <c r="M222" s="37">
        <f t="shared" si="43"/>
        <v>261385119.51956156</v>
      </c>
      <c r="N222" s="41">
        <f>'jan-aug'!M222</f>
        <v>218298671.53751585</v>
      </c>
      <c r="O222" s="41">
        <f t="shared" si="44"/>
        <v>43086447.98204571</v>
      </c>
    </row>
    <row r="223" spans="1:15" s="34" customFormat="1" x14ac:dyDescent="0.2">
      <c r="A223" s="33">
        <v>4205</v>
      </c>
      <c r="B223" s="34" t="s">
        <v>199</v>
      </c>
      <c r="C223" s="65">
        <v>520803094</v>
      </c>
      <c r="D223" s="36">
        <v>23055</v>
      </c>
      <c r="E223" s="37">
        <f t="shared" si="38"/>
        <v>22589.594187811756</v>
      </c>
      <c r="F223" s="38">
        <f t="shared" si="35"/>
        <v>0.80875643682044274</v>
      </c>
      <c r="G223" s="39">
        <f t="shared" si="36"/>
        <v>3205.0053291011827</v>
      </c>
      <c r="H223" s="39">
        <f t="shared" si="37"/>
        <v>891.99200120470914</v>
      </c>
      <c r="I223" s="37">
        <f t="shared" si="39"/>
        <v>4096.9973303058923</v>
      </c>
      <c r="J223" s="40">
        <f t="shared" si="40"/>
        <v>-311.85701807830816</v>
      </c>
      <c r="K223" s="37">
        <f t="shared" si="41"/>
        <v>3785.1403122275842</v>
      </c>
      <c r="L223" s="37">
        <f t="shared" si="42"/>
        <v>94456273.450202346</v>
      </c>
      <c r="M223" s="37">
        <f t="shared" si="43"/>
        <v>87266409.898406953</v>
      </c>
      <c r="N223" s="41">
        <f>'jan-aug'!M223</f>
        <v>65351472.86511112</v>
      </c>
      <c r="O223" s="41">
        <f t="shared" si="44"/>
        <v>21914937.033295833</v>
      </c>
    </row>
    <row r="224" spans="1:15" s="34" customFormat="1" x14ac:dyDescent="0.2">
      <c r="A224" s="33">
        <v>4206</v>
      </c>
      <c r="B224" s="34" t="s">
        <v>195</v>
      </c>
      <c r="C224" s="65">
        <v>219296158</v>
      </c>
      <c r="D224" s="36">
        <v>9645</v>
      </c>
      <c r="E224" s="37">
        <f t="shared" si="38"/>
        <v>22736.771176775532</v>
      </c>
      <c r="F224" s="38">
        <f t="shared" si="35"/>
        <v>0.81402569204418318</v>
      </c>
      <c r="G224" s="39">
        <f t="shared" si="36"/>
        <v>3116.6991357229167</v>
      </c>
      <c r="H224" s="39">
        <f t="shared" si="37"/>
        <v>840.48005506738753</v>
      </c>
      <c r="I224" s="37">
        <f t="shared" si="39"/>
        <v>3957.1791907903043</v>
      </c>
      <c r="J224" s="40">
        <f t="shared" si="40"/>
        <v>-311.85701807830816</v>
      </c>
      <c r="K224" s="37">
        <f t="shared" si="41"/>
        <v>3645.3221727119962</v>
      </c>
      <c r="L224" s="37">
        <f t="shared" si="42"/>
        <v>38166993.295172483</v>
      </c>
      <c r="M224" s="37">
        <f t="shared" si="43"/>
        <v>35159132.3558072</v>
      </c>
      <c r="N224" s="41">
        <f>'jan-aug'!M224</f>
        <v>27029442.8087615</v>
      </c>
      <c r="O224" s="41">
        <f t="shared" si="44"/>
        <v>8129689.5470457003</v>
      </c>
    </row>
    <row r="225" spans="1:15" s="34" customFormat="1" x14ac:dyDescent="0.2">
      <c r="A225" s="33">
        <v>4207</v>
      </c>
      <c r="B225" s="34" t="s">
        <v>196</v>
      </c>
      <c r="C225" s="65">
        <v>214621323</v>
      </c>
      <c r="D225" s="36">
        <v>9027</v>
      </c>
      <c r="E225" s="37">
        <f t="shared" si="38"/>
        <v>23775.487205051511</v>
      </c>
      <c r="F225" s="38">
        <f t="shared" si="35"/>
        <v>0.85121397736318305</v>
      </c>
      <c r="G225" s="39">
        <f t="shared" si="36"/>
        <v>2493.4695187573293</v>
      </c>
      <c r="H225" s="39">
        <f t="shared" si="37"/>
        <v>476.92944517079462</v>
      </c>
      <c r="I225" s="37">
        <f t="shared" si="39"/>
        <v>2970.398963928124</v>
      </c>
      <c r="J225" s="40">
        <f t="shared" si="40"/>
        <v>-311.85701807830816</v>
      </c>
      <c r="K225" s="37">
        <f t="shared" si="41"/>
        <v>2658.5419458498159</v>
      </c>
      <c r="L225" s="37">
        <f t="shared" si="42"/>
        <v>26813791.447379176</v>
      </c>
      <c r="M225" s="37">
        <f t="shared" si="43"/>
        <v>23998658.145186286</v>
      </c>
      <c r="N225" s="41">
        <f>'jan-aug'!M225</f>
        <v>16117700.87202592</v>
      </c>
      <c r="O225" s="41">
        <f t="shared" si="44"/>
        <v>7880957.2731603663</v>
      </c>
    </row>
    <row r="226" spans="1:15" s="34" customFormat="1" x14ac:dyDescent="0.2">
      <c r="A226" s="33">
        <v>4211</v>
      </c>
      <c r="B226" s="34" t="s">
        <v>182</v>
      </c>
      <c r="C226" s="65">
        <v>46284570</v>
      </c>
      <c r="D226" s="36">
        <v>2430</v>
      </c>
      <c r="E226" s="37">
        <f t="shared" si="38"/>
        <v>19047.14814814815</v>
      </c>
      <c r="F226" s="38">
        <f t="shared" si="35"/>
        <v>0.68192919004268393</v>
      </c>
      <c r="G226" s="39">
        <f t="shared" si="36"/>
        <v>5330.4729528993457</v>
      </c>
      <c r="H226" s="39">
        <f t="shared" si="37"/>
        <v>2131.8481150869711</v>
      </c>
      <c r="I226" s="37">
        <f t="shared" si="39"/>
        <v>7462.3210679863168</v>
      </c>
      <c r="J226" s="40">
        <f t="shared" si="40"/>
        <v>-311.85701807830816</v>
      </c>
      <c r="K226" s="37">
        <f t="shared" si="41"/>
        <v>7150.4640499080087</v>
      </c>
      <c r="L226" s="37">
        <f t="shared" si="42"/>
        <v>18133440.19520675</v>
      </c>
      <c r="M226" s="37">
        <f t="shared" si="43"/>
        <v>17375627.64127646</v>
      </c>
      <c r="N226" s="41">
        <f>'jan-aug'!M226</f>
        <v>13165052.890076773</v>
      </c>
      <c r="O226" s="41">
        <f t="shared" si="44"/>
        <v>4210574.7511996869</v>
      </c>
    </row>
    <row r="227" spans="1:15" s="34" customFormat="1" x14ac:dyDescent="0.2">
      <c r="A227" s="33">
        <v>4212</v>
      </c>
      <c r="B227" s="34" t="s">
        <v>183</v>
      </c>
      <c r="C227" s="65">
        <v>41888306</v>
      </c>
      <c r="D227" s="36">
        <v>2128</v>
      </c>
      <c r="E227" s="37">
        <f t="shared" si="38"/>
        <v>19684.354323308271</v>
      </c>
      <c r="F227" s="38">
        <f t="shared" si="35"/>
        <v>0.70474255231284533</v>
      </c>
      <c r="G227" s="39">
        <f t="shared" si="36"/>
        <v>4948.1492478032733</v>
      </c>
      <c r="H227" s="39">
        <f t="shared" si="37"/>
        <v>1908.8259537809288</v>
      </c>
      <c r="I227" s="37">
        <f t="shared" si="39"/>
        <v>6856.9752015842023</v>
      </c>
      <c r="J227" s="40">
        <f t="shared" si="40"/>
        <v>-311.85701807830816</v>
      </c>
      <c r="K227" s="37">
        <f t="shared" si="41"/>
        <v>6545.1181835058942</v>
      </c>
      <c r="L227" s="37">
        <f t="shared" si="42"/>
        <v>14591643.228971183</v>
      </c>
      <c r="M227" s="37">
        <f t="shared" si="43"/>
        <v>13928011.494500542</v>
      </c>
      <c r="N227" s="41">
        <f>'jan-aug'!M227</f>
        <v>10351820.381186573</v>
      </c>
      <c r="O227" s="41">
        <f t="shared" si="44"/>
        <v>3576191.1133139692</v>
      </c>
    </row>
    <row r="228" spans="1:15" s="34" customFormat="1" x14ac:dyDescent="0.2">
      <c r="A228" s="33">
        <v>4213</v>
      </c>
      <c r="B228" s="34" t="s">
        <v>184</v>
      </c>
      <c r="C228" s="65">
        <v>136432568</v>
      </c>
      <c r="D228" s="36">
        <v>6067</v>
      </c>
      <c r="E228" s="37">
        <f t="shared" si="38"/>
        <v>22487.649250041206</v>
      </c>
      <c r="F228" s="38">
        <f t="shared" si="35"/>
        <v>0.80510658707379801</v>
      </c>
      <c r="G228" s="39">
        <f t="shared" si="36"/>
        <v>3266.1722917635125</v>
      </c>
      <c r="H228" s="39">
        <f t="shared" si="37"/>
        <v>927.6727294244015</v>
      </c>
      <c r="I228" s="37">
        <f t="shared" si="39"/>
        <v>4193.8450211879135</v>
      </c>
      <c r="J228" s="40">
        <f t="shared" si="40"/>
        <v>-311.85701807830816</v>
      </c>
      <c r="K228" s="37">
        <f t="shared" si="41"/>
        <v>3881.9880031096054</v>
      </c>
      <c r="L228" s="37">
        <f t="shared" si="42"/>
        <v>25444057.743547071</v>
      </c>
      <c r="M228" s="37">
        <f t="shared" si="43"/>
        <v>23552021.214865975</v>
      </c>
      <c r="N228" s="41">
        <f>'jan-aug'!M228</f>
        <v>18797656.464360394</v>
      </c>
      <c r="O228" s="41">
        <f t="shared" si="44"/>
        <v>4754364.7505055815</v>
      </c>
    </row>
    <row r="229" spans="1:15" s="34" customFormat="1" x14ac:dyDescent="0.2">
      <c r="A229" s="33">
        <v>4214</v>
      </c>
      <c r="B229" s="34" t="s">
        <v>185</v>
      </c>
      <c r="C229" s="65">
        <v>127808586</v>
      </c>
      <c r="D229" s="36">
        <v>6004</v>
      </c>
      <c r="E229" s="37">
        <f t="shared" si="38"/>
        <v>21287.239506995338</v>
      </c>
      <c r="F229" s="38">
        <f t="shared" si="35"/>
        <v>0.7621293162809416</v>
      </c>
      <c r="G229" s="39">
        <f t="shared" si="36"/>
        <v>3986.418137591033</v>
      </c>
      <c r="H229" s="39">
        <f t="shared" si="37"/>
        <v>1347.8161394904553</v>
      </c>
      <c r="I229" s="37">
        <f t="shared" si="39"/>
        <v>5334.2342770814885</v>
      </c>
      <c r="J229" s="40">
        <f t="shared" si="40"/>
        <v>-311.85701807830816</v>
      </c>
      <c r="K229" s="37">
        <f t="shared" si="41"/>
        <v>5022.3772590031804</v>
      </c>
      <c r="L229" s="37">
        <f t="shared" si="42"/>
        <v>32026742.599597257</v>
      </c>
      <c r="M229" s="37">
        <f t="shared" si="43"/>
        <v>30154353.063055094</v>
      </c>
      <c r="N229" s="41">
        <f>'jan-aug'!M229</f>
        <v>21881778.979062103</v>
      </c>
      <c r="O229" s="41">
        <f t="shared" si="44"/>
        <v>8272574.0839929916</v>
      </c>
    </row>
    <row r="230" spans="1:15" s="34" customFormat="1" x14ac:dyDescent="0.2">
      <c r="A230" s="33">
        <v>4215</v>
      </c>
      <c r="B230" s="34" t="s">
        <v>186</v>
      </c>
      <c r="C230" s="65">
        <v>280486703</v>
      </c>
      <c r="D230" s="36">
        <v>11180</v>
      </c>
      <c r="E230" s="37">
        <f t="shared" si="38"/>
        <v>25088.256082289805</v>
      </c>
      <c r="F230" s="38">
        <f t="shared" si="35"/>
        <v>0.89821394870825755</v>
      </c>
      <c r="G230" s="39">
        <f t="shared" si="36"/>
        <v>1705.808192414353</v>
      </c>
      <c r="H230" s="39">
        <f t="shared" si="37"/>
        <v>17.460338137391954</v>
      </c>
      <c r="I230" s="37">
        <f t="shared" si="39"/>
        <v>1723.268530551745</v>
      </c>
      <c r="J230" s="40">
        <f t="shared" si="40"/>
        <v>-311.85701807830816</v>
      </c>
      <c r="K230" s="37">
        <f t="shared" si="41"/>
        <v>1411.4115124734369</v>
      </c>
      <c r="L230" s="37">
        <f t="shared" si="42"/>
        <v>19266142.171568509</v>
      </c>
      <c r="M230" s="37">
        <f t="shared" si="43"/>
        <v>15779580.709453024</v>
      </c>
      <c r="N230" s="41">
        <f>'jan-aug'!M230</f>
        <v>12992122.237061048</v>
      </c>
      <c r="O230" s="41">
        <f t="shared" si="44"/>
        <v>2787458.472391976</v>
      </c>
    </row>
    <row r="231" spans="1:15" s="34" customFormat="1" x14ac:dyDescent="0.2">
      <c r="A231" s="33">
        <v>4216</v>
      </c>
      <c r="B231" s="34" t="s">
        <v>187</v>
      </c>
      <c r="C231" s="65">
        <v>102250341</v>
      </c>
      <c r="D231" s="36">
        <v>5274</v>
      </c>
      <c r="E231" s="37">
        <f t="shared" si="38"/>
        <v>19387.626279863482</v>
      </c>
      <c r="F231" s="38">
        <f t="shared" si="35"/>
        <v>0.69411904517385514</v>
      </c>
      <c r="G231" s="39">
        <f t="shared" si="36"/>
        <v>5126.1860738701471</v>
      </c>
      <c r="H231" s="39">
        <f t="shared" si="37"/>
        <v>2012.680768986605</v>
      </c>
      <c r="I231" s="37">
        <f t="shared" si="39"/>
        <v>7138.8668428567526</v>
      </c>
      <c r="J231" s="40">
        <f t="shared" si="40"/>
        <v>-311.85701807830816</v>
      </c>
      <c r="K231" s="37">
        <f t="shared" si="41"/>
        <v>6827.0098247784445</v>
      </c>
      <c r="L231" s="37">
        <f t="shared" si="42"/>
        <v>37650383.729226515</v>
      </c>
      <c r="M231" s="37">
        <f t="shared" si="43"/>
        <v>36005649.815881513</v>
      </c>
      <c r="N231" s="41">
        <f>'jan-aug'!M231</f>
        <v>27273860.940685142</v>
      </c>
      <c r="O231" s="41">
        <f t="shared" si="44"/>
        <v>8731788.8751963712</v>
      </c>
    </row>
    <row r="232" spans="1:15" s="34" customFormat="1" x14ac:dyDescent="0.2">
      <c r="A232" s="33">
        <v>4217</v>
      </c>
      <c r="B232" s="34" t="s">
        <v>188</v>
      </c>
      <c r="C232" s="65">
        <v>39922833</v>
      </c>
      <c r="D232" s="36">
        <v>1822</v>
      </c>
      <c r="E232" s="37">
        <f t="shared" si="38"/>
        <v>21911.543907793632</v>
      </c>
      <c r="F232" s="38">
        <f t="shared" si="35"/>
        <v>0.78448076706323921</v>
      </c>
      <c r="G232" s="39">
        <f t="shared" si="36"/>
        <v>3611.8354971120571</v>
      </c>
      <c r="H232" s="39">
        <f t="shared" si="37"/>
        <v>1129.3095992110525</v>
      </c>
      <c r="I232" s="37">
        <f t="shared" si="39"/>
        <v>4741.1450963231091</v>
      </c>
      <c r="J232" s="40">
        <f t="shared" si="40"/>
        <v>-311.85701807830816</v>
      </c>
      <c r="K232" s="37">
        <f t="shared" si="41"/>
        <v>4429.288078244801</v>
      </c>
      <c r="L232" s="37">
        <f t="shared" si="42"/>
        <v>8638366.3655007053</v>
      </c>
      <c r="M232" s="37">
        <f t="shared" si="43"/>
        <v>8070162.8785620276</v>
      </c>
      <c r="N232" s="41">
        <f>'jan-aug'!M232</f>
        <v>5208462.9168806048</v>
      </c>
      <c r="O232" s="41">
        <f t="shared" si="44"/>
        <v>2861699.9616814228</v>
      </c>
    </row>
    <row r="233" spans="1:15" s="34" customFormat="1" x14ac:dyDescent="0.2">
      <c r="A233" s="33">
        <v>4218</v>
      </c>
      <c r="B233" s="34" t="s">
        <v>189</v>
      </c>
      <c r="C233" s="65">
        <v>29025048</v>
      </c>
      <c r="D233" s="36">
        <v>1335</v>
      </c>
      <c r="E233" s="37">
        <f t="shared" si="38"/>
        <v>21741.608988764045</v>
      </c>
      <c r="F233" s="38">
        <f t="shared" si="35"/>
        <v>0.77839672861336329</v>
      </c>
      <c r="G233" s="39">
        <f t="shared" si="36"/>
        <v>3713.7964485298089</v>
      </c>
      <c r="H233" s="39">
        <f t="shared" si="37"/>
        <v>1188.7868208714081</v>
      </c>
      <c r="I233" s="37">
        <f t="shared" si="39"/>
        <v>4902.583269401217</v>
      </c>
      <c r="J233" s="40">
        <f t="shared" si="40"/>
        <v>-311.85701807830816</v>
      </c>
      <c r="K233" s="37">
        <f t="shared" si="41"/>
        <v>4590.7262513229089</v>
      </c>
      <c r="L233" s="37">
        <f t="shared" si="42"/>
        <v>6544948.6646506246</v>
      </c>
      <c r="M233" s="37">
        <f t="shared" si="43"/>
        <v>6128619.545516083</v>
      </c>
      <c r="N233" s="41">
        <f>'jan-aug'!M233</f>
        <v>3584689.6575113116</v>
      </c>
      <c r="O233" s="41">
        <f t="shared" si="44"/>
        <v>2543929.8880047714</v>
      </c>
    </row>
    <row r="234" spans="1:15" s="34" customFormat="1" x14ac:dyDescent="0.2">
      <c r="A234" s="33">
        <v>4219</v>
      </c>
      <c r="B234" s="34" t="s">
        <v>190</v>
      </c>
      <c r="C234" s="65">
        <v>75933047</v>
      </c>
      <c r="D234" s="36">
        <v>3619</v>
      </c>
      <c r="E234" s="37">
        <f t="shared" si="38"/>
        <v>20981.775904946116</v>
      </c>
      <c r="F234" s="38">
        <f t="shared" si="35"/>
        <v>0.75119305720883489</v>
      </c>
      <c r="G234" s="39">
        <f t="shared" si="36"/>
        <v>4169.696298820566</v>
      </c>
      <c r="H234" s="39">
        <f t="shared" si="37"/>
        <v>1454.7284002076829</v>
      </c>
      <c r="I234" s="37">
        <f t="shared" si="39"/>
        <v>5624.4246990282491</v>
      </c>
      <c r="J234" s="40">
        <f t="shared" si="40"/>
        <v>-311.85701807830816</v>
      </c>
      <c r="K234" s="37">
        <f t="shared" si="41"/>
        <v>5312.567680949941</v>
      </c>
      <c r="L234" s="37">
        <f t="shared" si="42"/>
        <v>20354792.985783234</v>
      </c>
      <c r="M234" s="37">
        <f t="shared" si="43"/>
        <v>19226182.437357835</v>
      </c>
      <c r="N234" s="41">
        <f>'jan-aug'!M234</f>
        <v>14294420.949912686</v>
      </c>
      <c r="O234" s="41">
        <f t="shared" si="44"/>
        <v>4931761.4874451496</v>
      </c>
    </row>
    <row r="235" spans="1:15" s="34" customFormat="1" x14ac:dyDescent="0.2">
      <c r="A235" s="33">
        <v>4220</v>
      </c>
      <c r="B235" s="34" t="s">
        <v>191</v>
      </c>
      <c r="C235" s="65">
        <v>27711481</v>
      </c>
      <c r="D235" s="36">
        <v>1142</v>
      </c>
      <c r="E235" s="37">
        <f t="shared" si="38"/>
        <v>24265.745183887917</v>
      </c>
      <c r="F235" s="38">
        <f t="shared" si="35"/>
        <v>0.8687662756820459</v>
      </c>
      <c r="G235" s="39">
        <f t="shared" si="36"/>
        <v>2199.3147314554858</v>
      </c>
      <c r="H235" s="39">
        <f t="shared" si="37"/>
        <v>305.33915257805273</v>
      </c>
      <c r="I235" s="37">
        <f t="shared" si="39"/>
        <v>2504.6538840335384</v>
      </c>
      <c r="J235" s="40">
        <f t="shared" si="40"/>
        <v>-311.85701807830816</v>
      </c>
      <c r="K235" s="37">
        <f t="shared" si="41"/>
        <v>2192.7968659552303</v>
      </c>
      <c r="L235" s="37">
        <f t="shared" si="42"/>
        <v>2860314.7355663008</v>
      </c>
      <c r="M235" s="37">
        <f t="shared" si="43"/>
        <v>2504174.0209208732</v>
      </c>
      <c r="N235" s="41">
        <f>'jan-aug'!M235</f>
        <v>1338370.1462006895</v>
      </c>
      <c r="O235" s="41">
        <f t="shared" si="44"/>
        <v>1165803.8747201837</v>
      </c>
    </row>
    <row r="236" spans="1:15" s="34" customFormat="1" x14ac:dyDescent="0.2">
      <c r="A236" s="33">
        <v>4221</v>
      </c>
      <c r="B236" s="34" t="s">
        <v>192</v>
      </c>
      <c r="C236" s="65">
        <v>44421778</v>
      </c>
      <c r="D236" s="36">
        <v>1169</v>
      </c>
      <c r="E236" s="37">
        <f t="shared" si="38"/>
        <v>37999.81009409752</v>
      </c>
      <c r="F236" s="38">
        <f t="shared" si="35"/>
        <v>1.3604755692396462</v>
      </c>
      <c r="G236" s="39">
        <f t="shared" si="36"/>
        <v>-6041.1242146702762</v>
      </c>
      <c r="H236" s="39">
        <f t="shared" si="37"/>
        <v>0</v>
      </c>
      <c r="I236" s="37">
        <f t="shared" si="39"/>
        <v>-6041.1242146702762</v>
      </c>
      <c r="J236" s="40">
        <f t="shared" si="40"/>
        <v>-311.85701807830816</v>
      </c>
      <c r="K236" s="37">
        <f t="shared" si="41"/>
        <v>-6352.9812327485843</v>
      </c>
      <c r="L236" s="37">
        <f t="shared" si="42"/>
        <v>-7062074.2069495525</v>
      </c>
      <c r="M236" s="37">
        <f t="shared" si="43"/>
        <v>-7426635.0610830951</v>
      </c>
      <c r="N236" s="41">
        <f>'jan-aug'!M236</f>
        <v>-7731025.4155781586</v>
      </c>
      <c r="O236" s="41">
        <f t="shared" si="44"/>
        <v>304390.35449506342</v>
      </c>
    </row>
    <row r="237" spans="1:15" s="34" customFormat="1" x14ac:dyDescent="0.2">
      <c r="A237" s="33">
        <v>4222</v>
      </c>
      <c r="B237" s="34" t="s">
        <v>193</v>
      </c>
      <c r="C237" s="65">
        <v>73698902</v>
      </c>
      <c r="D237" s="36">
        <v>930</v>
      </c>
      <c r="E237" s="37">
        <f t="shared" si="38"/>
        <v>79246.131182795696</v>
      </c>
      <c r="F237" s="38">
        <f t="shared" si="35"/>
        <v>2.8371832691790235</v>
      </c>
      <c r="G237" s="39">
        <f t="shared" si="36"/>
        <v>-30788.91686788918</v>
      </c>
      <c r="H237" s="39">
        <f t="shared" si="37"/>
        <v>0</v>
      </c>
      <c r="I237" s="37">
        <f t="shared" si="39"/>
        <v>-30788.91686788918</v>
      </c>
      <c r="J237" s="40">
        <f t="shared" si="40"/>
        <v>-311.85701807830816</v>
      </c>
      <c r="K237" s="37">
        <f t="shared" si="41"/>
        <v>-31100.77388596749</v>
      </c>
      <c r="L237" s="37">
        <f t="shared" si="42"/>
        <v>-28633692.687136937</v>
      </c>
      <c r="M237" s="37">
        <f t="shared" si="43"/>
        <v>-28923719.713949766</v>
      </c>
      <c r="N237" s="41">
        <f>'jan-aug'!M237</f>
        <v>-27823758.692461662</v>
      </c>
      <c r="O237" s="41">
        <f t="shared" si="44"/>
        <v>-1099961.021488104</v>
      </c>
    </row>
    <row r="238" spans="1:15" s="34" customFormat="1" x14ac:dyDescent="0.2">
      <c r="A238" s="33">
        <v>4223</v>
      </c>
      <c r="B238" s="34" t="s">
        <v>197</v>
      </c>
      <c r="C238" s="65">
        <v>303487487</v>
      </c>
      <c r="D238" s="36">
        <v>14935</v>
      </c>
      <c r="E238" s="37">
        <f t="shared" si="38"/>
        <v>20320.554871108136</v>
      </c>
      <c r="F238" s="38">
        <f t="shared" si="35"/>
        <v>0.72751991094372537</v>
      </c>
      <c r="G238" s="39">
        <f t="shared" si="36"/>
        <v>4566.4289191233547</v>
      </c>
      <c r="H238" s="39">
        <f t="shared" si="37"/>
        <v>1686.1557620509761</v>
      </c>
      <c r="I238" s="37">
        <f t="shared" si="39"/>
        <v>6252.5846811743304</v>
      </c>
      <c r="J238" s="40">
        <f t="shared" si="40"/>
        <v>-311.85701807830816</v>
      </c>
      <c r="K238" s="37">
        <f t="shared" si="41"/>
        <v>5940.7276630960223</v>
      </c>
      <c r="L238" s="37">
        <f t="shared" si="42"/>
        <v>93382352.213338628</v>
      </c>
      <c r="M238" s="37">
        <f t="shared" si="43"/>
        <v>88724767.648339093</v>
      </c>
      <c r="N238" s="41">
        <f>'jan-aug'!M238</f>
        <v>65880175.171109699</v>
      </c>
      <c r="O238" s="41">
        <f t="shared" si="44"/>
        <v>22844592.477229394</v>
      </c>
    </row>
    <row r="239" spans="1:15" s="34" customFormat="1" x14ac:dyDescent="0.2">
      <c r="A239" s="33">
        <v>4224</v>
      </c>
      <c r="B239" s="34" t="s">
        <v>198</v>
      </c>
      <c r="C239" s="65">
        <v>37394575</v>
      </c>
      <c r="D239" s="36">
        <v>927</v>
      </c>
      <c r="E239" s="37">
        <f t="shared" si="38"/>
        <v>40339.347357065802</v>
      </c>
      <c r="F239" s="38">
        <f t="shared" si="35"/>
        <v>1.4442360744030267</v>
      </c>
      <c r="G239" s="39">
        <f t="shared" si="36"/>
        <v>-7444.8465724512453</v>
      </c>
      <c r="H239" s="39">
        <f t="shared" si="37"/>
        <v>0</v>
      </c>
      <c r="I239" s="37">
        <f t="shared" si="39"/>
        <v>-7444.8465724512453</v>
      </c>
      <c r="J239" s="40">
        <f t="shared" si="40"/>
        <v>-311.85701807830816</v>
      </c>
      <c r="K239" s="37">
        <f t="shared" si="41"/>
        <v>-7756.7035905295534</v>
      </c>
      <c r="L239" s="37">
        <f t="shared" si="42"/>
        <v>-6901372.7726623043</v>
      </c>
      <c r="M239" s="37">
        <f t="shared" si="43"/>
        <v>-7190464.2284208955</v>
      </c>
      <c r="N239" s="41">
        <f>'jan-aug'!M239</f>
        <v>-7723818.7386150155</v>
      </c>
      <c r="O239" s="41">
        <f t="shared" si="44"/>
        <v>533354.51019412</v>
      </c>
    </row>
    <row r="240" spans="1:15" s="34" customFormat="1" x14ac:dyDescent="0.2">
      <c r="A240" s="33">
        <v>4225</v>
      </c>
      <c r="B240" s="34" t="s">
        <v>200</v>
      </c>
      <c r="C240" s="65">
        <v>216060358</v>
      </c>
      <c r="D240" s="36">
        <v>10464</v>
      </c>
      <c r="E240" s="37">
        <f t="shared" si="38"/>
        <v>20647.969992354741</v>
      </c>
      <c r="F240" s="38">
        <f t="shared" si="35"/>
        <v>0.73924208198491259</v>
      </c>
      <c r="G240" s="39">
        <f t="shared" si="36"/>
        <v>4369.9798463753914</v>
      </c>
      <c r="H240" s="39">
        <f t="shared" si="37"/>
        <v>1571.560469614664</v>
      </c>
      <c r="I240" s="37">
        <f t="shared" si="39"/>
        <v>5941.5403159900552</v>
      </c>
      <c r="J240" s="40">
        <f t="shared" si="40"/>
        <v>-311.85701807830816</v>
      </c>
      <c r="K240" s="37">
        <f t="shared" si="41"/>
        <v>5629.6832979117471</v>
      </c>
      <c r="L240" s="37">
        <f t="shared" si="42"/>
        <v>62172277.866519935</v>
      </c>
      <c r="M240" s="37">
        <f t="shared" si="43"/>
        <v>58909006.029348522</v>
      </c>
      <c r="N240" s="41">
        <f>'jan-aug'!M240</f>
        <v>44379233.167639241</v>
      </c>
      <c r="O240" s="41">
        <f t="shared" si="44"/>
        <v>14529772.861709282</v>
      </c>
    </row>
    <row r="241" spans="1:15" s="34" customFormat="1" x14ac:dyDescent="0.2">
      <c r="A241" s="33">
        <v>4226</v>
      </c>
      <c r="B241" s="34" t="s">
        <v>201</v>
      </c>
      <c r="C241" s="65">
        <v>36013130</v>
      </c>
      <c r="D241" s="36">
        <v>1690</v>
      </c>
      <c r="E241" s="37">
        <f t="shared" si="38"/>
        <v>21309.544378698225</v>
      </c>
      <c r="F241" s="38">
        <f t="shared" si="35"/>
        <v>0.76292787903564119</v>
      </c>
      <c r="G241" s="39">
        <f t="shared" si="36"/>
        <v>3973.0352145693009</v>
      </c>
      <c r="H241" s="39">
        <f t="shared" si="37"/>
        <v>1340.0094343944447</v>
      </c>
      <c r="I241" s="37">
        <f t="shared" si="39"/>
        <v>5313.0446489637452</v>
      </c>
      <c r="J241" s="40">
        <f t="shared" si="40"/>
        <v>-311.85701807830816</v>
      </c>
      <c r="K241" s="37">
        <f t="shared" si="41"/>
        <v>5001.1876308854371</v>
      </c>
      <c r="L241" s="37">
        <f t="shared" si="42"/>
        <v>8979045.4567487296</v>
      </c>
      <c r="M241" s="37">
        <f t="shared" si="43"/>
        <v>8452007.0961963888</v>
      </c>
      <c r="N241" s="41">
        <f>'jan-aug'!M241</f>
        <v>6572417.1881603887</v>
      </c>
      <c r="O241" s="41">
        <f t="shared" si="44"/>
        <v>1879589.9080360001</v>
      </c>
    </row>
    <row r="242" spans="1:15" s="34" customFormat="1" x14ac:dyDescent="0.2">
      <c r="A242" s="33">
        <v>4227</v>
      </c>
      <c r="B242" s="34" t="s">
        <v>202</v>
      </c>
      <c r="C242" s="65">
        <v>152480252</v>
      </c>
      <c r="D242" s="36">
        <v>5922</v>
      </c>
      <c r="E242" s="37">
        <f t="shared" si="38"/>
        <v>25748.100641675112</v>
      </c>
      <c r="F242" s="38">
        <f t="shared" si="35"/>
        <v>0.92183781420433408</v>
      </c>
      <c r="G242" s="39">
        <f t="shared" si="36"/>
        <v>1309.9014567831691</v>
      </c>
      <c r="H242" s="39">
        <f t="shared" si="37"/>
        <v>0</v>
      </c>
      <c r="I242" s="37">
        <f t="shared" si="39"/>
        <v>1309.9014567831691</v>
      </c>
      <c r="J242" s="40">
        <f t="shared" si="40"/>
        <v>-311.85701807830816</v>
      </c>
      <c r="K242" s="37">
        <f t="shared" si="41"/>
        <v>998.04443870486102</v>
      </c>
      <c r="L242" s="37">
        <f t="shared" si="42"/>
        <v>7757236.4270699276</v>
      </c>
      <c r="M242" s="37">
        <f t="shared" si="43"/>
        <v>5910419.166010187</v>
      </c>
      <c r="N242" s="41">
        <f>'jan-aug'!M242</f>
        <v>852404.90671184019</v>
      </c>
      <c r="O242" s="41">
        <f t="shared" si="44"/>
        <v>5058014.2592983469</v>
      </c>
    </row>
    <row r="243" spans="1:15" s="34" customFormat="1" x14ac:dyDescent="0.2">
      <c r="A243" s="33">
        <v>4228</v>
      </c>
      <c r="B243" s="34" t="s">
        <v>203</v>
      </c>
      <c r="C243" s="65">
        <v>94820899</v>
      </c>
      <c r="D243" s="36">
        <v>1772</v>
      </c>
      <c r="E243" s="37">
        <f t="shared" si="38"/>
        <v>53510.665349887131</v>
      </c>
      <c r="F243" s="38">
        <f t="shared" si="35"/>
        <v>1.9157978085155711</v>
      </c>
      <c r="G243" s="39">
        <f t="shared" si="36"/>
        <v>-15347.637368144042</v>
      </c>
      <c r="H243" s="39">
        <f t="shared" si="37"/>
        <v>0</v>
      </c>
      <c r="I243" s="37">
        <f t="shared" si="39"/>
        <v>-15347.637368144042</v>
      </c>
      <c r="J243" s="40">
        <f t="shared" si="40"/>
        <v>-311.85701807830816</v>
      </c>
      <c r="K243" s="37">
        <f t="shared" si="41"/>
        <v>-15659.49438622235</v>
      </c>
      <c r="L243" s="37">
        <f t="shared" si="42"/>
        <v>-27196013.416351244</v>
      </c>
      <c r="M243" s="37">
        <f t="shared" si="43"/>
        <v>-27748624.052386004</v>
      </c>
      <c r="N243" s="41">
        <f>'jan-aug'!M243</f>
        <v>-27160484.338754915</v>
      </c>
      <c r="O243" s="41">
        <f t="shared" si="44"/>
        <v>-588139.71363108978</v>
      </c>
    </row>
    <row r="244" spans="1:15" s="34" customFormat="1" x14ac:dyDescent="0.2">
      <c r="A244" s="33">
        <v>4601</v>
      </c>
      <c r="B244" s="34" t="s">
        <v>227</v>
      </c>
      <c r="C244" s="65">
        <v>8337245687</v>
      </c>
      <c r="D244" s="36">
        <v>285601</v>
      </c>
      <c r="E244" s="37">
        <f t="shared" si="38"/>
        <v>29191.934506531841</v>
      </c>
      <c r="F244" s="38">
        <f t="shared" si="35"/>
        <v>1.0451345313735991</v>
      </c>
      <c r="G244" s="39">
        <f t="shared" si="36"/>
        <v>-756.39886213086868</v>
      </c>
      <c r="H244" s="39">
        <f t="shared" si="37"/>
        <v>0</v>
      </c>
      <c r="I244" s="37">
        <f t="shared" si="39"/>
        <v>-756.39886213086868</v>
      </c>
      <c r="J244" s="40">
        <f t="shared" si="40"/>
        <v>-311.85701807830816</v>
      </c>
      <c r="K244" s="37">
        <f t="shared" si="41"/>
        <v>-1068.2558802091769</v>
      </c>
      <c r="L244" s="37">
        <f t="shared" si="42"/>
        <v>-216028271.42343822</v>
      </c>
      <c r="M244" s="37">
        <f t="shared" si="43"/>
        <v>-305094947.64362115</v>
      </c>
      <c r="N244" s="41">
        <f>'jan-aug'!M244</f>
        <v>-214756688.18574649</v>
      </c>
      <c r="O244" s="41">
        <f t="shared" si="44"/>
        <v>-90338259.457874656</v>
      </c>
    </row>
    <row r="245" spans="1:15" s="34" customFormat="1" x14ac:dyDescent="0.2">
      <c r="A245" s="33">
        <v>4602</v>
      </c>
      <c r="B245" s="34" t="s">
        <v>406</v>
      </c>
      <c r="C245" s="65">
        <v>473979908</v>
      </c>
      <c r="D245" s="36">
        <v>17160</v>
      </c>
      <c r="E245" s="37">
        <f t="shared" si="38"/>
        <v>27621.20675990676</v>
      </c>
      <c r="F245" s="38">
        <f t="shared" si="35"/>
        <v>0.98889907335634475</v>
      </c>
      <c r="G245" s="39">
        <f t="shared" si="36"/>
        <v>186.03778584418032</v>
      </c>
      <c r="H245" s="39">
        <f t="shared" si="37"/>
        <v>0</v>
      </c>
      <c r="I245" s="37">
        <f t="shared" si="39"/>
        <v>186.03778584418032</v>
      </c>
      <c r="J245" s="40">
        <f t="shared" si="40"/>
        <v>-311.85701807830816</v>
      </c>
      <c r="K245" s="37">
        <f t="shared" si="41"/>
        <v>-125.81923223412784</v>
      </c>
      <c r="L245" s="37">
        <f t="shared" si="42"/>
        <v>3192408.4050861341</v>
      </c>
      <c r="M245" s="37">
        <f t="shared" si="43"/>
        <v>-2159058.0251376336</v>
      </c>
      <c r="N245" s="41">
        <f>'jan-aug'!M245</f>
        <v>-3637039.8028410855</v>
      </c>
      <c r="O245" s="41">
        <f t="shared" si="44"/>
        <v>1477981.7777034519</v>
      </c>
    </row>
    <row r="246" spans="1:15" s="34" customFormat="1" x14ac:dyDescent="0.2">
      <c r="A246" s="33">
        <v>4611</v>
      </c>
      <c r="B246" s="34" t="s">
        <v>228</v>
      </c>
      <c r="C246" s="65">
        <v>106040829</v>
      </c>
      <c r="D246" s="36">
        <v>4053</v>
      </c>
      <c r="E246" s="37">
        <f t="shared" si="38"/>
        <v>26163.540340488526</v>
      </c>
      <c r="F246" s="38">
        <f t="shared" si="35"/>
        <v>0.93671145592328875</v>
      </c>
      <c r="G246" s="39">
        <f t="shared" si="36"/>
        <v>1060.6376374951208</v>
      </c>
      <c r="H246" s="39">
        <f t="shared" si="37"/>
        <v>0</v>
      </c>
      <c r="I246" s="37">
        <f t="shared" si="39"/>
        <v>1060.6376374951208</v>
      </c>
      <c r="J246" s="40">
        <f t="shared" si="40"/>
        <v>-311.85701807830816</v>
      </c>
      <c r="K246" s="37">
        <f t="shared" si="41"/>
        <v>748.78061941681267</v>
      </c>
      <c r="L246" s="37">
        <f t="shared" si="42"/>
        <v>4298764.3447677242</v>
      </c>
      <c r="M246" s="37">
        <f t="shared" si="43"/>
        <v>3034807.8504963419</v>
      </c>
      <c r="N246" s="41">
        <f>'jan-aug'!M246</f>
        <v>259171.15317512551</v>
      </c>
      <c r="O246" s="41">
        <f t="shared" si="44"/>
        <v>2775636.6973212166</v>
      </c>
    </row>
    <row r="247" spans="1:15" s="34" customFormat="1" x14ac:dyDescent="0.2">
      <c r="A247" s="33">
        <v>4612</v>
      </c>
      <c r="B247" s="34" t="s">
        <v>229</v>
      </c>
      <c r="C247" s="65">
        <v>154063569</v>
      </c>
      <c r="D247" s="36">
        <v>5798</v>
      </c>
      <c r="E247" s="37">
        <f t="shared" si="38"/>
        <v>26571.847016212487</v>
      </c>
      <c r="F247" s="38">
        <f t="shared" si="35"/>
        <v>0.95132971995419735</v>
      </c>
      <c r="G247" s="39">
        <f t="shared" si="36"/>
        <v>815.65363206074392</v>
      </c>
      <c r="H247" s="39">
        <f t="shared" si="37"/>
        <v>0</v>
      </c>
      <c r="I247" s="37">
        <f t="shared" si="39"/>
        <v>815.65363206074392</v>
      </c>
      <c r="J247" s="40">
        <f t="shared" si="40"/>
        <v>-311.85701807830816</v>
      </c>
      <c r="K247" s="37">
        <f t="shared" si="41"/>
        <v>503.79661398243576</v>
      </c>
      <c r="L247" s="37">
        <f t="shared" si="42"/>
        <v>4729159.7586881928</v>
      </c>
      <c r="M247" s="37">
        <f t="shared" si="43"/>
        <v>2921012.7678701626</v>
      </c>
      <c r="N247" s="41">
        <f>'jan-aug'!M247</f>
        <v>-1360887.400959939</v>
      </c>
      <c r="O247" s="41">
        <f t="shared" si="44"/>
        <v>4281900.1688301014</v>
      </c>
    </row>
    <row r="248" spans="1:15" s="34" customFormat="1" x14ac:dyDescent="0.2">
      <c r="A248" s="33">
        <v>4613</v>
      </c>
      <c r="B248" s="34" t="s">
        <v>230</v>
      </c>
      <c r="C248" s="65">
        <v>305235934</v>
      </c>
      <c r="D248" s="36">
        <v>11953</v>
      </c>
      <c r="E248" s="37">
        <f t="shared" si="38"/>
        <v>25536.345185309128</v>
      </c>
      <c r="F248" s="38">
        <f t="shared" si="35"/>
        <v>0.91425650986818785</v>
      </c>
      <c r="G248" s="39">
        <f t="shared" si="36"/>
        <v>1436.9547306027591</v>
      </c>
      <c r="H248" s="39">
        <f t="shared" si="37"/>
        <v>0</v>
      </c>
      <c r="I248" s="37">
        <f t="shared" si="39"/>
        <v>1436.9547306027591</v>
      </c>
      <c r="J248" s="40">
        <f t="shared" si="40"/>
        <v>-311.85701807830816</v>
      </c>
      <c r="K248" s="37">
        <f t="shared" si="41"/>
        <v>1125.097712524451</v>
      </c>
      <c r="L248" s="37">
        <f t="shared" si="42"/>
        <v>17175919.894894779</v>
      </c>
      <c r="M248" s="37">
        <f t="shared" si="43"/>
        <v>13448292.957804764</v>
      </c>
      <c r="N248" s="41">
        <f>'jan-aug'!M248</f>
        <v>8926205.2903287075</v>
      </c>
      <c r="O248" s="41">
        <f t="shared" si="44"/>
        <v>4522087.6674760561</v>
      </c>
    </row>
    <row r="249" spans="1:15" s="34" customFormat="1" x14ac:dyDescent="0.2">
      <c r="A249" s="33">
        <v>4614</v>
      </c>
      <c r="B249" s="34" t="s">
        <v>231</v>
      </c>
      <c r="C249" s="65">
        <v>495192846</v>
      </c>
      <c r="D249" s="36">
        <v>18861</v>
      </c>
      <c r="E249" s="37">
        <f t="shared" si="38"/>
        <v>26254.856370287896</v>
      </c>
      <c r="F249" s="38">
        <f t="shared" si="35"/>
        <v>0.93998076772548911</v>
      </c>
      <c r="G249" s="39">
        <f t="shared" si="36"/>
        <v>1005.8480196154982</v>
      </c>
      <c r="H249" s="39">
        <f t="shared" si="37"/>
        <v>0</v>
      </c>
      <c r="I249" s="37">
        <f t="shared" si="39"/>
        <v>1005.8480196154982</v>
      </c>
      <c r="J249" s="40">
        <f t="shared" si="40"/>
        <v>-311.85701807830816</v>
      </c>
      <c r="K249" s="37">
        <f t="shared" si="41"/>
        <v>693.99100153718996</v>
      </c>
      <c r="L249" s="37">
        <f t="shared" si="42"/>
        <v>18971299.49796791</v>
      </c>
      <c r="M249" s="37">
        <f t="shared" si="43"/>
        <v>13089364.27999294</v>
      </c>
      <c r="N249" s="41">
        <f>'jan-aug'!M249</f>
        <v>10007320.56610805</v>
      </c>
      <c r="O249" s="41">
        <f t="shared" si="44"/>
        <v>3082043.7138848901</v>
      </c>
    </row>
    <row r="250" spans="1:15" s="34" customFormat="1" x14ac:dyDescent="0.2">
      <c r="A250" s="33">
        <v>4615</v>
      </c>
      <c r="B250" s="34" t="s">
        <v>232</v>
      </c>
      <c r="C250" s="65">
        <v>78490701</v>
      </c>
      <c r="D250" s="36">
        <v>3147</v>
      </c>
      <c r="E250" s="37">
        <f t="shared" si="38"/>
        <v>24941.436606291707</v>
      </c>
      <c r="F250" s="38">
        <f t="shared" si="35"/>
        <v>0.89295749322362861</v>
      </c>
      <c r="G250" s="39">
        <f t="shared" si="36"/>
        <v>1793.8998780132117</v>
      </c>
      <c r="H250" s="39">
        <f t="shared" si="37"/>
        <v>68.847154736726225</v>
      </c>
      <c r="I250" s="37">
        <f t="shared" si="39"/>
        <v>1862.7470327499379</v>
      </c>
      <c r="J250" s="40">
        <f t="shared" si="40"/>
        <v>-311.85701807830816</v>
      </c>
      <c r="K250" s="37">
        <f t="shared" si="41"/>
        <v>1550.8900146716298</v>
      </c>
      <c r="L250" s="37">
        <f t="shared" si="42"/>
        <v>5862064.912064055</v>
      </c>
      <c r="M250" s="37">
        <f t="shared" si="43"/>
        <v>4880650.8761716187</v>
      </c>
      <c r="N250" s="41">
        <f>'jan-aug'!M250</f>
        <v>3591395.9608525066</v>
      </c>
      <c r="O250" s="41">
        <f t="shared" si="44"/>
        <v>1289254.9153191121</v>
      </c>
    </row>
    <row r="251" spans="1:15" s="34" customFormat="1" x14ac:dyDescent="0.2">
      <c r="A251" s="33">
        <v>4616</v>
      </c>
      <c r="B251" s="34" t="s">
        <v>233</v>
      </c>
      <c r="C251" s="65">
        <v>83089499</v>
      </c>
      <c r="D251" s="36">
        <v>2924</v>
      </c>
      <c r="E251" s="37">
        <f t="shared" si="38"/>
        <v>28416.381326949384</v>
      </c>
      <c r="F251" s="38">
        <f t="shared" si="35"/>
        <v>1.0173680464660351</v>
      </c>
      <c r="G251" s="39">
        <f t="shared" si="36"/>
        <v>-291.06695438139428</v>
      </c>
      <c r="H251" s="39">
        <f t="shared" si="37"/>
        <v>0</v>
      </c>
      <c r="I251" s="37">
        <f t="shared" si="39"/>
        <v>-291.06695438139428</v>
      </c>
      <c r="J251" s="40">
        <f t="shared" si="40"/>
        <v>-311.85701807830816</v>
      </c>
      <c r="K251" s="37">
        <f t="shared" si="41"/>
        <v>-602.92397245970244</v>
      </c>
      <c r="L251" s="37">
        <f t="shared" si="42"/>
        <v>-851079.77461119683</v>
      </c>
      <c r="M251" s="37">
        <f t="shared" si="43"/>
        <v>-1762949.6954721699</v>
      </c>
      <c r="N251" s="41">
        <f>'jan-aug'!M251</f>
        <v>-1123235.6158687242</v>
      </c>
      <c r="O251" s="41">
        <f t="shared" si="44"/>
        <v>-639714.07960344572</v>
      </c>
    </row>
    <row r="252" spans="1:15" s="34" customFormat="1" x14ac:dyDescent="0.2">
      <c r="A252" s="33">
        <v>4617</v>
      </c>
      <c r="B252" s="34" t="s">
        <v>234</v>
      </c>
      <c r="C252" s="65">
        <v>338376279</v>
      </c>
      <c r="D252" s="36">
        <v>13039</v>
      </c>
      <c r="E252" s="37">
        <f t="shared" si="38"/>
        <v>25951.091264667535</v>
      </c>
      <c r="F252" s="38">
        <f t="shared" si="35"/>
        <v>0.92910531850717326</v>
      </c>
      <c r="G252" s="39">
        <f t="shared" si="36"/>
        <v>1188.1070829877149</v>
      </c>
      <c r="H252" s="39">
        <f t="shared" si="37"/>
        <v>0</v>
      </c>
      <c r="I252" s="37">
        <f t="shared" si="39"/>
        <v>1188.1070829877149</v>
      </c>
      <c r="J252" s="40">
        <f t="shared" si="40"/>
        <v>-311.85701807830816</v>
      </c>
      <c r="K252" s="37">
        <f t="shared" si="41"/>
        <v>876.25006490940677</v>
      </c>
      <c r="L252" s="37">
        <f t="shared" si="42"/>
        <v>15491728.255076814</v>
      </c>
      <c r="M252" s="37">
        <f t="shared" si="43"/>
        <v>11425424.596353754</v>
      </c>
      <c r="N252" s="41">
        <f>'jan-aug'!M252</f>
        <v>2209256.1978411996</v>
      </c>
      <c r="O252" s="41">
        <f t="shared" si="44"/>
        <v>9216168.3985125553</v>
      </c>
    </row>
    <row r="253" spans="1:15" s="34" customFormat="1" x14ac:dyDescent="0.2">
      <c r="A253" s="33">
        <v>4618</v>
      </c>
      <c r="B253" s="34" t="s">
        <v>235</v>
      </c>
      <c r="C253" s="65">
        <v>316474438</v>
      </c>
      <c r="D253" s="36">
        <v>11002</v>
      </c>
      <c r="E253" s="37">
        <f t="shared" si="38"/>
        <v>28765.173423013999</v>
      </c>
      <c r="F253" s="38">
        <f t="shared" si="35"/>
        <v>1.0298555595421466</v>
      </c>
      <c r="G253" s="39">
        <f t="shared" si="36"/>
        <v>-500.3422120201634</v>
      </c>
      <c r="H253" s="39">
        <f t="shared" si="37"/>
        <v>0</v>
      </c>
      <c r="I253" s="37">
        <f t="shared" si="39"/>
        <v>-500.3422120201634</v>
      </c>
      <c r="J253" s="40">
        <f t="shared" si="40"/>
        <v>-311.85701807830816</v>
      </c>
      <c r="K253" s="37">
        <f t="shared" si="41"/>
        <v>-812.19923009847162</v>
      </c>
      <c r="L253" s="37">
        <f t="shared" si="42"/>
        <v>-5504765.0166458376</v>
      </c>
      <c r="M253" s="37">
        <f t="shared" si="43"/>
        <v>-8935815.9295433853</v>
      </c>
      <c r="N253" s="41">
        <f>'jan-aug'!M253</f>
        <v>-13706630.740283083</v>
      </c>
      <c r="O253" s="41">
        <f t="shared" si="44"/>
        <v>4770814.8107396979</v>
      </c>
    </row>
    <row r="254" spans="1:15" s="34" customFormat="1" x14ac:dyDescent="0.2">
      <c r="A254" s="33">
        <v>4619</v>
      </c>
      <c r="B254" s="34" t="s">
        <v>236</v>
      </c>
      <c r="C254" s="65">
        <v>48907427</v>
      </c>
      <c r="D254" s="36">
        <v>903</v>
      </c>
      <c r="E254" s="37">
        <f t="shared" si="38"/>
        <v>54161.048726467328</v>
      </c>
      <c r="F254" s="38">
        <f t="shared" si="35"/>
        <v>1.9390829431592935</v>
      </c>
      <c r="G254" s="39">
        <f t="shared" si="36"/>
        <v>-15737.86739409216</v>
      </c>
      <c r="H254" s="39">
        <f t="shared" si="37"/>
        <v>0</v>
      </c>
      <c r="I254" s="37">
        <f t="shared" si="39"/>
        <v>-15737.86739409216</v>
      </c>
      <c r="J254" s="40">
        <f t="shared" si="40"/>
        <v>-311.85701807830816</v>
      </c>
      <c r="K254" s="37">
        <f t="shared" si="41"/>
        <v>-16049.724412170468</v>
      </c>
      <c r="L254" s="37">
        <f t="shared" si="42"/>
        <v>-14211294.25686522</v>
      </c>
      <c r="M254" s="37">
        <f t="shared" si="43"/>
        <v>-14492901.144189933</v>
      </c>
      <c r="N254" s="41">
        <f>'jan-aug'!M254</f>
        <v>-14685646.707841812</v>
      </c>
      <c r="O254" s="41">
        <f t="shared" si="44"/>
        <v>192745.56365187839</v>
      </c>
    </row>
    <row r="255" spans="1:15" s="34" customFormat="1" x14ac:dyDescent="0.2">
      <c r="A255" s="33">
        <v>4620</v>
      </c>
      <c r="B255" s="34" t="s">
        <v>237</v>
      </c>
      <c r="C255" s="65">
        <v>32118842</v>
      </c>
      <c r="D255" s="36">
        <v>1061</v>
      </c>
      <c r="E255" s="37">
        <f t="shared" si="38"/>
        <v>30272.2356267672</v>
      </c>
      <c r="F255" s="38">
        <f t="shared" si="35"/>
        <v>1.0838116531240238</v>
      </c>
      <c r="G255" s="39">
        <f t="shared" si="36"/>
        <v>-1404.5795342720842</v>
      </c>
      <c r="H255" s="39">
        <f t="shared" si="37"/>
        <v>0</v>
      </c>
      <c r="I255" s="37">
        <f t="shared" si="39"/>
        <v>-1404.5795342720842</v>
      </c>
      <c r="J255" s="40">
        <f t="shared" si="40"/>
        <v>-311.85701807830816</v>
      </c>
      <c r="K255" s="37">
        <f t="shared" si="41"/>
        <v>-1716.4365523503923</v>
      </c>
      <c r="L255" s="37">
        <f t="shared" si="42"/>
        <v>-1490258.8858626813</v>
      </c>
      <c r="M255" s="37">
        <f t="shared" si="43"/>
        <v>-1821139.1820437661</v>
      </c>
      <c r="N255" s="41">
        <f>'jan-aug'!M255</f>
        <v>-2722350.0770987398</v>
      </c>
      <c r="O255" s="41">
        <f t="shared" si="44"/>
        <v>901210.89505497366</v>
      </c>
    </row>
    <row r="256" spans="1:15" s="34" customFormat="1" x14ac:dyDescent="0.2">
      <c r="A256" s="33">
        <v>4621</v>
      </c>
      <c r="B256" s="34" t="s">
        <v>238</v>
      </c>
      <c r="C256" s="65">
        <v>390146693</v>
      </c>
      <c r="D256" s="36">
        <v>15787</v>
      </c>
      <c r="E256" s="37">
        <f t="shared" si="38"/>
        <v>24713.162285424718</v>
      </c>
      <c r="F256" s="38">
        <f t="shared" si="35"/>
        <v>0.8847847777322807</v>
      </c>
      <c r="G256" s="39">
        <f t="shared" si="36"/>
        <v>1930.8644705334052</v>
      </c>
      <c r="H256" s="39">
        <f t="shared" si="37"/>
        <v>148.74316704017235</v>
      </c>
      <c r="I256" s="37">
        <f t="shared" si="39"/>
        <v>2079.6076375735774</v>
      </c>
      <c r="J256" s="40">
        <f t="shared" si="40"/>
        <v>-311.85701807830816</v>
      </c>
      <c r="K256" s="37">
        <f t="shared" si="41"/>
        <v>1767.7506194952693</v>
      </c>
      <c r="L256" s="37">
        <f t="shared" si="42"/>
        <v>32830765.774374068</v>
      </c>
      <c r="M256" s="37">
        <f t="shared" si="43"/>
        <v>27907479.029971816</v>
      </c>
      <c r="N256" s="41">
        <f>'jan-aug'!M256</f>
        <v>20244277.1746675</v>
      </c>
      <c r="O256" s="41">
        <f t="shared" si="44"/>
        <v>7663201.8553043157</v>
      </c>
    </row>
    <row r="257" spans="1:15" s="34" customFormat="1" x14ac:dyDescent="0.2">
      <c r="A257" s="33">
        <v>4622</v>
      </c>
      <c r="B257" s="34" t="s">
        <v>239</v>
      </c>
      <c r="C257" s="65">
        <v>209676494</v>
      </c>
      <c r="D257" s="36">
        <v>8461</v>
      </c>
      <c r="E257" s="37">
        <f t="shared" si="38"/>
        <v>24781.526297127999</v>
      </c>
      <c r="F257" s="38">
        <f t="shared" si="35"/>
        <v>0.88723235753615903</v>
      </c>
      <c r="G257" s="39">
        <f t="shared" si="36"/>
        <v>1889.8460635114366</v>
      </c>
      <c r="H257" s="39">
        <f t="shared" si="37"/>
        <v>124.81576294402402</v>
      </c>
      <c r="I257" s="37">
        <f t="shared" si="39"/>
        <v>2014.6618264554606</v>
      </c>
      <c r="J257" s="40">
        <f t="shared" si="40"/>
        <v>-311.85701807830816</v>
      </c>
      <c r="K257" s="37">
        <f t="shared" si="41"/>
        <v>1702.8048083771525</v>
      </c>
      <c r="L257" s="37">
        <f t="shared" si="42"/>
        <v>17046053.713639654</v>
      </c>
      <c r="M257" s="37">
        <f t="shared" si="43"/>
        <v>14407431.483679088</v>
      </c>
      <c r="N257" s="41">
        <f>'jan-aug'!M257</f>
        <v>8598338.5678299312</v>
      </c>
      <c r="O257" s="41">
        <f t="shared" si="44"/>
        <v>5809092.9158491567</v>
      </c>
    </row>
    <row r="258" spans="1:15" s="34" customFormat="1" x14ac:dyDescent="0.2">
      <c r="A258" s="33">
        <v>4623</v>
      </c>
      <c r="B258" s="34" t="s">
        <v>240</v>
      </c>
      <c r="C258" s="65">
        <v>60248048</v>
      </c>
      <c r="D258" s="36">
        <v>2504</v>
      </c>
      <c r="E258" s="37">
        <f t="shared" si="38"/>
        <v>24060.722044728434</v>
      </c>
      <c r="F258" s="38">
        <f t="shared" si="35"/>
        <v>0.86142600289477156</v>
      </c>
      <c r="G258" s="39">
        <f t="shared" si="36"/>
        <v>2322.3286149511755</v>
      </c>
      <c r="H258" s="39">
        <f t="shared" si="37"/>
        <v>377.09725128387163</v>
      </c>
      <c r="I258" s="37">
        <f t="shared" si="39"/>
        <v>2699.4258662350471</v>
      </c>
      <c r="J258" s="40">
        <f t="shared" si="40"/>
        <v>-311.85701807830816</v>
      </c>
      <c r="K258" s="37">
        <f t="shared" si="41"/>
        <v>2387.568848156739</v>
      </c>
      <c r="L258" s="37">
        <f t="shared" si="42"/>
        <v>6759362.3690525582</v>
      </c>
      <c r="M258" s="37">
        <f t="shared" si="43"/>
        <v>5978472.3957844749</v>
      </c>
      <c r="N258" s="41">
        <f>'jan-aug'!M258</f>
        <v>3626277.7402684069</v>
      </c>
      <c r="O258" s="41">
        <f t="shared" si="44"/>
        <v>2352194.655516068</v>
      </c>
    </row>
    <row r="259" spans="1:15" s="34" customFormat="1" x14ac:dyDescent="0.2">
      <c r="A259" s="33">
        <v>4624</v>
      </c>
      <c r="B259" s="34" t="s">
        <v>407</v>
      </c>
      <c r="C259" s="65">
        <v>631315115</v>
      </c>
      <c r="D259" s="36">
        <v>25049</v>
      </c>
      <c r="E259" s="37">
        <f t="shared" si="38"/>
        <v>25203.206315621381</v>
      </c>
      <c r="F259" s="38">
        <f t="shared" si="35"/>
        <v>0.90232941622608864</v>
      </c>
      <c r="G259" s="39">
        <f t="shared" si="36"/>
        <v>1636.8380524154074</v>
      </c>
      <c r="H259" s="39">
        <f t="shared" si="37"/>
        <v>0</v>
      </c>
      <c r="I259" s="37">
        <f t="shared" si="39"/>
        <v>1636.8380524154074</v>
      </c>
      <c r="J259" s="40">
        <f t="shared" si="40"/>
        <v>-311.85701807830816</v>
      </c>
      <c r="K259" s="37">
        <f t="shared" si="41"/>
        <v>1324.9810343370993</v>
      </c>
      <c r="L259" s="37">
        <f t="shared" si="42"/>
        <v>41001156.374953538</v>
      </c>
      <c r="M259" s="37">
        <f t="shared" si="43"/>
        <v>33189449.929110002</v>
      </c>
      <c r="N259" s="41">
        <f>'jan-aug'!M259</f>
        <v>23492390.36508356</v>
      </c>
      <c r="O259" s="41">
        <f t="shared" si="44"/>
        <v>9697059.5640264414</v>
      </c>
    </row>
    <row r="260" spans="1:15" s="34" customFormat="1" x14ac:dyDescent="0.2">
      <c r="A260" s="33">
        <v>4625</v>
      </c>
      <c r="B260" s="34" t="s">
        <v>241</v>
      </c>
      <c r="C260" s="65">
        <v>226578939</v>
      </c>
      <c r="D260" s="36">
        <v>5276</v>
      </c>
      <c r="E260" s="37">
        <f t="shared" si="38"/>
        <v>42945.212092494316</v>
      </c>
      <c r="F260" s="38">
        <f t="shared" si="35"/>
        <v>1.5375316803682866</v>
      </c>
      <c r="G260" s="39">
        <f t="shared" si="36"/>
        <v>-9008.3654137083522</v>
      </c>
      <c r="H260" s="39">
        <f t="shared" si="37"/>
        <v>0</v>
      </c>
      <c r="I260" s="37">
        <f t="shared" si="39"/>
        <v>-9008.3654137083522</v>
      </c>
      <c r="J260" s="40">
        <f t="shared" si="40"/>
        <v>-311.85701807830816</v>
      </c>
      <c r="K260" s="37">
        <f t="shared" si="41"/>
        <v>-9320.2224317866603</v>
      </c>
      <c r="L260" s="37">
        <f t="shared" si="42"/>
        <v>-47528135.922725268</v>
      </c>
      <c r="M260" s="37">
        <f t="shared" si="43"/>
        <v>-49173493.550106421</v>
      </c>
      <c r="N260" s="41">
        <f>'jan-aug'!M260</f>
        <v>-39139568.431642748</v>
      </c>
      <c r="O260" s="41">
        <f t="shared" si="44"/>
        <v>-10033925.118463673</v>
      </c>
    </row>
    <row r="261" spans="1:15" s="34" customFormat="1" x14ac:dyDescent="0.2">
      <c r="A261" s="33">
        <v>4626</v>
      </c>
      <c r="B261" s="34" t="s">
        <v>246</v>
      </c>
      <c r="C261" s="65">
        <v>962975388</v>
      </c>
      <c r="D261" s="36">
        <v>38664</v>
      </c>
      <c r="E261" s="37">
        <f t="shared" si="38"/>
        <v>24906.253569211669</v>
      </c>
      <c r="F261" s="38">
        <f t="shared" si="35"/>
        <v>0.89169786423389108</v>
      </c>
      <c r="G261" s="39">
        <f t="shared" si="36"/>
        <v>1815.0097002612347</v>
      </c>
      <c r="H261" s="39">
        <f t="shared" si="37"/>
        <v>81.161217714739536</v>
      </c>
      <c r="I261" s="37">
        <f t="shared" si="39"/>
        <v>1896.1709179759741</v>
      </c>
      <c r="J261" s="40">
        <f t="shared" si="40"/>
        <v>-311.85701807830816</v>
      </c>
      <c r="K261" s="37">
        <f t="shared" si="41"/>
        <v>1584.313899897666</v>
      </c>
      <c r="L261" s="37">
        <f t="shared" si="42"/>
        <v>73313552.372623071</v>
      </c>
      <c r="M261" s="37">
        <f t="shared" si="43"/>
        <v>61255912.625643358</v>
      </c>
      <c r="N261" s="41">
        <f>'jan-aug'!M261</f>
        <v>44072100.348777071</v>
      </c>
      <c r="O261" s="41">
        <f t="shared" si="44"/>
        <v>17183812.276866287</v>
      </c>
    </row>
    <row r="262" spans="1:15" s="34" customFormat="1" x14ac:dyDescent="0.2">
      <c r="A262" s="33">
        <v>4627</v>
      </c>
      <c r="B262" s="34" t="s">
        <v>242</v>
      </c>
      <c r="C262" s="65">
        <v>686363993</v>
      </c>
      <c r="D262" s="36">
        <v>29594</v>
      </c>
      <c r="E262" s="37">
        <f t="shared" si="38"/>
        <v>23192.6739541799</v>
      </c>
      <c r="F262" s="38">
        <f t="shared" si="35"/>
        <v>0.83034799968391226</v>
      </c>
      <c r="G262" s="39">
        <f t="shared" si="36"/>
        <v>2843.157469280296</v>
      </c>
      <c r="H262" s="39">
        <f t="shared" si="37"/>
        <v>680.91408297585872</v>
      </c>
      <c r="I262" s="37">
        <f t="shared" si="39"/>
        <v>3524.071552256155</v>
      </c>
      <c r="J262" s="40">
        <f t="shared" si="40"/>
        <v>-311.85701807830816</v>
      </c>
      <c r="K262" s="37">
        <f t="shared" si="41"/>
        <v>3212.2145341778469</v>
      </c>
      <c r="L262" s="37">
        <f t="shared" si="42"/>
        <v>104291373.51746865</v>
      </c>
      <c r="M262" s="37">
        <f t="shared" si="43"/>
        <v>95062276.924459204</v>
      </c>
      <c r="N262" s="41">
        <f>'jan-aug'!M262</f>
        <v>69936919.468531623</v>
      </c>
      <c r="O262" s="41">
        <f t="shared" si="44"/>
        <v>25125357.455927581</v>
      </c>
    </row>
    <row r="263" spans="1:15" s="34" customFormat="1" x14ac:dyDescent="0.2">
      <c r="A263" s="33">
        <v>4628</v>
      </c>
      <c r="B263" s="34" t="s">
        <v>243</v>
      </c>
      <c r="C263" s="65">
        <v>95861114</v>
      </c>
      <c r="D263" s="36">
        <v>3918</v>
      </c>
      <c r="E263" s="37">
        <f t="shared" si="38"/>
        <v>24466.848902501275</v>
      </c>
      <c r="F263" s="38">
        <f t="shared" si="35"/>
        <v>0.87596622471808638</v>
      </c>
      <c r="G263" s="39">
        <f t="shared" si="36"/>
        <v>2078.652500287471</v>
      </c>
      <c r="H263" s="39">
        <f t="shared" si="37"/>
        <v>234.95285106337741</v>
      </c>
      <c r="I263" s="37">
        <f t="shared" si="39"/>
        <v>2313.6053513508482</v>
      </c>
      <c r="J263" s="40">
        <f t="shared" si="40"/>
        <v>-311.85701807830816</v>
      </c>
      <c r="K263" s="37">
        <f t="shared" si="41"/>
        <v>2001.7483332725401</v>
      </c>
      <c r="L263" s="37">
        <f t="shared" si="42"/>
        <v>9064705.7665926237</v>
      </c>
      <c r="M263" s="37">
        <f t="shared" si="43"/>
        <v>7842849.9697618121</v>
      </c>
      <c r="N263" s="41">
        <f>'jan-aug'!M263</f>
        <v>3105647.6762743937</v>
      </c>
      <c r="O263" s="41">
        <f t="shared" si="44"/>
        <v>4737202.2934874184</v>
      </c>
    </row>
    <row r="264" spans="1:15" s="34" customFormat="1" x14ac:dyDescent="0.2">
      <c r="A264" s="33">
        <v>4629</v>
      </c>
      <c r="B264" s="34" t="s">
        <v>244</v>
      </c>
      <c r="C264" s="65">
        <v>23398048</v>
      </c>
      <c r="D264" s="36">
        <v>376</v>
      </c>
      <c r="E264" s="37">
        <f t="shared" si="38"/>
        <v>62228.851063829788</v>
      </c>
      <c r="F264" s="38">
        <f t="shared" ref="F264:F327" si="45">IF(ISNUMBER(C264),E264/E$366,"")</f>
        <v>2.2279277544953651</v>
      </c>
      <c r="G264" s="39">
        <f t="shared" ref="G264:G327" si="46">(E$366-E264)*0.6</f>
        <v>-20578.548796509636</v>
      </c>
      <c r="H264" s="39">
        <f t="shared" ref="H264:H327" si="47">IF(E264&gt;=E$366*0.9,0,IF(E264&lt;0.9*E$366,(E$366*0.9-E264)*0.35))</f>
        <v>0</v>
      </c>
      <c r="I264" s="37">
        <f t="shared" si="39"/>
        <v>-20578.548796509636</v>
      </c>
      <c r="J264" s="40">
        <f t="shared" si="40"/>
        <v>-311.85701807830816</v>
      </c>
      <c r="K264" s="37">
        <f t="shared" si="41"/>
        <v>-20890.405814587946</v>
      </c>
      <c r="L264" s="37">
        <f t="shared" si="42"/>
        <v>-7737534.3474876229</v>
      </c>
      <c r="M264" s="37">
        <f t="shared" si="43"/>
        <v>-7854792.5862850677</v>
      </c>
      <c r="N264" s="41">
        <f>'jan-aug'!M264</f>
        <v>-7925601.6154468684</v>
      </c>
      <c r="O264" s="41">
        <f t="shared" si="44"/>
        <v>70809.02916180063</v>
      </c>
    </row>
    <row r="265" spans="1:15" s="34" customFormat="1" x14ac:dyDescent="0.2">
      <c r="A265" s="33">
        <v>4630</v>
      </c>
      <c r="B265" s="34" t="s">
        <v>245</v>
      </c>
      <c r="C265" s="65">
        <v>177952927</v>
      </c>
      <c r="D265" s="36">
        <v>8080</v>
      </c>
      <c r="E265" s="37">
        <f t="shared" ref="E265:E328" si="48">(C265)/D265</f>
        <v>22023.877103960396</v>
      </c>
      <c r="F265" s="38">
        <f t="shared" si="45"/>
        <v>0.78850253897791589</v>
      </c>
      <c r="G265" s="39">
        <f t="shared" si="46"/>
        <v>3544.4355794119983</v>
      </c>
      <c r="H265" s="39">
        <f t="shared" si="47"/>
        <v>1089.9929805526849</v>
      </c>
      <c r="I265" s="37">
        <f t="shared" ref="I265:I328" si="49">G265+H265</f>
        <v>4634.4285599646828</v>
      </c>
      <c r="J265" s="40">
        <f t="shared" ref="J265:J328" si="50">I$368</f>
        <v>-311.85701807830816</v>
      </c>
      <c r="K265" s="37">
        <f t="shared" ref="K265:K328" si="51">I265+J265</f>
        <v>4322.5715418863747</v>
      </c>
      <c r="L265" s="37">
        <f t="shared" ref="L265:L328" si="52">(I265*D265)</f>
        <v>37446182.76451464</v>
      </c>
      <c r="M265" s="37">
        <f t="shared" ref="M265:M328" si="53">(K265*D265)</f>
        <v>34926378.058441907</v>
      </c>
      <c r="N265" s="41">
        <f>'jan-aug'!M265</f>
        <v>24902436.589843743</v>
      </c>
      <c r="O265" s="41">
        <f t="shared" ref="O265:O328" si="54">M265-N265</f>
        <v>10023941.468598165</v>
      </c>
    </row>
    <row r="266" spans="1:15" s="34" customFormat="1" x14ac:dyDescent="0.2">
      <c r="A266" s="33">
        <v>4631</v>
      </c>
      <c r="B266" s="34" t="s">
        <v>408</v>
      </c>
      <c r="C266" s="65">
        <v>684060918</v>
      </c>
      <c r="D266" s="36">
        <v>29337</v>
      </c>
      <c r="E266" s="37">
        <f t="shared" si="48"/>
        <v>23317.343900194293</v>
      </c>
      <c r="F266" s="38">
        <f t="shared" si="45"/>
        <v>0.83481145398410506</v>
      </c>
      <c r="G266" s="39">
        <f t="shared" si="46"/>
        <v>2768.35550167166</v>
      </c>
      <c r="H266" s="39">
        <f t="shared" si="47"/>
        <v>637.2796018708209</v>
      </c>
      <c r="I266" s="37">
        <f t="shared" si="49"/>
        <v>3405.6351035424809</v>
      </c>
      <c r="J266" s="40">
        <f t="shared" si="50"/>
        <v>-311.85701807830816</v>
      </c>
      <c r="K266" s="37">
        <f t="shared" si="51"/>
        <v>3093.7780854641728</v>
      </c>
      <c r="L266" s="37">
        <f t="shared" si="52"/>
        <v>99911117.032625765</v>
      </c>
      <c r="M266" s="37">
        <f t="shared" si="53"/>
        <v>90762167.693262443</v>
      </c>
      <c r="N266" s="41">
        <f>'jan-aug'!M266</f>
        <v>67375595.370568812</v>
      </c>
      <c r="O266" s="41">
        <f t="shared" si="54"/>
        <v>23386572.322693631</v>
      </c>
    </row>
    <row r="267" spans="1:15" s="34" customFormat="1" x14ac:dyDescent="0.2">
      <c r="A267" s="33">
        <v>4632</v>
      </c>
      <c r="B267" s="34" t="s">
        <v>247</v>
      </c>
      <c r="C267" s="65">
        <v>85132742</v>
      </c>
      <c r="D267" s="36">
        <v>2860</v>
      </c>
      <c r="E267" s="37">
        <f t="shared" si="48"/>
        <v>29766.693006993006</v>
      </c>
      <c r="F267" s="38">
        <f t="shared" si="45"/>
        <v>1.0657121315288085</v>
      </c>
      <c r="G267" s="39">
        <f t="shared" si="46"/>
        <v>-1101.2539624075673</v>
      </c>
      <c r="H267" s="39">
        <f t="shared" si="47"/>
        <v>0</v>
      </c>
      <c r="I267" s="37">
        <f t="shared" si="49"/>
        <v>-1101.2539624075673</v>
      </c>
      <c r="J267" s="40">
        <f t="shared" si="50"/>
        <v>-311.85701807830816</v>
      </c>
      <c r="K267" s="37">
        <f t="shared" si="51"/>
        <v>-1413.1109804858754</v>
      </c>
      <c r="L267" s="37">
        <f t="shared" si="52"/>
        <v>-3149586.3324856427</v>
      </c>
      <c r="M267" s="37">
        <f t="shared" si="53"/>
        <v>-4041497.4041896039</v>
      </c>
      <c r="N267" s="41">
        <f>'jan-aug'!M267</f>
        <v>-3331665.2004735139</v>
      </c>
      <c r="O267" s="41">
        <f t="shared" si="54"/>
        <v>-709832.20371608995</v>
      </c>
    </row>
    <row r="268" spans="1:15" s="34" customFormat="1" x14ac:dyDescent="0.2">
      <c r="A268" s="33">
        <v>4633</v>
      </c>
      <c r="B268" s="34" t="s">
        <v>248</v>
      </c>
      <c r="C268" s="65">
        <v>12718450</v>
      </c>
      <c r="D268" s="36">
        <v>525</v>
      </c>
      <c r="E268" s="37">
        <f t="shared" si="48"/>
        <v>24225.619047619046</v>
      </c>
      <c r="F268" s="38">
        <f t="shared" si="45"/>
        <v>0.86732967302675368</v>
      </c>
      <c r="G268" s="39">
        <f t="shared" si="46"/>
        <v>2223.3904132168086</v>
      </c>
      <c r="H268" s="39">
        <f t="shared" si="47"/>
        <v>319.38330027215761</v>
      </c>
      <c r="I268" s="37">
        <f t="shared" si="49"/>
        <v>2542.7737134889662</v>
      </c>
      <c r="J268" s="40">
        <f t="shared" si="50"/>
        <v>-311.85701807830816</v>
      </c>
      <c r="K268" s="37">
        <f t="shared" si="51"/>
        <v>2230.9166954106581</v>
      </c>
      <c r="L268" s="37">
        <f t="shared" si="52"/>
        <v>1334956.1995817074</v>
      </c>
      <c r="M268" s="37">
        <f t="shared" si="53"/>
        <v>1171231.2650905955</v>
      </c>
      <c r="N268" s="41">
        <f>'jan-aug'!M268</f>
        <v>950847.46081905602</v>
      </c>
      <c r="O268" s="41">
        <f t="shared" si="54"/>
        <v>220383.80427153944</v>
      </c>
    </row>
    <row r="269" spans="1:15" s="34" customFormat="1" x14ac:dyDescent="0.2">
      <c r="A269" s="33">
        <v>4634</v>
      </c>
      <c r="B269" s="34" t="s">
        <v>249</v>
      </c>
      <c r="C269" s="65">
        <v>50661708</v>
      </c>
      <c r="D269" s="36">
        <v>1660</v>
      </c>
      <c r="E269" s="37">
        <f t="shared" si="48"/>
        <v>30519.101204819279</v>
      </c>
      <c r="F269" s="38">
        <f t="shared" si="45"/>
        <v>1.092649975920754</v>
      </c>
      <c r="G269" s="39">
        <f t="shared" si="46"/>
        <v>-1552.6988811033311</v>
      </c>
      <c r="H269" s="39">
        <f t="shared" si="47"/>
        <v>0</v>
      </c>
      <c r="I269" s="37">
        <f t="shared" si="49"/>
        <v>-1552.6988811033311</v>
      </c>
      <c r="J269" s="40">
        <f t="shared" si="50"/>
        <v>-311.85701807830816</v>
      </c>
      <c r="K269" s="37">
        <f t="shared" si="51"/>
        <v>-1864.5558991816392</v>
      </c>
      <c r="L269" s="37">
        <f t="shared" si="52"/>
        <v>-2577480.1426315298</v>
      </c>
      <c r="M269" s="37">
        <f t="shared" si="53"/>
        <v>-3095162.792641521</v>
      </c>
      <c r="N269" s="41">
        <f>'jan-aug'!M269</f>
        <v>-3949444.861813298</v>
      </c>
      <c r="O269" s="41">
        <f t="shared" si="54"/>
        <v>854282.069171777</v>
      </c>
    </row>
    <row r="270" spans="1:15" s="34" customFormat="1" x14ac:dyDescent="0.2">
      <c r="A270" s="33">
        <v>4635</v>
      </c>
      <c r="B270" s="34" t="s">
        <v>250</v>
      </c>
      <c r="C270" s="65">
        <v>67442022</v>
      </c>
      <c r="D270" s="36">
        <v>2272</v>
      </c>
      <c r="E270" s="37">
        <f t="shared" si="48"/>
        <v>29683.988556338027</v>
      </c>
      <c r="F270" s="38">
        <f t="shared" si="45"/>
        <v>1.0627511329263193</v>
      </c>
      <c r="G270" s="39">
        <f t="shared" si="46"/>
        <v>-1051.6312920145799</v>
      </c>
      <c r="H270" s="39">
        <f t="shared" si="47"/>
        <v>0</v>
      </c>
      <c r="I270" s="37">
        <f t="shared" si="49"/>
        <v>-1051.6312920145799</v>
      </c>
      <c r="J270" s="40">
        <f t="shared" si="50"/>
        <v>-311.85701807830816</v>
      </c>
      <c r="K270" s="37">
        <f t="shared" si="51"/>
        <v>-1363.488310092888</v>
      </c>
      <c r="L270" s="37">
        <f t="shared" si="52"/>
        <v>-2389306.2954571256</v>
      </c>
      <c r="M270" s="37">
        <f t="shared" si="53"/>
        <v>-3097845.4405310415</v>
      </c>
      <c r="N270" s="41">
        <f>'jan-aug'!M270</f>
        <v>-2022764.0465300083</v>
      </c>
      <c r="O270" s="41">
        <f t="shared" si="54"/>
        <v>-1075081.3940010332</v>
      </c>
    </row>
    <row r="271" spans="1:15" s="34" customFormat="1" x14ac:dyDescent="0.2">
      <c r="A271" s="33">
        <v>4636</v>
      </c>
      <c r="B271" s="34" t="s">
        <v>251</v>
      </c>
      <c r="C271" s="65">
        <v>19987414</v>
      </c>
      <c r="D271" s="36">
        <v>786</v>
      </c>
      <c r="E271" s="37">
        <f t="shared" si="48"/>
        <v>25429.279898218829</v>
      </c>
      <c r="F271" s="38">
        <f t="shared" si="45"/>
        <v>0.91042334051709661</v>
      </c>
      <c r="G271" s="39">
        <f t="shared" si="46"/>
        <v>1501.1939028569388</v>
      </c>
      <c r="H271" s="39">
        <f t="shared" si="47"/>
        <v>0</v>
      </c>
      <c r="I271" s="37">
        <f t="shared" si="49"/>
        <v>1501.1939028569388</v>
      </c>
      <c r="J271" s="40">
        <f t="shared" si="50"/>
        <v>-311.85701807830816</v>
      </c>
      <c r="K271" s="37">
        <f t="shared" si="51"/>
        <v>1189.3368847786307</v>
      </c>
      <c r="L271" s="37">
        <f t="shared" si="52"/>
        <v>1179938.407645554</v>
      </c>
      <c r="M271" s="37">
        <f t="shared" si="53"/>
        <v>934818.79143600375</v>
      </c>
      <c r="N271" s="41">
        <f>'jan-aug'!M271</f>
        <v>705031.29217755911</v>
      </c>
      <c r="O271" s="41">
        <f t="shared" si="54"/>
        <v>229787.49925844464</v>
      </c>
    </row>
    <row r="272" spans="1:15" s="34" customFormat="1" x14ac:dyDescent="0.2">
      <c r="A272" s="33">
        <v>4637</v>
      </c>
      <c r="B272" s="34" t="s">
        <v>252</v>
      </c>
      <c r="C272" s="65">
        <v>35769076</v>
      </c>
      <c r="D272" s="36">
        <v>1294</v>
      </c>
      <c r="E272" s="37">
        <f t="shared" si="48"/>
        <v>27642.253477588871</v>
      </c>
      <c r="F272" s="38">
        <f t="shared" si="45"/>
        <v>0.989652591469943</v>
      </c>
      <c r="G272" s="39">
        <f t="shared" si="46"/>
        <v>173.4097552349136</v>
      </c>
      <c r="H272" s="39">
        <f t="shared" si="47"/>
        <v>0</v>
      </c>
      <c r="I272" s="37">
        <f t="shared" si="49"/>
        <v>173.4097552349136</v>
      </c>
      <c r="J272" s="40">
        <f t="shared" si="50"/>
        <v>-311.85701807830816</v>
      </c>
      <c r="K272" s="37">
        <f t="shared" si="51"/>
        <v>-138.44726284339455</v>
      </c>
      <c r="L272" s="37">
        <f t="shared" si="52"/>
        <v>224392.22327397819</v>
      </c>
      <c r="M272" s="37">
        <f t="shared" si="53"/>
        <v>-179150.75811935254</v>
      </c>
      <c r="N272" s="41">
        <f>'jan-aug'!M272</f>
        <v>38438.707478068201</v>
      </c>
      <c r="O272" s="41">
        <f t="shared" si="54"/>
        <v>-217589.46559742076</v>
      </c>
    </row>
    <row r="273" spans="1:15" s="34" customFormat="1" x14ac:dyDescent="0.2">
      <c r="A273" s="33">
        <v>4638</v>
      </c>
      <c r="B273" s="34" t="s">
        <v>253</v>
      </c>
      <c r="C273" s="65">
        <v>114278579</v>
      </c>
      <c r="D273" s="36">
        <v>4049</v>
      </c>
      <c r="E273" s="37">
        <f t="shared" si="48"/>
        <v>28223.901951099037</v>
      </c>
      <c r="F273" s="38">
        <f t="shared" si="45"/>
        <v>1.0104768675949183</v>
      </c>
      <c r="G273" s="39">
        <f t="shared" si="46"/>
        <v>-175.57932887118585</v>
      </c>
      <c r="H273" s="39">
        <f t="shared" si="47"/>
        <v>0</v>
      </c>
      <c r="I273" s="37">
        <f t="shared" si="49"/>
        <v>-175.57932887118585</v>
      </c>
      <c r="J273" s="40">
        <f t="shared" si="50"/>
        <v>-311.85701807830816</v>
      </c>
      <c r="K273" s="37">
        <f t="shared" si="51"/>
        <v>-487.43634694949401</v>
      </c>
      <c r="L273" s="37">
        <f t="shared" si="52"/>
        <v>-710920.7025994315</v>
      </c>
      <c r="M273" s="37">
        <f t="shared" si="53"/>
        <v>-1973629.7687985012</v>
      </c>
      <c r="N273" s="41">
        <f>'jan-aug'!M273</f>
        <v>-4250674.5083626732</v>
      </c>
      <c r="O273" s="41">
        <f t="shared" si="54"/>
        <v>2277044.739564172</v>
      </c>
    </row>
    <row r="274" spans="1:15" s="34" customFormat="1" x14ac:dyDescent="0.2">
      <c r="A274" s="33">
        <v>4639</v>
      </c>
      <c r="B274" s="34" t="s">
        <v>254</v>
      </c>
      <c r="C274" s="65">
        <v>73474828</v>
      </c>
      <c r="D274" s="36">
        <v>2611</v>
      </c>
      <c r="E274" s="37">
        <f t="shared" si="48"/>
        <v>28140.493297587131</v>
      </c>
      <c r="F274" s="38">
        <f t="shared" si="45"/>
        <v>1.0074906570037305</v>
      </c>
      <c r="G274" s="39">
        <f t="shared" si="46"/>
        <v>-125.53413676404233</v>
      </c>
      <c r="H274" s="39">
        <f t="shared" si="47"/>
        <v>0</v>
      </c>
      <c r="I274" s="37">
        <f t="shared" si="49"/>
        <v>-125.53413676404233</v>
      </c>
      <c r="J274" s="40">
        <f t="shared" si="50"/>
        <v>-311.85701807830816</v>
      </c>
      <c r="K274" s="37">
        <f t="shared" si="51"/>
        <v>-437.39115484235049</v>
      </c>
      <c r="L274" s="37">
        <f t="shared" si="52"/>
        <v>-327769.63109091454</v>
      </c>
      <c r="M274" s="37">
        <f t="shared" si="53"/>
        <v>-1142028.305293377</v>
      </c>
      <c r="N274" s="41">
        <f>'jan-aug'!M274</f>
        <v>-2491235.2312015183</v>
      </c>
      <c r="O274" s="41">
        <f t="shared" si="54"/>
        <v>1349206.9259081413</v>
      </c>
    </row>
    <row r="275" spans="1:15" s="34" customFormat="1" x14ac:dyDescent="0.2">
      <c r="A275" s="33">
        <v>4640</v>
      </c>
      <c r="B275" s="34" t="s">
        <v>255</v>
      </c>
      <c r="C275" s="65">
        <v>283955019</v>
      </c>
      <c r="D275" s="36">
        <v>11938</v>
      </c>
      <c r="E275" s="37">
        <f t="shared" si="48"/>
        <v>23785.811609984921</v>
      </c>
      <c r="F275" s="38">
        <f t="shared" si="45"/>
        <v>0.85158361343883859</v>
      </c>
      <c r="G275" s="39">
        <f t="shared" si="46"/>
        <v>2487.2748757972831</v>
      </c>
      <c r="H275" s="39">
        <f t="shared" si="47"/>
        <v>473.3159034441012</v>
      </c>
      <c r="I275" s="37">
        <f t="shared" si="49"/>
        <v>2960.5907792413846</v>
      </c>
      <c r="J275" s="40">
        <f t="shared" si="50"/>
        <v>-311.85701807830816</v>
      </c>
      <c r="K275" s="37">
        <f t="shared" si="51"/>
        <v>2648.7337611630765</v>
      </c>
      <c r="L275" s="37">
        <f t="shared" si="52"/>
        <v>35343532.722583652</v>
      </c>
      <c r="M275" s="37">
        <f t="shared" si="53"/>
        <v>31620583.640764806</v>
      </c>
      <c r="N275" s="41">
        <f>'jan-aug'!M275</f>
        <v>24720151.563348345</v>
      </c>
      <c r="O275" s="41">
        <f t="shared" si="54"/>
        <v>6900432.077416461</v>
      </c>
    </row>
    <row r="276" spans="1:15" s="34" customFormat="1" x14ac:dyDescent="0.2">
      <c r="A276" s="33">
        <v>4641</v>
      </c>
      <c r="B276" s="34" t="s">
        <v>256</v>
      </c>
      <c r="C276" s="65">
        <v>74773570</v>
      </c>
      <c r="D276" s="36">
        <v>1777</v>
      </c>
      <c r="E276" s="37">
        <f t="shared" si="48"/>
        <v>42078.542487338207</v>
      </c>
      <c r="F276" s="38">
        <f t="shared" si="45"/>
        <v>1.5065030299224624</v>
      </c>
      <c r="G276" s="39">
        <f t="shared" si="46"/>
        <v>-8488.3636506146886</v>
      </c>
      <c r="H276" s="39">
        <f t="shared" si="47"/>
        <v>0</v>
      </c>
      <c r="I276" s="37">
        <f t="shared" si="49"/>
        <v>-8488.3636506146886</v>
      </c>
      <c r="J276" s="40">
        <f t="shared" si="50"/>
        <v>-311.85701807830816</v>
      </c>
      <c r="K276" s="37">
        <f t="shared" si="51"/>
        <v>-8800.2206686929967</v>
      </c>
      <c r="L276" s="37">
        <f t="shared" si="52"/>
        <v>-15083822.207142301</v>
      </c>
      <c r="M276" s="37">
        <f t="shared" si="53"/>
        <v>-15637992.128267456</v>
      </c>
      <c r="N276" s="41">
        <f>'jan-aug'!M276</f>
        <v>-16079764.861832667</v>
      </c>
      <c r="O276" s="41">
        <f t="shared" si="54"/>
        <v>441772.7335652113</v>
      </c>
    </row>
    <row r="277" spans="1:15" s="34" customFormat="1" x14ac:dyDescent="0.2">
      <c r="A277" s="33">
        <v>4642</v>
      </c>
      <c r="B277" s="34" t="s">
        <v>257</v>
      </c>
      <c r="C277" s="65">
        <v>66296543</v>
      </c>
      <c r="D277" s="36">
        <v>2129</v>
      </c>
      <c r="E277" s="37">
        <f t="shared" si="48"/>
        <v>31139.757162987316</v>
      </c>
      <c r="F277" s="38">
        <f t="shared" si="45"/>
        <v>1.1148708045485738</v>
      </c>
      <c r="G277" s="39">
        <f t="shared" si="46"/>
        <v>-1925.0924560041537</v>
      </c>
      <c r="H277" s="39">
        <f t="shared" si="47"/>
        <v>0</v>
      </c>
      <c r="I277" s="37">
        <f t="shared" si="49"/>
        <v>-1925.0924560041537</v>
      </c>
      <c r="J277" s="40">
        <f t="shared" si="50"/>
        <v>-311.85701807830816</v>
      </c>
      <c r="K277" s="37">
        <f t="shared" si="51"/>
        <v>-2236.9494740824621</v>
      </c>
      <c r="L277" s="37">
        <f t="shared" si="52"/>
        <v>-4098521.8388328431</v>
      </c>
      <c r="M277" s="37">
        <f t="shared" si="53"/>
        <v>-4762465.4303215621</v>
      </c>
      <c r="N277" s="41">
        <f>'jan-aug'!M277</f>
        <v>-5139475.6465063309</v>
      </c>
      <c r="O277" s="41">
        <f t="shared" si="54"/>
        <v>377010.21618476883</v>
      </c>
    </row>
    <row r="278" spans="1:15" s="34" customFormat="1" x14ac:dyDescent="0.2">
      <c r="A278" s="33">
        <v>4643</v>
      </c>
      <c r="B278" s="34" t="s">
        <v>258</v>
      </c>
      <c r="C278" s="65">
        <v>159168034</v>
      </c>
      <c r="D278" s="36">
        <v>5170</v>
      </c>
      <c r="E278" s="37">
        <f t="shared" si="48"/>
        <v>30786.853771760154</v>
      </c>
      <c r="F278" s="38">
        <f t="shared" si="45"/>
        <v>1.1022360981940558</v>
      </c>
      <c r="G278" s="39">
        <f t="shared" si="46"/>
        <v>-1713.3504212678563</v>
      </c>
      <c r="H278" s="39">
        <f t="shared" si="47"/>
        <v>0</v>
      </c>
      <c r="I278" s="37">
        <f t="shared" si="49"/>
        <v>-1713.3504212678563</v>
      </c>
      <c r="J278" s="40">
        <f t="shared" si="50"/>
        <v>-311.85701807830816</v>
      </c>
      <c r="K278" s="37">
        <f t="shared" si="51"/>
        <v>-2025.2074393461644</v>
      </c>
      <c r="L278" s="37">
        <f t="shared" si="52"/>
        <v>-8858021.6779548172</v>
      </c>
      <c r="M278" s="37">
        <f t="shared" si="53"/>
        <v>-10470322.46141967</v>
      </c>
      <c r="N278" s="41">
        <f>'jan-aug'!M278</f>
        <v>-10823616.062394422</v>
      </c>
      <c r="O278" s="41">
        <f t="shared" si="54"/>
        <v>353293.60097475164</v>
      </c>
    </row>
    <row r="279" spans="1:15" s="34" customFormat="1" x14ac:dyDescent="0.2">
      <c r="A279" s="33">
        <v>4644</v>
      </c>
      <c r="B279" s="34" t="s">
        <v>259</v>
      </c>
      <c r="C279" s="65">
        <v>145754366</v>
      </c>
      <c r="D279" s="36">
        <v>5189</v>
      </c>
      <c r="E279" s="37">
        <f t="shared" si="48"/>
        <v>28089.10502987088</v>
      </c>
      <c r="F279" s="38">
        <f t="shared" si="45"/>
        <v>1.0056508456309794</v>
      </c>
      <c r="G279" s="39">
        <f t="shared" si="46"/>
        <v>-94.701176134291742</v>
      </c>
      <c r="H279" s="39">
        <f t="shared" si="47"/>
        <v>0</v>
      </c>
      <c r="I279" s="37">
        <f t="shared" si="49"/>
        <v>-94.701176134291742</v>
      </c>
      <c r="J279" s="40">
        <f t="shared" si="50"/>
        <v>-311.85701807830816</v>
      </c>
      <c r="K279" s="37">
        <f t="shared" si="51"/>
        <v>-406.55819421259991</v>
      </c>
      <c r="L279" s="37">
        <f t="shared" si="52"/>
        <v>-491404.40296083986</v>
      </c>
      <c r="M279" s="37">
        <f t="shared" si="53"/>
        <v>-2109630.4697691808</v>
      </c>
      <c r="N279" s="41">
        <f>'jan-aug'!M279</f>
        <v>-6347679.1700898847</v>
      </c>
      <c r="O279" s="41">
        <f t="shared" si="54"/>
        <v>4238048.7003207039</v>
      </c>
    </row>
    <row r="280" spans="1:15" s="34" customFormat="1" x14ac:dyDescent="0.2">
      <c r="A280" s="33">
        <v>4645</v>
      </c>
      <c r="B280" s="34" t="s">
        <v>260</v>
      </c>
      <c r="C280" s="65">
        <v>71418225</v>
      </c>
      <c r="D280" s="36">
        <v>2991</v>
      </c>
      <c r="E280" s="37">
        <f t="shared" si="48"/>
        <v>23877.708124373119</v>
      </c>
      <c r="F280" s="38">
        <f t="shared" si="45"/>
        <v>0.85487370784756944</v>
      </c>
      <c r="G280" s="39">
        <f t="shared" si="46"/>
        <v>2432.1369671643647</v>
      </c>
      <c r="H280" s="39">
        <f t="shared" si="47"/>
        <v>441.152123408232</v>
      </c>
      <c r="I280" s="37">
        <f t="shared" si="49"/>
        <v>2873.2890905725967</v>
      </c>
      <c r="J280" s="40">
        <f t="shared" si="50"/>
        <v>-311.85701807830816</v>
      </c>
      <c r="K280" s="37">
        <f t="shared" si="51"/>
        <v>2561.4320724942886</v>
      </c>
      <c r="L280" s="37">
        <f t="shared" si="52"/>
        <v>8594007.6699026376</v>
      </c>
      <c r="M280" s="37">
        <f t="shared" si="53"/>
        <v>7661243.3288304172</v>
      </c>
      <c r="N280" s="41">
        <f>'jan-aug'!M280</f>
        <v>5146668.1996377092</v>
      </c>
      <c r="O280" s="41">
        <f t="shared" si="54"/>
        <v>2514575.1291927081</v>
      </c>
    </row>
    <row r="281" spans="1:15" s="34" customFormat="1" x14ac:dyDescent="0.2">
      <c r="A281" s="33">
        <v>4646</v>
      </c>
      <c r="B281" s="34" t="s">
        <v>261</v>
      </c>
      <c r="C281" s="65">
        <v>64498988</v>
      </c>
      <c r="D281" s="36">
        <v>2885</v>
      </c>
      <c r="E281" s="37">
        <f t="shared" si="48"/>
        <v>22356.66828422877</v>
      </c>
      <c r="F281" s="38">
        <f t="shared" si="45"/>
        <v>0.80041718458515476</v>
      </c>
      <c r="G281" s="39">
        <f t="shared" si="46"/>
        <v>3344.7608712509741</v>
      </c>
      <c r="H281" s="39">
        <f t="shared" si="47"/>
        <v>973.51606745875404</v>
      </c>
      <c r="I281" s="37">
        <f t="shared" si="49"/>
        <v>4318.2769387097278</v>
      </c>
      <c r="J281" s="40">
        <f t="shared" si="50"/>
        <v>-311.85701807830816</v>
      </c>
      <c r="K281" s="37">
        <f t="shared" si="51"/>
        <v>4006.4199206314197</v>
      </c>
      <c r="L281" s="37">
        <f t="shared" si="52"/>
        <v>12458228.968177564</v>
      </c>
      <c r="M281" s="37">
        <f t="shared" si="53"/>
        <v>11558521.471021647</v>
      </c>
      <c r="N281" s="41">
        <f>'jan-aug'!M281</f>
        <v>9869282.6061199512</v>
      </c>
      <c r="O281" s="41">
        <f t="shared" si="54"/>
        <v>1689238.8649016954</v>
      </c>
    </row>
    <row r="282" spans="1:15" s="34" customFormat="1" x14ac:dyDescent="0.2">
      <c r="A282" s="33">
        <v>4647</v>
      </c>
      <c r="B282" s="34" t="s">
        <v>409</v>
      </c>
      <c r="C282" s="65">
        <v>562720833</v>
      </c>
      <c r="D282" s="36">
        <v>22020</v>
      </c>
      <c r="E282" s="37">
        <f t="shared" si="48"/>
        <v>25554.9878746594</v>
      </c>
      <c r="F282" s="38">
        <f t="shared" si="45"/>
        <v>0.91492395855656727</v>
      </c>
      <c r="G282" s="39">
        <f t="shared" si="46"/>
        <v>1425.7691169925959</v>
      </c>
      <c r="H282" s="39">
        <f t="shared" si="47"/>
        <v>0</v>
      </c>
      <c r="I282" s="37">
        <f t="shared" si="49"/>
        <v>1425.7691169925959</v>
      </c>
      <c r="J282" s="40">
        <f t="shared" si="50"/>
        <v>-311.85701807830816</v>
      </c>
      <c r="K282" s="37">
        <f t="shared" si="51"/>
        <v>1113.9120989142878</v>
      </c>
      <c r="L282" s="37">
        <f t="shared" si="52"/>
        <v>31395435.956176959</v>
      </c>
      <c r="M282" s="37">
        <f t="shared" si="53"/>
        <v>24528344.418092616</v>
      </c>
      <c r="N282" s="41">
        <f>'jan-aug'!M282</f>
        <v>20234779.565585069</v>
      </c>
      <c r="O282" s="41">
        <f t="shared" si="54"/>
        <v>4293564.8525075465</v>
      </c>
    </row>
    <row r="283" spans="1:15" s="34" customFormat="1" x14ac:dyDescent="0.2">
      <c r="A283" s="33">
        <v>4648</v>
      </c>
      <c r="B283" s="34" t="s">
        <v>262</v>
      </c>
      <c r="C283" s="65">
        <v>97139131</v>
      </c>
      <c r="D283" s="36">
        <v>3597</v>
      </c>
      <c r="E283" s="37">
        <f t="shared" si="48"/>
        <v>27005.596608284683</v>
      </c>
      <c r="F283" s="38">
        <f t="shared" si="45"/>
        <v>0.96685889554009186</v>
      </c>
      <c r="G283" s="39">
        <f t="shared" si="46"/>
        <v>555.40387681742652</v>
      </c>
      <c r="H283" s="39">
        <f t="shared" si="47"/>
        <v>0</v>
      </c>
      <c r="I283" s="37">
        <f t="shared" si="49"/>
        <v>555.40387681742652</v>
      </c>
      <c r="J283" s="40">
        <f t="shared" si="50"/>
        <v>-311.85701807830816</v>
      </c>
      <c r="K283" s="37">
        <f t="shared" si="51"/>
        <v>243.54685873911836</v>
      </c>
      <c r="L283" s="37">
        <f t="shared" si="52"/>
        <v>1997787.7449122833</v>
      </c>
      <c r="M283" s="37">
        <f t="shared" si="53"/>
        <v>876038.05088460876</v>
      </c>
      <c r="N283" s="41">
        <f>'jan-aug'!M283</f>
        <v>-1835491.6621339945</v>
      </c>
      <c r="O283" s="41">
        <f t="shared" si="54"/>
        <v>2711529.7130186032</v>
      </c>
    </row>
    <row r="284" spans="1:15" s="34" customFormat="1" x14ac:dyDescent="0.2">
      <c r="A284" s="33">
        <v>4649</v>
      </c>
      <c r="B284" s="34" t="s">
        <v>410</v>
      </c>
      <c r="C284" s="65">
        <v>213977475</v>
      </c>
      <c r="D284" s="36">
        <v>9517</v>
      </c>
      <c r="E284" s="37">
        <f t="shared" si="48"/>
        <v>22483.710728170641</v>
      </c>
      <c r="F284" s="38">
        <f t="shared" si="45"/>
        <v>0.80496557945374536</v>
      </c>
      <c r="G284" s="39">
        <f t="shared" si="46"/>
        <v>3268.5354048858512</v>
      </c>
      <c r="H284" s="39">
        <f t="shared" si="47"/>
        <v>929.05121207909917</v>
      </c>
      <c r="I284" s="37">
        <f t="shared" si="49"/>
        <v>4197.5866169649507</v>
      </c>
      <c r="J284" s="40">
        <f t="shared" si="50"/>
        <v>-311.85701807830816</v>
      </c>
      <c r="K284" s="37">
        <f t="shared" si="51"/>
        <v>3885.7295988866426</v>
      </c>
      <c r="L284" s="37">
        <f t="shared" si="52"/>
        <v>39948431.833655439</v>
      </c>
      <c r="M284" s="37">
        <f t="shared" si="53"/>
        <v>36980488.592604175</v>
      </c>
      <c r="N284" s="41">
        <f>'jan-aug'!M284</f>
        <v>27332815.285457045</v>
      </c>
      <c r="O284" s="41">
        <f t="shared" si="54"/>
        <v>9647673.3071471304</v>
      </c>
    </row>
    <row r="285" spans="1:15" s="34" customFormat="1" x14ac:dyDescent="0.2">
      <c r="A285" s="33">
        <v>4650</v>
      </c>
      <c r="B285" s="34" t="s">
        <v>263</v>
      </c>
      <c r="C285" s="65">
        <v>134317355</v>
      </c>
      <c r="D285" s="36">
        <v>5885</v>
      </c>
      <c r="E285" s="37">
        <f t="shared" si="48"/>
        <v>22823.679694137638</v>
      </c>
      <c r="F285" s="38">
        <f t="shared" si="45"/>
        <v>0.81713720534746548</v>
      </c>
      <c r="G285" s="39">
        <f t="shared" si="46"/>
        <v>3064.5540253056533</v>
      </c>
      <c r="H285" s="39">
        <f t="shared" si="47"/>
        <v>810.06207399065033</v>
      </c>
      <c r="I285" s="37">
        <f t="shared" si="49"/>
        <v>3874.6160992963037</v>
      </c>
      <c r="J285" s="40">
        <f t="shared" si="50"/>
        <v>-311.85701807830816</v>
      </c>
      <c r="K285" s="37">
        <f t="shared" si="51"/>
        <v>3562.7590812179956</v>
      </c>
      <c r="L285" s="37">
        <f t="shared" si="52"/>
        <v>22802115.744358748</v>
      </c>
      <c r="M285" s="37">
        <f t="shared" si="53"/>
        <v>20966837.192967903</v>
      </c>
      <c r="N285" s="41">
        <f>'jan-aug'!M285</f>
        <v>16325314.667943127</v>
      </c>
      <c r="O285" s="41">
        <f t="shared" si="54"/>
        <v>4641522.5250247754</v>
      </c>
    </row>
    <row r="286" spans="1:15" s="34" customFormat="1" x14ac:dyDescent="0.2">
      <c r="A286" s="33">
        <v>4651</v>
      </c>
      <c r="B286" s="34" t="s">
        <v>264</v>
      </c>
      <c r="C286" s="65">
        <v>168182754</v>
      </c>
      <c r="D286" s="36">
        <v>7118</v>
      </c>
      <c r="E286" s="37">
        <f t="shared" si="48"/>
        <v>23627.810339983142</v>
      </c>
      <c r="F286" s="38">
        <f t="shared" si="45"/>
        <v>0.84592682549137344</v>
      </c>
      <c r="G286" s="39">
        <f t="shared" si="46"/>
        <v>2582.0756377983512</v>
      </c>
      <c r="H286" s="39">
        <f t="shared" si="47"/>
        <v>528.61634794472411</v>
      </c>
      <c r="I286" s="37">
        <f t="shared" si="49"/>
        <v>3110.6919857430753</v>
      </c>
      <c r="J286" s="40">
        <f t="shared" si="50"/>
        <v>-311.85701807830816</v>
      </c>
      <c r="K286" s="37">
        <f t="shared" si="51"/>
        <v>2798.8349676647672</v>
      </c>
      <c r="L286" s="37">
        <f t="shared" si="52"/>
        <v>22141905.55451921</v>
      </c>
      <c r="M286" s="37">
        <f t="shared" si="53"/>
        <v>19922107.299837813</v>
      </c>
      <c r="N286" s="41">
        <f>'jan-aug'!M286</f>
        <v>14833455.287352458</v>
      </c>
      <c r="O286" s="41">
        <f t="shared" si="54"/>
        <v>5088652.0124853551</v>
      </c>
    </row>
    <row r="287" spans="1:15" s="34" customFormat="1" x14ac:dyDescent="0.2">
      <c r="A287" s="33">
        <v>5001</v>
      </c>
      <c r="B287" s="34" t="s">
        <v>352</v>
      </c>
      <c r="C287" s="65">
        <v>5759843560</v>
      </c>
      <c r="D287" s="36">
        <v>207595</v>
      </c>
      <c r="E287" s="37">
        <f t="shared" si="48"/>
        <v>27745.579421469687</v>
      </c>
      <c r="F287" s="38">
        <f t="shared" si="45"/>
        <v>0.99335188422878529</v>
      </c>
      <c r="G287" s="39">
        <f t="shared" si="46"/>
        <v>111.4141889064238</v>
      </c>
      <c r="H287" s="39">
        <f t="shared" si="47"/>
        <v>0</v>
      </c>
      <c r="I287" s="37">
        <f t="shared" si="49"/>
        <v>111.4141889064238</v>
      </c>
      <c r="J287" s="40">
        <f t="shared" si="50"/>
        <v>-311.85701807830816</v>
      </c>
      <c r="K287" s="37">
        <f t="shared" si="51"/>
        <v>-200.44282917188434</v>
      </c>
      <c r="L287" s="37">
        <f t="shared" si="52"/>
        <v>23129028.54602905</v>
      </c>
      <c r="M287" s="37">
        <f t="shared" si="53"/>
        <v>-41610929.121937327</v>
      </c>
      <c r="N287" s="41">
        <f>'jan-aug'!M287</f>
        <v>-18612458.265139367</v>
      </c>
      <c r="O287" s="41">
        <f t="shared" si="54"/>
        <v>-22998470.85679796</v>
      </c>
    </row>
    <row r="288" spans="1:15" s="34" customFormat="1" x14ac:dyDescent="0.2">
      <c r="A288" s="33">
        <v>5006</v>
      </c>
      <c r="B288" s="34" t="s">
        <v>353</v>
      </c>
      <c r="C288" s="65">
        <v>506874342</v>
      </c>
      <c r="D288" s="36">
        <v>24152</v>
      </c>
      <c r="E288" s="37">
        <f t="shared" si="48"/>
        <v>20986.847548857237</v>
      </c>
      <c r="F288" s="38">
        <f t="shared" si="45"/>
        <v>0.75137463305407926</v>
      </c>
      <c r="G288" s="39">
        <f t="shared" si="46"/>
        <v>4166.6533124738935</v>
      </c>
      <c r="H288" s="39">
        <f t="shared" si="47"/>
        <v>1452.9533248387906</v>
      </c>
      <c r="I288" s="37">
        <f t="shared" si="49"/>
        <v>5619.6066373126841</v>
      </c>
      <c r="J288" s="40">
        <f t="shared" si="50"/>
        <v>-311.85701807830816</v>
      </c>
      <c r="K288" s="37">
        <f t="shared" si="51"/>
        <v>5307.749619234376</v>
      </c>
      <c r="L288" s="37">
        <f t="shared" si="52"/>
        <v>135724739.50437593</v>
      </c>
      <c r="M288" s="37">
        <f t="shared" si="53"/>
        <v>128192768.80374865</v>
      </c>
      <c r="N288" s="41">
        <f>'jan-aug'!M288</f>
        <v>100029803.50038445</v>
      </c>
      <c r="O288" s="41">
        <f t="shared" si="54"/>
        <v>28162965.303364202</v>
      </c>
    </row>
    <row r="289" spans="1:15" s="34" customFormat="1" x14ac:dyDescent="0.2">
      <c r="A289" s="33">
        <v>5007</v>
      </c>
      <c r="B289" s="34" t="s">
        <v>354</v>
      </c>
      <c r="C289" s="65">
        <v>332098396</v>
      </c>
      <c r="D289" s="36">
        <v>15096</v>
      </c>
      <c r="E289" s="37">
        <f t="shared" si="48"/>
        <v>21999.098834128246</v>
      </c>
      <c r="F289" s="38">
        <f t="shared" si="45"/>
        <v>0.78761542320888456</v>
      </c>
      <c r="G289" s="39">
        <f t="shared" si="46"/>
        <v>3559.3025413112882</v>
      </c>
      <c r="H289" s="39">
        <f t="shared" si="47"/>
        <v>1098.6653749939373</v>
      </c>
      <c r="I289" s="37">
        <f t="shared" si="49"/>
        <v>4657.967916305226</v>
      </c>
      <c r="J289" s="40">
        <f t="shared" si="50"/>
        <v>-311.85701807830816</v>
      </c>
      <c r="K289" s="37">
        <f t="shared" si="51"/>
        <v>4346.1108982269179</v>
      </c>
      <c r="L289" s="37">
        <f t="shared" si="52"/>
        <v>70316683.664543688</v>
      </c>
      <c r="M289" s="37">
        <f t="shared" si="53"/>
        <v>65608890.119633555</v>
      </c>
      <c r="N289" s="41">
        <f>'jan-aug'!M289</f>
        <v>50892473.539094195</v>
      </c>
      <c r="O289" s="41">
        <f t="shared" si="54"/>
        <v>14716416.580539361</v>
      </c>
    </row>
    <row r="290" spans="1:15" s="34" customFormat="1" x14ac:dyDescent="0.2">
      <c r="A290" s="33">
        <v>5014</v>
      </c>
      <c r="B290" s="34" t="s">
        <v>356</v>
      </c>
      <c r="C290" s="65">
        <v>229772843</v>
      </c>
      <c r="D290" s="36">
        <v>5204</v>
      </c>
      <c r="E290" s="37">
        <f t="shared" si="48"/>
        <v>44153.121252882396</v>
      </c>
      <c r="F290" s="38">
        <f t="shared" si="45"/>
        <v>1.5807774465576292</v>
      </c>
      <c r="G290" s="39">
        <f t="shared" si="46"/>
        <v>-9733.1109099412006</v>
      </c>
      <c r="H290" s="39">
        <f t="shared" si="47"/>
        <v>0</v>
      </c>
      <c r="I290" s="37">
        <f t="shared" si="49"/>
        <v>-9733.1109099412006</v>
      </c>
      <c r="J290" s="40">
        <f t="shared" si="50"/>
        <v>-311.85701807830816</v>
      </c>
      <c r="K290" s="37">
        <f t="shared" si="51"/>
        <v>-10044.967928019509</v>
      </c>
      <c r="L290" s="37">
        <f t="shared" si="52"/>
        <v>-50651109.175334007</v>
      </c>
      <c r="M290" s="37">
        <f t="shared" si="53"/>
        <v>-52274013.097413525</v>
      </c>
      <c r="N290" s="41">
        <f>'jan-aug'!M290</f>
        <v>-38294642.339323118</v>
      </c>
      <c r="O290" s="41">
        <f t="shared" si="54"/>
        <v>-13979370.758090407</v>
      </c>
    </row>
    <row r="291" spans="1:15" s="34" customFormat="1" x14ac:dyDescent="0.2">
      <c r="A291" s="33">
        <v>5020</v>
      </c>
      <c r="B291" s="34" t="s">
        <v>359</v>
      </c>
      <c r="C291" s="65">
        <v>18411954</v>
      </c>
      <c r="D291" s="36">
        <v>925</v>
      </c>
      <c r="E291" s="37">
        <f t="shared" si="48"/>
        <v>19904.815135135133</v>
      </c>
      <c r="F291" s="38">
        <f t="shared" si="45"/>
        <v>0.71263552724410095</v>
      </c>
      <c r="G291" s="39">
        <f t="shared" si="46"/>
        <v>4815.872760707156</v>
      </c>
      <c r="H291" s="39">
        <f t="shared" si="47"/>
        <v>1831.6646696415269</v>
      </c>
      <c r="I291" s="37">
        <f t="shared" si="49"/>
        <v>6647.5374303486824</v>
      </c>
      <c r="J291" s="40">
        <f t="shared" si="50"/>
        <v>-311.85701807830816</v>
      </c>
      <c r="K291" s="37">
        <f t="shared" si="51"/>
        <v>6335.6804122703743</v>
      </c>
      <c r="L291" s="37">
        <f t="shared" si="52"/>
        <v>6148972.1230725311</v>
      </c>
      <c r="M291" s="37">
        <f t="shared" si="53"/>
        <v>5860504.3813500963</v>
      </c>
      <c r="N291" s="41">
        <f>'jan-aug'!M291</f>
        <v>4417956.1523954784</v>
      </c>
      <c r="O291" s="41">
        <f t="shared" si="54"/>
        <v>1442548.2289546179</v>
      </c>
    </row>
    <row r="292" spans="1:15" s="34" customFormat="1" x14ac:dyDescent="0.2">
      <c r="A292" s="33">
        <v>5021</v>
      </c>
      <c r="B292" s="34" t="s">
        <v>360</v>
      </c>
      <c r="C292" s="65">
        <v>161577966</v>
      </c>
      <c r="D292" s="36">
        <v>6981</v>
      </c>
      <c r="E292" s="37">
        <f t="shared" si="48"/>
        <v>23145.389772238934</v>
      </c>
      <c r="F292" s="38">
        <f t="shared" si="45"/>
        <v>0.82865512347787673</v>
      </c>
      <c r="G292" s="39">
        <f t="shared" si="46"/>
        <v>2871.5279784448758</v>
      </c>
      <c r="H292" s="39">
        <f t="shared" si="47"/>
        <v>697.46354665519675</v>
      </c>
      <c r="I292" s="37">
        <f t="shared" si="49"/>
        <v>3568.9915251000725</v>
      </c>
      <c r="J292" s="40">
        <f t="shared" si="50"/>
        <v>-311.85701807830816</v>
      </c>
      <c r="K292" s="37">
        <f t="shared" si="51"/>
        <v>3257.1345070217644</v>
      </c>
      <c r="L292" s="37">
        <f t="shared" si="52"/>
        <v>24915129.836723607</v>
      </c>
      <c r="M292" s="37">
        <f t="shared" si="53"/>
        <v>22738055.993518937</v>
      </c>
      <c r="N292" s="41">
        <f>'jan-aug'!M292</f>
        <v>18221673.701862525</v>
      </c>
      <c r="O292" s="41">
        <f t="shared" si="54"/>
        <v>4516382.2916564122</v>
      </c>
    </row>
    <row r="293" spans="1:15" s="34" customFormat="1" x14ac:dyDescent="0.2">
      <c r="A293" s="33">
        <v>5022</v>
      </c>
      <c r="B293" s="34" t="s">
        <v>361</v>
      </c>
      <c r="C293" s="65">
        <v>53196679</v>
      </c>
      <c r="D293" s="36">
        <v>2454</v>
      </c>
      <c r="E293" s="37">
        <f t="shared" si="48"/>
        <v>21677.538304808477</v>
      </c>
      <c r="F293" s="38">
        <f t="shared" si="45"/>
        <v>0.7761028592490119</v>
      </c>
      <c r="G293" s="39">
        <f t="shared" si="46"/>
        <v>3752.2388589031498</v>
      </c>
      <c r="H293" s="39">
        <f t="shared" si="47"/>
        <v>1211.2115602558567</v>
      </c>
      <c r="I293" s="37">
        <f t="shared" si="49"/>
        <v>4963.4504191590067</v>
      </c>
      <c r="J293" s="40">
        <f t="shared" si="50"/>
        <v>-311.85701807830816</v>
      </c>
      <c r="K293" s="37">
        <f t="shared" si="51"/>
        <v>4651.5934010806986</v>
      </c>
      <c r="L293" s="37">
        <f t="shared" si="52"/>
        <v>12180307.328616202</v>
      </c>
      <c r="M293" s="37">
        <f t="shared" si="53"/>
        <v>11415010.206252035</v>
      </c>
      <c r="N293" s="41">
        <f>'jan-aug'!M293</f>
        <v>7984241.8225713605</v>
      </c>
      <c r="O293" s="41">
        <f t="shared" si="54"/>
        <v>3430768.3836806742</v>
      </c>
    </row>
    <row r="294" spans="1:15" s="34" customFormat="1" x14ac:dyDescent="0.2">
      <c r="A294" s="33">
        <v>5025</v>
      </c>
      <c r="B294" s="34" t="s">
        <v>362</v>
      </c>
      <c r="C294" s="65">
        <v>131251493</v>
      </c>
      <c r="D294" s="36">
        <v>5550</v>
      </c>
      <c r="E294" s="37">
        <f t="shared" si="48"/>
        <v>23648.917657657657</v>
      </c>
      <c r="F294" s="38">
        <f t="shared" si="45"/>
        <v>0.84668251321605548</v>
      </c>
      <c r="G294" s="39">
        <f t="shared" si="46"/>
        <v>2569.4112471936414</v>
      </c>
      <c r="H294" s="39">
        <f t="shared" si="47"/>
        <v>521.22878675864354</v>
      </c>
      <c r="I294" s="37">
        <f t="shared" si="49"/>
        <v>3090.6400339522852</v>
      </c>
      <c r="J294" s="40">
        <f t="shared" si="50"/>
        <v>-311.85701807830816</v>
      </c>
      <c r="K294" s="37">
        <f t="shared" si="51"/>
        <v>2778.7830158739771</v>
      </c>
      <c r="L294" s="37">
        <f t="shared" si="52"/>
        <v>17153052.188435182</v>
      </c>
      <c r="M294" s="37">
        <f t="shared" si="53"/>
        <v>15422245.738100573</v>
      </c>
      <c r="N294" s="41">
        <f>'jan-aug'!M294</f>
        <v>11647978.464372866</v>
      </c>
      <c r="O294" s="41">
        <f t="shared" si="54"/>
        <v>3774267.2737277076</v>
      </c>
    </row>
    <row r="295" spans="1:15" s="34" customFormat="1" x14ac:dyDescent="0.2">
      <c r="A295" s="33">
        <v>5026</v>
      </c>
      <c r="B295" s="34" t="s">
        <v>363</v>
      </c>
      <c r="C295" s="65">
        <v>38855697</v>
      </c>
      <c r="D295" s="36">
        <v>1968</v>
      </c>
      <c r="E295" s="37">
        <f t="shared" si="48"/>
        <v>19743.748475609755</v>
      </c>
      <c r="F295" s="38">
        <f t="shared" si="45"/>
        <v>0.70686899170719431</v>
      </c>
      <c r="G295" s="39">
        <f t="shared" si="46"/>
        <v>4912.5127564223831</v>
      </c>
      <c r="H295" s="39">
        <f t="shared" si="47"/>
        <v>1888.0380004754095</v>
      </c>
      <c r="I295" s="37">
        <f t="shared" si="49"/>
        <v>6800.5507568977928</v>
      </c>
      <c r="J295" s="40">
        <f t="shared" si="50"/>
        <v>-311.85701807830816</v>
      </c>
      <c r="K295" s="37">
        <f t="shared" si="51"/>
        <v>6488.6937388194847</v>
      </c>
      <c r="L295" s="37">
        <f t="shared" si="52"/>
        <v>13383483.889574856</v>
      </c>
      <c r="M295" s="37">
        <f t="shared" si="53"/>
        <v>12769749.277996745</v>
      </c>
      <c r="N295" s="41">
        <f>'jan-aug'!M295</f>
        <v>9838872.214556003</v>
      </c>
      <c r="O295" s="41">
        <f t="shared" si="54"/>
        <v>2930877.063440742</v>
      </c>
    </row>
    <row r="296" spans="1:15" s="34" customFormat="1" x14ac:dyDescent="0.2">
      <c r="A296" s="33">
        <v>5027</v>
      </c>
      <c r="B296" s="34" t="s">
        <v>364</v>
      </c>
      <c r="C296" s="65">
        <v>126986121</v>
      </c>
      <c r="D296" s="36">
        <v>6243</v>
      </c>
      <c r="E296" s="37">
        <f t="shared" si="48"/>
        <v>20340.560788082654</v>
      </c>
      <c r="F296" s="38">
        <f t="shared" si="45"/>
        <v>0.72823616613596642</v>
      </c>
      <c r="G296" s="39">
        <f t="shared" si="46"/>
        <v>4554.4253689386433</v>
      </c>
      <c r="H296" s="39">
        <f t="shared" si="47"/>
        <v>1679.1536911098947</v>
      </c>
      <c r="I296" s="37">
        <f t="shared" si="49"/>
        <v>6233.5790600485379</v>
      </c>
      <c r="J296" s="40">
        <f t="shared" si="50"/>
        <v>-311.85701807830816</v>
      </c>
      <c r="K296" s="37">
        <f t="shared" si="51"/>
        <v>5921.7220419702298</v>
      </c>
      <c r="L296" s="37">
        <f t="shared" si="52"/>
        <v>38916234.071883023</v>
      </c>
      <c r="M296" s="37">
        <f t="shared" si="53"/>
        <v>36969310.708020143</v>
      </c>
      <c r="N296" s="41">
        <f>'jan-aug'!M296</f>
        <v>28583730.802654028</v>
      </c>
      <c r="O296" s="41">
        <f t="shared" si="54"/>
        <v>8385579.9053661153</v>
      </c>
    </row>
    <row r="297" spans="1:15" s="34" customFormat="1" x14ac:dyDescent="0.2">
      <c r="A297" s="33">
        <v>5028</v>
      </c>
      <c r="B297" s="34" t="s">
        <v>365</v>
      </c>
      <c r="C297" s="65">
        <v>375946840</v>
      </c>
      <c r="D297" s="36">
        <v>16949</v>
      </c>
      <c r="E297" s="37">
        <f t="shared" si="48"/>
        <v>22181.063189568707</v>
      </c>
      <c r="F297" s="38">
        <f t="shared" si="45"/>
        <v>0.79413014155711237</v>
      </c>
      <c r="G297" s="39">
        <f t="shared" si="46"/>
        <v>3450.1239280470113</v>
      </c>
      <c r="H297" s="39">
        <f t="shared" si="47"/>
        <v>1034.9778505897759</v>
      </c>
      <c r="I297" s="37">
        <f t="shared" si="49"/>
        <v>4485.1017786367875</v>
      </c>
      <c r="J297" s="40">
        <f t="shared" si="50"/>
        <v>-311.85701807830816</v>
      </c>
      <c r="K297" s="37">
        <f t="shared" si="51"/>
        <v>4173.2447605584794</v>
      </c>
      <c r="L297" s="37">
        <f t="shared" si="52"/>
        <v>76017990.046114907</v>
      </c>
      <c r="M297" s="37">
        <f t="shared" si="53"/>
        <v>70732325.446705669</v>
      </c>
      <c r="N297" s="41">
        <f>'jan-aug'!M297</f>
        <v>53609017.447946981</v>
      </c>
      <c r="O297" s="41">
        <f t="shared" si="54"/>
        <v>17123307.998758689</v>
      </c>
    </row>
    <row r="298" spans="1:15" s="34" customFormat="1" x14ac:dyDescent="0.2">
      <c r="A298" s="33">
        <v>5029</v>
      </c>
      <c r="B298" s="34" t="s">
        <v>366</v>
      </c>
      <c r="C298" s="65">
        <v>182623141</v>
      </c>
      <c r="D298" s="36">
        <v>8367</v>
      </c>
      <c r="E298" s="37">
        <f t="shared" si="48"/>
        <v>21826.597466236406</v>
      </c>
      <c r="F298" s="38">
        <f t="shared" si="45"/>
        <v>0.78143950032674048</v>
      </c>
      <c r="G298" s="39">
        <f t="shared" si="46"/>
        <v>3662.8033620463925</v>
      </c>
      <c r="H298" s="39">
        <f t="shared" si="47"/>
        <v>1159.0408537560816</v>
      </c>
      <c r="I298" s="37">
        <f t="shared" si="49"/>
        <v>4821.8442158024736</v>
      </c>
      <c r="J298" s="40">
        <f t="shared" si="50"/>
        <v>-311.85701807830816</v>
      </c>
      <c r="K298" s="37">
        <f t="shared" si="51"/>
        <v>4509.9871977241655</v>
      </c>
      <c r="L298" s="37">
        <f t="shared" si="52"/>
        <v>40344370.553619295</v>
      </c>
      <c r="M298" s="37">
        <f t="shared" si="53"/>
        <v>37735062.883358091</v>
      </c>
      <c r="N298" s="41">
        <f>'jan-aug'!M298</f>
        <v>28422306.728424828</v>
      </c>
      <c r="O298" s="41">
        <f t="shared" si="54"/>
        <v>9312756.1549332626</v>
      </c>
    </row>
    <row r="299" spans="1:15" s="34" customFormat="1" x14ac:dyDescent="0.2">
      <c r="A299" s="33">
        <v>5031</v>
      </c>
      <c r="B299" s="34" t="s">
        <v>367</v>
      </c>
      <c r="C299" s="65">
        <v>356841295</v>
      </c>
      <c r="D299" s="36">
        <v>14334</v>
      </c>
      <c r="E299" s="37">
        <f t="shared" si="48"/>
        <v>24894.746407143855</v>
      </c>
      <c r="F299" s="38">
        <f t="shared" si="45"/>
        <v>0.8912858828890956</v>
      </c>
      <c r="G299" s="39">
        <f t="shared" si="46"/>
        <v>1821.9139975019227</v>
      </c>
      <c r="H299" s="39">
        <f t="shared" si="47"/>
        <v>85.18872443847431</v>
      </c>
      <c r="I299" s="37">
        <f t="shared" si="49"/>
        <v>1907.102721940397</v>
      </c>
      <c r="J299" s="40">
        <f t="shared" si="50"/>
        <v>-311.85701807830816</v>
      </c>
      <c r="K299" s="37">
        <f t="shared" si="51"/>
        <v>1595.2457038620889</v>
      </c>
      <c r="L299" s="37">
        <f t="shared" si="52"/>
        <v>27336410.416293651</v>
      </c>
      <c r="M299" s="37">
        <f t="shared" si="53"/>
        <v>22866251.919159181</v>
      </c>
      <c r="N299" s="41">
        <f>'jan-aug'!M299</f>
        <v>18687589.307391107</v>
      </c>
      <c r="O299" s="41">
        <f t="shared" si="54"/>
        <v>4178662.6117680743</v>
      </c>
    </row>
    <row r="300" spans="1:15" s="34" customFormat="1" x14ac:dyDescent="0.2">
      <c r="A300" s="33">
        <v>5032</v>
      </c>
      <c r="B300" s="34" t="s">
        <v>368</v>
      </c>
      <c r="C300" s="65">
        <v>89429959</v>
      </c>
      <c r="D300" s="36">
        <v>4069</v>
      </c>
      <c r="E300" s="37">
        <f t="shared" si="48"/>
        <v>21978.362988449251</v>
      </c>
      <c r="F300" s="38">
        <f t="shared" si="45"/>
        <v>0.7868730349868398</v>
      </c>
      <c r="G300" s="39">
        <f t="shared" si="46"/>
        <v>3571.7440487186855</v>
      </c>
      <c r="H300" s="39">
        <f t="shared" si="47"/>
        <v>1105.9229209815858</v>
      </c>
      <c r="I300" s="37">
        <f t="shared" si="49"/>
        <v>4677.6669697002708</v>
      </c>
      <c r="J300" s="40">
        <f t="shared" si="50"/>
        <v>-311.85701807830816</v>
      </c>
      <c r="K300" s="37">
        <f t="shared" si="51"/>
        <v>4365.8099516219627</v>
      </c>
      <c r="L300" s="37">
        <f t="shared" si="52"/>
        <v>19033426.899710402</v>
      </c>
      <c r="M300" s="37">
        <f t="shared" si="53"/>
        <v>17764480.693149768</v>
      </c>
      <c r="N300" s="41">
        <f>'jan-aug'!M300</f>
        <v>12609808.259186164</v>
      </c>
      <c r="O300" s="41">
        <f t="shared" si="54"/>
        <v>5154672.4339636043</v>
      </c>
    </row>
    <row r="301" spans="1:15" s="34" customFormat="1" x14ac:dyDescent="0.2">
      <c r="A301" s="33">
        <v>5033</v>
      </c>
      <c r="B301" s="34" t="s">
        <v>369</v>
      </c>
      <c r="C301" s="65">
        <v>30333944</v>
      </c>
      <c r="D301" s="36">
        <v>759</v>
      </c>
      <c r="E301" s="37">
        <f t="shared" si="48"/>
        <v>39965.67061923584</v>
      </c>
      <c r="F301" s="38">
        <f t="shared" si="45"/>
        <v>1.4308576372121051</v>
      </c>
      <c r="G301" s="39">
        <f t="shared" si="46"/>
        <v>-7220.6405297532674</v>
      </c>
      <c r="H301" s="39">
        <f t="shared" si="47"/>
        <v>0</v>
      </c>
      <c r="I301" s="37">
        <f t="shared" si="49"/>
        <v>-7220.6405297532674</v>
      </c>
      <c r="J301" s="40">
        <f t="shared" si="50"/>
        <v>-311.85701807830816</v>
      </c>
      <c r="K301" s="37">
        <f t="shared" si="51"/>
        <v>-7532.4975478315755</v>
      </c>
      <c r="L301" s="37">
        <f t="shared" si="52"/>
        <v>-5480466.1620827299</v>
      </c>
      <c r="M301" s="37">
        <f t="shared" si="53"/>
        <v>-5717165.6388041656</v>
      </c>
      <c r="N301" s="41">
        <f>'jan-aug'!M301</f>
        <v>-6102891.9232025864</v>
      </c>
      <c r="O301" s="41">
        <f t="shared" si="54"/>
        <v>385726.28439842071</v>
      </c>
    </row>
    <row r="302" spans="1:15" s="34" customFormat="1" x14ac:dyDescent="0.2">
      <c r="A302" s="33">
        <v>5034</v>
      </c>
      <c r="B302" s="34" t="s">
        <v>370</v>
      </c>
      <c r="C302" s="65">
        <v>49823902</v>
      </c>
      <c r="D302" s="36">
        <v>2413</v>
      </c>
      <c r="E302" s="37">
        <f t="shared" si="48"/>
        <v>20648.115209283049</v>
      </c>
      <c r="F302" s="38">
        <f t="shared" si="45"/>
        <v>0.73924728106571624</v>
      </c>
      <c r="G302" s="39">
        <f t="shared" si="46"/>
        <v>4369.8927162184063</v>
      </c>
      <c r="H302" s="39">
        <f t="shared" si="47"/>
        <v>1571.5096436897566</v>
      </c>
      <c r="I302" s="37">
        <f t="shared" si="49"/>
        <v>5941.4023599081629</v>
      </c>
      <c r="J302" s="40">
        <f t="shared" si="50"/>
        <v>-311.85701807830816</v>
      </c>
      <c r="K302" s="37">
        <f t="shared" si="51"/>
        <v>5629.5453418298548</v>
      </c>
      <c r="L302" s="37">
        <f t="shared" si="52"/>
        <v>14336603.894458396</v>
      </c>
      <c r="M302" s="37">
        <f t="shared" si="53"/>
        <v>13584092.909835439</v>
      </c>
      <c r="N302" s="41">
        <f>'jan-aug'!M302</f>
        <v>9105808.367059771</v>
      </c>
      <c r="O302" s="41">
        <f t="shared" si="54"/>
        <v>4478284.5427756682</v>
      </c>
    </row>
    <row r="303" spans="1:15" s="34" customFormat="1" x14ac:dyDescent="0.2">
      <c r="A303" s="33">
        <v>5035</v>
      </c>
      <c r="B303" s="34" t="s">
        <v>371</v>
      </c>
      <c r="C303" s="65">
        <v>533983720</v>
      </c>
      <c r="D303" s="36">
        <v>24283</v>
      </c>
      <c r="E303" s="37">
        <f t="shared" si="48"/>
        <v>21990.02264959025</v>
      </c>
      <c r="F303" s="38">
        <f t="shared" si="45"/>
        <v>0.78729047612901026</v>
      </c>
      <c r="G303" s="39">
        <f t="shared" si="46"/>
        <v>3564.7482520340859</v>
      </c>
      <c r="H303" s="39">
        <f t="shared" si="47"/>
        <v>1101.8420395822361</v>
      </c>
      <c r="I303" s="37">
        <f t="shared" si="49"/>
        <v>4666.5902916163222</v>
      </c>
      <c r="J303" s="40">
        <f t="shared" si="50"/>
        <v>-311.85701807830816</v>
      </c>
      <c r="K303" s="37">
        <f t="shared" si="51"/>
        <v>4354.7332735380141</v>
      </c>
      <c r="L303" s="37">
        <f t="shared" si="52"/>
        <v>113318812.05131915</v>
      </c>
      <c r="M303" s="37">
        <f t="shared" si="53"/>
        <v>105745988.08132359</v>
      </c>
      <c r="N303" s="41">
        <f>'jan-aug'!M303</f>
        <v>82196603.127750725</v>
      </c>
      <c r="O303" s="41">
        <f t="shared" si="54"/>
        <v>23549384.953572869</v>
      </c>
    </row>
    <row r="304" spans="1:15" s="34" customFormat="1" x14ac:dyDescent="0.2">
      <c r="A304" s="33">
        <v>5036</v>
      </c>
      <c r="B304" s="34" t="s">
        <v>372</v>
      </c>
      <c r="C304" s="65">
        <v>53343646</v>
      </c>
      <c r="D304" s="36">
        <v>2609</v>
      </c>
      <c r="E304" s="37">
        <f t="shared" si="48"/>
        <v>20446.012265235724</v>
      </c>
      <c r="F304" s="38">
        <f t="shared" si="45"/>
        <v>0.73201155759323233</v>
      </c>
      <c r="G304" s="39">
        <f t="shared" si="46"/>
        <v>4491.1544826468016</v>
      </c>
      <c r="H304" s="39">
        <f t="shared" si="47"/>
        <v>1642.2456741063202</v>
      </c>
      <c r="I304" s="37">
        <f t="shared" si="49"/>
        <v>6133.4001567531213</v>
      </c>
      <c r="J304" s="40">
        <f t="shared" si="50"/>
        <v>-311.85701807830816</v>
      </c>
      <c r="K304" s="37">
        <f t="shared" si="51"/>
        <v>5821.5431386748132</v>
      </c>
      <c r="L304" s="37">
        <f t="shared" si="52"/>
        <v>16002041.008968893</v>
      </c>
      <c r="M304" s="37">
        <f t="shared" si="53"/>
        <v>15188406.048802588</v>
      </c>
      <c r="N304" s="41">
        <f>'jan-aug'!M304</f>
        <v>12623126.782432219</v>
      </c>
      <c r="O304" s="41">
        <f t="shared" si="54"/>
        <v>2565279.2663703691</v>
      </c>
    </row>
    <row r="305" spans="1:15" s="34" customFormat="1" x14ac:dyDescent="0.2">
      <c r="A305" s="33">
        <v>5037</v>
      </c>
      <c r="B305" s="34" t="s">
        <v>373</v>
      </c>
      <c r="C305" s="65">
        <v>448859304</v>
      </c>
      <c r="D305" s="36">
        <v>20170</v>
      </c>
      <c r="E305" s="37">
        <f t="shared" si="48"/>
        <v>22253.807833415965</v>
      </c>
      <c r="F305" s="38">
        <f t="shared" si="45"/>
        <v>0.79673455748714372</v>
      </c>
      <c r="G305" s="39">
        <f t="shared" si="46"/>
        <v>3406.4771417386569</v>
      </c>
      <c r="H305" s="39">
        <f t="shared" si="47"/>
        <v>1009.5172252432357</v>
      </c>
      <c r="I305" s="37">
        <f t="shared" si="49"/>
        <v>4415.9943669818922</v>
      </c>
      <c r="J305" s="40">
        <f t="shared" si="50"/>
        <v>-311.85701807830816</v>
      </c>
      <c r="K305" s="37">
        <f t="shared" si="51"/>
        <v>4104.1373489035841</v>
      </c>
      <c r="L305" s="37">
        <f t="shared" si="52"/>
        <v>89070606.382024765</v>
      </c>
      <c r="M305" s="37">
        <f t="shared" si="53"/>
        <v>82780450.327385291</v>
      </c>
      <c r="N305" s="41">
        <f>'jan-aug'!M305</f>
        <v>67196149.108991131</v>
      </c>
      <c r="O305" s="41">
        <f t="shared" si="54"/>
        <v>15584301.21839416</v>
      </c>
    </row>
    <row r="306" spans="1:15" s="34" customFormat="1" x14ac:dyDescent="0.2">
      <c r="A306" s="33">
        <v>5038</v>
      </c>
      <c r="B306" s="34" t="s">
        <v>374</v>
      </c>
      <c r="C306" s="65">
        <v>305872527</v>
      </c>
      <c r="D306" s="36">
        <v>14986</v>
      </c>
      <c r="E306" s="37">
        <f t="shared" si="48"/>
        <v>20410.55164820499</v>
      </c>
      <c r="F306" s="38">
        <f t="shared" si="45"/>
        <v>0.73074199063958145</v>
      </c>
      <c r="G306" s="39">
        <f t="shared" si="46"/>
        <v>4512.4308528652418</v>
      </c>
      <c r="H306" s="39">
        <f t="shared" si="47"/>
        <v>1654.6568900670773</v>
      </c>
      <c r="I306" s="37">
        <f t="shared" si="49"/>
        <v>6167.0877429323191</v>
      </c>
      <c r="J306" s="40">
        <f t="shared" si="50"/>
        <v>-311.85701807830816</v>
      </c>
      <c r="K306" s="37">
        <f t="shared" si="51"/>
        <v>5855.230724854011</v>
      </c>
      <c r="L306" s="37">
        <f t="shared" si="52"/>
        <v>92419976.91558373</v>
      </c>
      <c r="M306" s="37">
        <f t="shared" si="53"/>
        <v>87746487.642662212</v>
      </c>
      <c r="N306" s="41">
        <f>'jan-aug'!M306</f>
        <v>67711588.89016068</v>
      </c>
      <c r="O306" s="41">
        <f t="shared" si="54"/>
        <v>20034898.752501532</v>
      </c>
    </row>
    <row r="307" spans="1:15" s="34" customFormat="1" x14ac:dyDescent="0.2">
      <c r="A307" s="33">
        <v>5041</v>
      </c>
      <c r="B307" s="34" t="s">
        <v>391</v>
      </c>
      <c r="C307" s="65">
        <v>40170827</v>
      </c>
      <c r="D307" s="36">
        <v>2054</v>
      </c>
      <c r="E307" s="37">
        <f t="shared" si="48"/>
        <v>19557.364654333011</v>
      </c>
      <c r="F307" s="38">
        <f t="shared" si="45"/>
        <v>0.70019604690245363</v>
      </c>
      <c r="G307" s="39">
        <f t="shared" si="46"/>
        <v>5024.3430491884292</v>
      </c>
      <c r="H307" s="39">
        <f t="shared" si="47"/>
        <v>1953.2723379222698</v>
      </c>
      <c r="I307" s="37">
        <f t="shared" si="49"/>
        <v>6977.615387110699</v>
      </c>
      <c r="J307" s="40">
        <f t="shared" si="50"/>
        <v>-311.85701807830816</v>
      </c>
      <c r="K307" s="37">
        <f t="shared" si="51"/>
        <v>6665.7583690323909</v>
      </c>
      <c r="L307" s="37">
        <f t="shared" si="52"/>
        <v>14332022.005125375</v>
      </c>
      <c r="M307" s="37">
        <f t="shared" si="53"/>
        <v>13691467.68999253</v>
      </c>
      <c r="N307" s="41">
        <f>'jan-aug'!M307</f>
        <v>10501530.830994936</v>
      </c>
      <c r="O307" s="41">
        <f t="shared" si="54"/>
        <v>3189936.8589975946</v>
      </c>
    </row>
    <row r="308" spans="1:15" s="34" customFormat="1" x14ac:dyDescent="0.2">
      <c r="A308" s="33">
        <v>5042</v>
      </c>
      <c r="B308" s="34" t="s">
        <v>375</v>
      </c>
      <c r="C308" s="65">
        <v>28846293</v>
      </c>
      <c r="D308" s="36">
        <v>1328</v>
      </c>
      <c r="E308" s="37">
        <f t="shared" si="48"/>
        <v>21721.606174698794</v>
      </c>
      <c r="F308" s="38">
        <f t="shared" si="45"/>
        <v>0.77768058451199995</v>
      </c>
      <c r="G308" s="39">
        <f t="shared" si="46"/>
        <v>3725.7981369689592</v>
      </c>
      <c r="H308" s="39">
        <f t="shared" si="47"/>
        <v>1195.7878057942455</v>
      </c>
      <c r="I308" s="37">
        <f t="shared" si="49"/>
        <v>4921.5859427632049</v>
      </c>
      <c r="J308" s="40">
        <f t="shared" si="50"/>
        <v>-311.85701807830816</v>
      </c>
      <c r="K308" s="37">
        <f t="shared" si="51"/>
        <v>4609.7289246848968</v>
      </c>
      <c r="L308" s="37">
        <f t="shared" si="52"/>
        <v>6535866.1319895359</v>
      </c>
      <c r="M308" s="37">
        <f t="shared" si="53"/>
        <v>6121720.0119815432</v>
      </c>
      <c r="N308" s="41">
        <f>'jan-aug'!M308</f>
        <v>4231578.198033723</v>
      </c>
      <c r="O308" s="41">
        <f t="shared" si="54"/>
        <v>1890141.8139478201</v>
      </c>
    </row>
    <row r="309" spans="1:15" s="34" customFormat="1" x14ac:dyDescent="0.2">
      <c r="A309" s="33">
        <v>5043</v>
      </c>
      <c r="B309" s="34" t="s">
        <v>392</v>
      </c>
      <c r="C309" s="65">
        <v>11140067</v>
      </c>
      <c r="D309" s="36">
        <v>459</v>
      </c>
      <c r="E309" s="37">
        <f t="shared" si="48"/>
        <v>24270.298474945535</v>
      </c>
      <c r="F309" s="38">
        <f t="shared" si="45"/>
        <v>0.86892929337156033</v>
      </c>
      <c r="G309" s="39">
        <f t="shared" si="46"/>
        <v>2196.5827568209147</v>
      </c>
      <c r="H309" s="39">
        <f t="shared" si="47"/>
        <v>303.74550070788626</v>
      </c>
      <c r="I309" s="37">
        <f t="shared" si="49"/>
        <v>2500.3282575288008</v>
      </c>
      <c r="J309" s="40">
        <f t="shared" si="50"/>
        <v>-311.85701807830816</v>
      </c>
      <c r="K309" s="37">
        <f t="shared" si="51"/>
        <v>2188.4712394504927</v>
      </c>
      <c r="L309" s="37">
        <f t="shared" si="52"/>
        <v>1147650.6702057195</v>
      </c>
      <c r="M309" s="37">
        <f t="shared" si="53"/>
        <v>1004508.2989077761</v>
      </c>
      <c r="N309" s="41">
        <f>'jan-aug'!M309</f>
        <v>245684.26146246778</v>
      </c>
      <c r="O309" s="41">
        <f t="shared" si="54"/>
        <v>758824.03744530841</v>
      </c>
    </row>
    <row r="310" spans="1:15" s="34" customFormat="1" x14ac:dyDescent="0.2">
      <c r="A310" s="33">
        <v>5044</v>
      </c>
      <c r="B310" s="34" t="s">
        <v>376</v>
      </c>
      <c r="C310" s="65">
        <v>26144004</v>
      </c>
      <c r="D310" s="36">
        <v>846</v>
      </c>
      <c r="E310" s="37">
        <f t="shared" si="48"/>
        <v>30903.078014184397</v>
      </c>
      <c r="F310" s="38">
        <f t="shared" si="45"/>
        <v>1.106397177998929</v>
      </c>
      <c r="G310" s="39">
        <f t="shared" si="46"/>
        <v>-1783.0849667224022</v>
      </c>
      <c r="H310" s="39">
        <f t="shared" si="47"/>
        <v>0</v>
      </c>
      <c r="I310" s="37">
        <f t="shared" si="49"/>
        <v>-1783.0849667224022</v>
      </c>
      <c r="J310" s="40">
        <f t="shared" si="50"/>
        <v>-311.85701807830816</v>
      </c>
      <c r="K310" s="37">
        <f t="shared" si="51"/>
        <v>-2094.9419848007105</v>
      </c>
      <c r="L310" s="37">
        <f t="shared" si="52"/>
        <v>-1508489.8818471523</v>
      </c>
      <c r="M310" s="37">
        <f t="shared" si="53"/>
        <v>-1772320.9191414011</v>
      </c>
      <c r="N310" s="41">
        <f>'jan-aug'!M310</f>
        <v>-2544910.9847554509</v>
      </c>
      <c r="O310" s="41">
        <f t="shared" si="54"/>
        <v>772590.06561404979</v>
      </c>
    </row>
    <row r="311" spans="1:15" s="34" customFormat="1" x14ac:dyDescent="0.2">
      <c r="A311" s="33">
        <v>5045</v>
      </c>
      <c r="B311" s="34" t="s">
        <v>377</v>
      </c>
      <c r="C311" s="65">
        <v>55582423</v>
      </c>
      <c r="D311" s="36">
        <v>2347</v>
      </c>
      <c r="E311" s="37">
        <f t="shared" si="48"/>
        <v>23682.327652322114</v>
      </c>
      <c r="F311" s="38">
        <f t="shared" si="45"/>
        <v>0.84787866344409257</v>
      </c>
      <c r="G311" s="39">
        <f t="shared" si="46"/>
        <v>2549.3652503949675</v>
      </c>
      <c r="H311" s="39">
        <f t="shared" si="47"/>
        <v>509.5352886260838</v>
      </c>
      <c r="I311" s="37">
        <f t="shared" si="49"/>
        <v>3058.9005390210514</v>
      </c>
      <c r="J311" s="40">
        <f t="shared" si="50"/>
        <v>-311.85701807830816</v>
      </c>
      <c r="K311" s="37">
        <f t="shared" si="51"/>
        <v>2747.0435209427433</v>
      </c>
      <c r="L311" s="37">
        <f t="shared" si="52"/>
        <v>7179239.5650824076</v>
      </c>
      <c r="M311" s="37">
        <f t="shared" si="53"/>
        <v>6447311.1436526189</v>
      </c>
      <c r="N311" s="41">
        <f>'jan-aug'!M311</f>
        <v>4171296.677699666</v>
      </c>
      <c r="O311" s="41">
        <f t="shared" si="54"/>
        <v>2276014.4659529529</v>
      </c>
    </row>
    <row r="312" spans="1:15" s="34" customFormat="1" x14ac:dyDescent="0.2">
      <c r="A312" s="33">
        <v>5046</v>
      </c>
      <c r="B312" s="34" t="s">
        <v>378</v>
      </c>
      <c r="C312" s="65">
        <v>23136441</v>
      </c>
      <c r="D312" s="36">
        <v>1215</v>
      </c>
      <c r="E312" s="37">
        <f t="shared" si="48"/>
        <v>19042.338271604938</v>
      </c>
      <c r="F312" s="38">
        <f t="shared" si="45"/>
        <v>0.68175698603661405</v>
      </c>
      <c r="G312" s="39">
        <f t="shared" si="46"/>
        <v>5333.3588788252728</v>
      </c>
      <c r="H312" s="39">
        <f t="shared" si="47"/>
        <v>2133.5315718770953</v>
      </c>
      <c r="I312" s="37">
        <f t="shared" si="49"/>
        <v>7466.8904507023681</v>
      </c>
      <c r="J312" s="40">
        <f t="shared" si="50"/>
        <v>-311.85701807830816</v>
      </c>
      <c r="K312" s="37">
        <f t="shared" si="51"/>
        <v>7155.03343262406</v>
      </c>
      <c r="L312" s="37">
        <f t="shared" si="52"/>
        <v>9072271.8976033777</v>
      </c>
      <c r="M312" s="37">
        <f t="shared" si="53"/>
        <v>8693365.6206382327</v>
      </c>
      <c r="N312" s="41">
        <f>'jan-aug'!M312</f>
        <v>6759500.0450383862</v>
      </c>
      <c r="O312" s="41">
        <f t="shared" si="54"/>
        <v>1933865.5755998464</v>
      </c>
    </row>
    <row r="313" spans="1:15" s="34" customFormat="1" x14ac:dyDescent="0.2">
      <c r="A313" s="33">
        <v>5047</v>
      </c>
      <c r="B313" s="34" t="s">
        <v>379</v>
      </c>
      <c r="C313" s="65">
        <v>82101242</v>
      </c>
      <c r="D313" s="36">
        <v>3865</v>
      </c>
      <c r="E313" s="37">
        <f t="shared" si="48"/>
        <v>21242.23596377749</v>
      </c>
      <c r="F313" s="38">
        <f t="shared" si="45"/>
        <v>0.76051809188467523</v>
      </c>
      <c r="G313" s="39">
        <f t="shared" si="46"/>
        <v>4013.4202635217421</v>
      </c>
      <c r="H313" s="39">
        <f t="shared" si="47"/>
        <v>1363.5673796167021</v>
      </c>
      <c r="I313" s="37">
        <f t="shared" si="49"/>
        <v>5376.9876431384437</v>
      </c>
      <c r="J313" s="40">
        <f t="shared" si="50"/>
        <v>-311.85701807830816</v>
      </c>
      <c r="K313" s="37">
        <f t="shared" si="51"/>
        <v>5065.1306250601356</v>
      </c>
      <c r="L313" s="37">
        <f t="shared" si="52"/>
        <v>20782057.240730084</v>
      </c>
      <c r="M313" s="37">
        <f t="shared" si="53"/>
        <v>19576729.865857422</v>
      </c>
      <c r="N313" s="41">
        <f>'jan-aug'!M313</f>
        <v>15233958.432982193</v>
      </c>
      <c r="O313" s="41">
        <f t="shared" si="54"/>
        <v>4342771.432875229</v>
      </c>
    </row>
    <row r="314" spans="1:15" s="34" customFormat="1" x14ac:dyDescent="0.2">
      <c r="A314" s="33">
        <v>5049</v>
      </c>
      <c r="B314" s="34" t="s">
        <v>380</v>
      </c>
      <c r="C314" s="65">
        <v>29380935</v>
      </c>
      <c r="D314" s="36">
        <v>1100</v>
      </c>
      <c r="E314" s="37">
        <f t="shared" si="48"/>
        <v>26709.94090909091</v>
      </c>
      <c r="F314" s="38">
        <f t="shared" si="45"/>
        <v>0.95627378064968693</v>
      </c>
      <c r="G314" s="39">
        <f t="shared" si="46"/>
        <v>732.79729633368981</v>
      </c>
      <c r="H314" s="39">
        <f t="shared" si="47"/>
        <v>0</v>
      </c>
      <c r="I314" s="37">
        <f t="shared" si="49"/>
        <v>732.79729633368981</v>
      </c>
      <c r="J314" s="40">
        <f t="shared" si="50"/>
        <v>-311.85701807830816</v>
      </c>
      <c r="K314" s="37">
        <f t="shared" si="51"/>
        <v>420.94027825538166</v>
      </c>
      <c r="L314" s="37">
        <f t="shared" si="52"/>
        <v>806077.02596705884</v>
      </c>
      <c r="M314" s="37">
        <f t="shared" si="53"/>
        <v>463034.30608091981</v>
      </c>
      <c r="N314" s="41">
        <f>'jan-aug'!M314</f>
        <v>867335.92289480392</v>
      </c>
      <c r="O314" s="41">
        <f t="shared" si="54"/>
        <v>-404301.61681388412</v>
      </c>
    </row>
    <row r="315" spans="1:15" s="34" customFormat="1" x14ac:dyDescent="0.2">
      <c r="A315" s="33">
        <v>5052</v>
      </c>
      <c r="B315" s="34" t="s">
        <v>381</v>
      </c>
      <c r="C315" s="65">
        <v>12385643</v>
      </c>
      <c r="D315" s="36">
        <v>563</v>
      </c>
      <c r="E315" s="37">
        <f t="shared" si="48"/>
        <v>21999.36589698046</v>
      </c>
      <c r="F315" s="38">
        <f t="shared" si="45"/>
        <v>0.78762498463787567</v>
      </c>
      <c r="G315" s="39">
        <f t="shared" si="46"/>
        <v>3559.1423035999601</v>
      </c>
      <c r="H315" s="39">
        <f t="shared" si="47"/>
        <v>1098.5719029956626</v>
      </c>
      <c r="I315" s="37">
        <f t="shared" si="49"/>
        <v>4657.7142065956232</v>
      </c>
      <c r="J315" s="40">
        <f t="shared" si="50"/>
        <v>-311.85701807830816</v>
      </c>
      <c r="K315" s="37">
        <f t="shared" si="51"/>
        <v>4345.8571885173151</v>
      </c>
      <c r="L315" s="37">
        <f t="shared" si="52"/>
        <v>2622293.0983133358</v>
      </c>
      <c r="M315" s="37">
        <f t="shared" si="53"/>
        <v>2446717.5971352486</v>
      </c>
      <c r="N315" s="41">
        <f>'jan-aug'!M315</f>
        <v>2163944.3122688164</v>
      </c>
      <c r="O315" s="41">
        <f t="shared" si="54"/>
        <v>282773.28486643219</v>
      </c>
    </row>
    <row r="316" spans="1:15" s="34" customFormat="1" x14ac:dyDescent="0.2">
      <c r="A316" s="33">
        <v>5053</v>
      </c>
      <c r="B316" s="34" t="s">
        <v>382</v>
      </c>
      <c r="C316" s="65">
        <v>148231446</v>
      </c>
      <c r="D316" s="36">
        <v>6764</v>
      </c>
      <c r="E316" s="37">
        <f t="shared" si="48"/>
        <v>21914.761383796569</v>
      </c>
      <c r="F316" s="38">
        <f t="shared" si="45"/>
        <v>0.78459595967830154</v>
      </c>
      <c r="G316" s="39">
        <f t="shared" si="46"/>
        <v>3609.9050115102946</v>
      </c>
      <c r="H316" s="39">
        <f t="shared" si="47"/>
        <v>1128.1834826100244</v>
      </c>
      <c r="I316" s="37">
        <f t="shared" si="49"/>
        <v>4738.0884941203185</v>
      </c>
      <c r="J316" s="40">
        <f t="shared" si="50"/>
        <v>-311.85701807830816</v>
      </c>
      <c r="K316" s="37">
        <f t="shared" si="51"/>
        <v>4426.2314760420104</v>
      </c>
      <c r="L316" s="37">
        <f t="shared" si="52"/>
        <v>32048430.574229833</v>
      </c>
      <c r="M316" s="37">
        <f t="shared" si="53"/>
        <v>29939029.703948159</v>
      </c>
      <c r="N316" s="41">
        <f>'jan-aug'!M316</f>
        <v>23843099.658057317</v>
      </c>
      <c r="O316" s="41">
        <f t="shared" si="54"/>
        <v>6095930.0458908416</v>
      </c>
    </row>
    <row r="317" spans="1:15" s="34" customFormat="1" x14ac:dyDescent="0.2">
      <c r="A317" s="33">
        <v>5054</v>
      </c>
      <c r="B317" s="34" t="s">
        <v>383</v>
      </c>
      <c r="C317" s="65">
        <v>197918827</v>
      </c>
      <c r="D317" s="36">
        <v>9948</v>
      </c>
      <c r="E317" s="37">
        <f t="shared" si="48"/>
        <v>19895.338459991959</v>
      </c>
      <c r="F317" s="38">
        <f t="shared" si="45"/>
        <v>0.71229624173246331</v>
      </c>
      <c r="G317" s="39">
        <f t="shared" si="46"/>
        <v>4821.55876579306</v>
      </c>
      <c r="H317" s="39">
        <f t="shared" si="47"/>
        <v>1834.9815059416378</v>
      </c>
      <c r="I317" s="37">
        <f t="shared" si="49"/>
        <v>6656.5402717346979</v>
      </c>
      <c r="J317" s="40">
        <f t="shared" si="50"/>
        <v>-311.85701807830816</v>
      </c>
      <c r="K317" s="37">
        <f t="shared" si="51"/>
        <v>6344.6832536563898</v>
      </c>
      <c r="L317" s="37">
        <f t="shared" si="52"/>
        <v>66219262.623216771</v>
      </c>
      <c r="M317" s="37">
        <f t="shared" si="53"/>
        <v>63116909.007373765</v>
      </c>
      <c r="N317" s="41">
        <f>'jan-aug'!M317</f>
        <v>47036162.469005652</v>
      </c>
      <c r="O317" s="41">
        <f t="shared" si="54"/>
        <v>16080746.538368113</v>
      </c>
    </row>
    <row r="318" spans="1:15" s="34" customFormat="1" x14ac:dyDescent="0.2">
      <c r="A318" s="33">
        <v>5055</v>
      </c>
      <c r="B318" s="34" t="s">
        <v>411</v>
      </c>
      <c r="C318" s="65">
        <v>137220691</v>
      </c>
      <c r="D318" s="36">
        <v>5941</v>
      </c>
      <c r="E318" s="37">
        <f t="shared" si="48"/>
        <v>23097.238007069518</v>
      </c>
      <c r="F318" s="38">
        <f t="shared" si="45"/>
        <v>0.82693118591170112</v>
      </c>
      <c r="G318" s="39">
        <f t="shared" si="46"/>
        <v>2900.419037546525</v>
      </c>
      <c r="H318" s="39">
        <f t="shared" si="47"/>
        <v>714.31666446449231</v>
      </c>
      <c r="I318" s="37">
        <f t="shared" si="49"/>
        <v>3614.7357020110176</v>
      </c>
      <c r="J318" s="40">
        <f t="shared" si="50"/>
        <v>-311.85701807830816</v>
      </c>
      <c r="K318" s="37">
        <f t="shared" si="51"/>
        <v>3302.8786839327095</v>
      </c>
      <c r="L318" s="37">
        <f t="shared" si="52"/>
        <v>21475144.805647455</v>
      </c>
      <c r="M318" s="37">
        <f t="shared" si="53"/>
        <v>19622402.261244226</v>
      </c>
      <c r="N318" s="41">
        <f>'jan-aug'!M318</f>
        <v>14396316.443763828</v>
      </c>
      <c r="O318" s="41">
        <f t="shared" si="54"/>
        <v>5226085.8174803983</v>
      </c>
    </row>
    <row r="319" spans="1:15" s="34" customFormat="1" x14ac:dyDescent="0.2">
      <c r="A319" s="33">
        <v>5056</v>
      </c>
      <c r="B319" s="34" t="s">
        <v>355</v>
      </c>
      <c r="C319" s="65">
        <v>122407622</v>
      </c>
      <c r="D319" s="36">
        <v>5140</v>
      </c>
      <c r="E319" s="37">
        <f t="shared" si="48"/>
        <v>23814.712451361869</v>
      </c>
      <c r="F319" s="38">
        <f t="shared" si="45"/>
        <v>0.85261832620520361</v>
      </c>
      <c r="G319" s="39">
        <f t="shared" si="46"/>
        <v>2469.9343709711143</v>
      </c>
      <c r="H319" s="39">
        <f t="shared" si="47"/>
        <v>463.20060896216944</v>
      </c>
      <c r="I319" s="37">
        <f t="shared" si="49"/>
        <v>2933.1349799332838</v>
      </c>
      <c r="J319" s="40">
        <f t="shared" si="50"/>
        <v>-311.85701807830816</v>
      </c>
      <c r="K319" s="37">
        <f t="shared" si="51"/>
        <v>2621.2779618549757</v>
      </c>
      <c r="L319" s="37">
        <f t="shared" si="52"/>
        <v>15076313.796857079</v>
      </c>
      <c r="M319" s="37">
        <f t="shared" si="53"/>
        <v>13473368.723934576</v>
      </c>
      <c r="N319" s="41">
        <f>'jan-aug'!M319</f>
        <v>9942481.1092570331</v>
      </c>
      <c r="O319" s="41">
        <f t="shared" si="54"/>
        <v>3530887.6146775428</v>
      </c>
    </row>
    <row r="320" spans="1:15" s="34" customFormat="1" x14ac:dyDescent="0.2">
      <c r="A320" s="33">
        <v>5057</v>
      </c>
      <c r="B320" s="34" t="s">
        <v>357</v>
      </c>
      <c r="C320" s="65">
        <v>228191898</v>
      </c>
      <c r="D320" s="36">
        <v>10306</v>
      </c>
      <c r="E320" s="37">
        <f t="shared" si="48"/>
        <v>22141.655152338444</v>
      </c>
      <c r="F320" s="38">
        <f t="shared" si="45"/>
        <v>0.79271924840394403</v>
      </c>
      <c r="G320" s="39">
        <f t="shared" si="46"/>
        <v>3473.7687503851694</v>
      </c>
      <c r="H320" s="39">
        <f t="shared" si="47"/>
        <v>1048.7706636203682</v>
      </c>
      <c r="I320" s="37">
        <f t="shared" si="49"/>
        <v>4522.5394140055378</v>
      </c>
      <c r="J320" s="40">
        <f t="shared" si="50"/>
        <v>-311.85701807830816</v>
      </c>
      <c r="K320" s="37">
        <f t="shared" si="51"/>
        <v>4210.6823959272297</v>
      </c>
      <c r="L320" s="37">
        <f t="shared" si="52"/>
        <v>46609291.200741075</v>
      </c>
      <c r="M320" s="37">
        <f t="shared" si="53"/>
        <v>43395292.772426032</v>
      </c>
      <c r="N320" s="41">
        <f>'jan-aug'!M320</f>
        <v>32000270.153716549</v>
      </c>
      <c r="O320" s="41">
        <f t="shared" si="54"/>
        <v>11395022.618709482</v>
      </c>
    </row>
    <row r="321" spans="1:15" s="34" customFormat="1" x14ac:dyDescent="0.2">
      <c r="A321" s="33">
        <v>5058</v>
      </c>
      <c r="B321" s="34" t="s">
        <v>358</v>
      </c>
      <c r="C321" s="65">
        <v>98320008</v>
      </c>
      <c r="D321" s="36">
        <v>4271</v>
      </c>
      <c r="E321" s="37">
        <f t="shared" si="48"/>
        <v>23020.371809880591</v>
      </c>
      <c r="F321" s="38">
        <f t="shared" si="45"/>
        <v>0.8241792094382151</v>
      </c>
      <c r="G321" s="39">
        <f t="shared" si="46"/>
        <v>2946.5387558598813</v>
      </c>
      <c r="H321" s="39">
        <f t="shared" si="47"/>
        <v>741.21983348061667</v>
      </c>
      <c r="I321" s="37">
        <f t="shared" si="49"/>
        <v>3687.758589340498</v>
      </c>
      <c r="J321" s="40">
        <f t="shared" si="50"/>
        <v>-311.85701807830816</v>
      </c>
      <c r="K321" s="37">
        <f t="shared" si="51"/>
        <v>3375.9015712621899</v>
      </c>
      <c r="L321" s="37">
        <f t="shared" si="52"/>
        <v>15750416.935073268</v>
      </c>
      <c r="M321" s="37">
        <f t="shared" si="53"/>
        <v>14418475.610860813</v>
      </c>
      <c r="N321" s="41">
        <f>'jan-aug'!M321</f>
        <v>10952823.582682259</v>
      </c>
      <c r="O321" s="41">
        <f t="shared" si="54"/>
        <v>3465652.028178554</v>
      </c>
    </row>
    <row r="322" spans="1:15" s="34" customFormat="1" x14ac:dyDescent="0.2">
      <c r="A322" s="33">
        <v>5059</v>
      </c>
      <c r="B322" s="34" t="s">
        <v>412</v>
      </c>
      <c r="C322" s="65">
        <v>397168361</v>
      </c>
      <c r="D322" s="36">
        <v>18300</v>
      </c>
      <c r="E322" s="37">
        <f t="shared" si="48"/>
        <v>21703.18912568306</v>
      </c>
      <c r="F322" s="38">
        <f t="shared" si="45"/>
        <v>0.77702121423669201</v>
      </c>
      <c r="G322" s="39">
        <f t="shared" si="46"/>
        <v>3736.8483663783995</v>
      </c>
      <c r="H322" s="39">
        <f t="shared" si="47"/>
        <v>1202.2337729497524</v>
      </c>
      <c r="I322" s="37">
        <f t="shared" si="49"/>
        <v>4939.0821393281522</v>
      </c>
      <c r="J322" s="40">
        <f t="shared" si="50"/>
        <v>-311.85701807830816</v>
      </c>
      <c r="K322" s="37">
        <f t="shared" si="51"/>
        <v>4627.2251212498441</v>
      </c>
      <c r="L322" s="37">
        <f t="shared" si="52"/>
        <v>90385203.149705186</v>
      </c>
      <c r="M322" s="37">
        <f t="shared" si="53"/>
        <v>84678219.718872145</v>
      </c>
      <c r="N322" s="41">
        <f>'jan-aug'!M322</f>
        <v>65553959.277121373</v>
      </c>
      <c r="O322" s="41">
        <f t="shared" si="54"/>
        <v>19124260.441750772</v>
      </c>
    </row>
    <row r="323" spans="1:15" s="34" customFormat="1" x14ac:dyDescent="0.2">
      <c r="A323" s="33">
        <v>5060</v>
      </c>
      <c r="B323" s="34" t="s">
        <v>413</v>
      </c>
      <c r="C323" s="65">
        <v>245792272</v>
      </c>
      <c r="D323" s="36">
        <v>9581</v>
      </c>
      <c r="E323" s="37">
        <f t="shared" si="48"/>
        <v>25654.135476463834</v>
      </c>
      <c r="F323" s="38">
        <f t="shared" si="45"/>
        <v>0.9184736576121576</v>
      </c>
      <c r="G323" s="39">
        <f t="shared" si="46"/>
        <v>1366.2805559099354</v>
      </c>
      <c r="H323" s="39">
        <f t="shared" si="47"/>
        <v>0</v>
      </c>
      <c r="I323" s="37">
        <f t="shared" si="49"/>
        <v>1366.2805559099354</v>
      </c>
      <c r="J323" s="40">
        <f t="shared" si="50"/>
        <v>-311.85701807830816</v>
      </c>
      <c r="K323" s="37">
        <f t="shared" si="51"/>
        <v>1054.4235378316273</v>
      </c>
      <c r="L323" s="37">
        <f t="shared" si="52"/>
        <v>13090334.006173091</v>
      </c>
      <c r="M323" s="37">
        <f t="shared" si="53"/>
        <v>10102431.915964821</v>
      </c>
      <c r="N323" s="41">
        <f>'jan-aug'!M323</f>
        <v>7912614.1984137269</v>
      </c>
      <c r="O323" s="41">
        <f t="shared" si="54"/>
        <v>2189817.7175510945</v>
      </c>
    </row>
    <row r="324" spans="1:15" s="34" customFormat="1" x14ac:dyDescent="0.2">
      <c r="A324" s="33">
        <v>5061</v>
      </c>
      <c r="B324" s="34" t="s">
        <v>285</v>
      </c>
      <c r="C324" s="65">
        <v>42790584</v>
      </c>
      <c r="D324" s="36">
        <v>1989</v>
      </c>
      <c r="E324" s="37">
        <f t="shared" si="48"/>
        <v>21513.61689291101</v>
      </c>
      <c r="F324" s="38">
        <f t="shared" si="45"/>
        <v>0.77023411738926206</v>
      </c>
      <c r="G324" s="39">
        <f t="shared" si="46"/>
        <v>3850.59170604163</v>
      </c>
      <c r="H324" s="39">
        <f t="shared" si="47"/>
        <v>1268.58405441997</v>
      </c>
      <c r="I324" s="37">
        <f t="shared" si="49"/>
        <v>5119.1757604615996</v>
      </c>
      <c r="J324" s="40">
        <f t="shared" si="50"/>
        <v>-311.85701807830816</v>
      </c>
      <c r="K324" s="37">
        <f t="shared" si="51"/>
        <v>4807.3187423832915</v>
      </c>
      <c r="L324" s="37">
        <f t="shared" si="52"/>
        <v>10182040.587558122</v>
      </c>
      <c r="M324" s="37">
        <f t="shared" si="53"/>
        <v>9561756.978600366</v>
      </c>
      <c r="N324" s="41">
        <f>'jan-aug'!M324</f>
        <v>5758517.7929887623</v>
      </c>
      <c r="O324" s="41">
        <f t="shared" si="54"/>
        <v>3803239.1856116038</v>
      </c>
    </row>
    <row r="325" spans="1:15" s="34" customFormat="1" x14ac:dyDescent="0.2">
      <c r="A325" s="33">
        <v>5401</v>
      </c>
      <c r="B325" s="34" t="s">
        <v>324</v>
      </c>
      <c r="C325" s="65">
        <v>2118463421</v>
      </c>
      <c r="D325" s="36">
        <v>77095</v>
      </c>
      <c r="E325" s="37">
        <f t="shared" si="48"/>
        <v>27478.609780141385</v>
      </c>
      <c r="F325" s="38">
        <f t="shared" si="45"/>
        <v>0.98379379238947262</v>
      </c>
      <c r="G325" s="39">
        <f t="shared" si="46"/>
        <v>271.59597370340487</v>
      </c>
      <c r="H325" s="39">
        <f t="shared" si="47"/>
        <v>0</v>
      </c>
      <c r="I325" s="37">
        <f t="shared" si="49"/>
        <v>271.59597370340487</v>
      </c>
      <c r="J325" s="40">
        <f t="shared" si="50"/>
        <v>-311.85701807830816</v>
      </c>
      <c r="K325" s="37">
        <f t="shared" si="51"/>
        <v>-40.261044374903292</v>
      </c>
      <c r="L325" s="37">
        <f t="shared" si="52"/>
        <v>20938691.592664</v>
      </c>
      <c r="M325" s="37">
        <f t="shared" si="53"/>
        <v>-3103925.2160831694</v>
      </c>
      <c r="N325" s="41">
        <f>'jan-aug'!M325</f>
        <v>1565922.0641589544</v>
      </c>
      <c r="O325" s="41">
        <f t="shared" si="54"/>
        <v>-4669847.2802421236</v>
      </c>
    </row>
    <row r="326" spans="1:15" s="34" customFormat="1" x14ac:dyDescent="0.2">
      <c r="A326" s="33">
        <v>5402</v>
      </c>
      <c r="B326" s="34" t="s">
        <v>420</v>
      </c>
      <c r="C326" s="65">
        <v>587084799</v>
      </c>
      <c r="D326" s="36">
        <v>24738</v>
      </c>
      <c r="E326" s="37">
        <f t="shared" si="48"/>
        <v>23732.104414261459</v>
      </c>
      <c r="F326" s="38">
        <f t="shared" si="45"/>
        <v>0.84966077941695251</v>
      </c>
      <c r="G326" s="39">
        <f t="shared" si="46"/>
        <v>2519.4991932313606</v>
      </c>
      <c r="H326" s="39">
        <f t="shared" si="47"/>
        <v>492.11342194731293</v>
      </c>
      <c r="I326" s="37">
        <f t="shared" si="49"/>
        <v>3011.6126151786734</v>
      </c>
      <c r="J326" s="40">
        <f t="shared" si="50"/>
        <v>-311.85701807830816</v>
      </c>
      <c r="K326" s="37">
        <f t="shared" si="51"/>
        <v>2699.7555971003653</v>
      </c>
      <c r="L326" s="37">
        <f t="shared" si="52"/>
        <v>74501272.874290019</v>
      </c>
      <c r="M326" s="37">
        <f t="shared" si="53"/>
        <v>66786553.961068839</v>
      </c>
      <c r="N326" s="41">
        <f>'jan-aug'!M326</f>
        <v>52464281.293793879</v>
      </c>
      <c r="O326" s="41">
        <f t="shared" si="54"/>
        <v>14322272.667274959</v>
      </c>
    </row>
    <row r="327" spans="1:15" s="34" customFormat="1" x14ac:dyDescent="0.2">
      <c r="A327" s="33">
        <v>5403</v>
      </c>
      <c r="B327" s="34" t="s">
        <v>342</v>
      </c>
      <c r="C327" s="65">
        <v>497897730</v>
      </c>
      <c r="D327" s="36">
        <v>20847</v>
      </c>
      <c r="E327" s="37">
        <f t="shared" si="48"/>
        <v>23883.423514174701</v>
      </c>
      <c r="F327" s="38">
        <f t="shared" si="45"/>
        <v>0.85507833119106724</v>
      </c>
      <c r="G327" s="39">
        <f t="shared" si="46"/>
        <v>2428.7077332834151</v>
      </c>
      <c r="H327" s="39">
        <f t="shared" si="47"/>
        <v>439.15173697767818</v>
      </c>
      <c r="I327" s="37">
        <f t="shared" si="49"/>
        <v>2867.8594702610935</v>
      </c>
      <c r="J327" s="40">
        <f t="shared" si="50"/>
        <v>-311.85701807830816</v>
      </c>
      <c r="K327" s="37">
        <f t="shared" si="51"/>
        <v>2556.0024521827854</v>
      </c>
      <c r="L327" s="37">
        <f t="shared" si="52"/>
        <v>59786266.376533017</v>
      </c>
      <c r="M327" s="37">
        <f t="shared" si="53"/>
        <v>53284983.120654531</v>
      </c>
      <c r="N327" s="41">
        <f>'jan-aug'!M327</f>
        <v>38774708.675609224</v>
      </c>
      <c r="O327" s="41">
        <f t="shared" si="54"/>
        <v>14510274.445045307</v>
      </c>
    </row>
    <row r="328" spans="1:15" s="34" customFormat="1" x14ac:dyDescent="0.2">
      <c r="A328" s="33">
        <v>5404</v>
      </c>
      <c r="B328" s="34" t="s">
        <v>339</v>
      </c>
      <c r="C328" s="65">
        <v>39031064</v>
      </c>
      <c r="D328" s="36">
        <v>1959</v>
      </c>
      <c r="E328" s="37">
        <f t="shared" si="48"/>
        <v>19923.973455844818</v>
      </c>
      <c r="F328" s="38">
        <f t="shared" ref="F328:F363" si="55">IF(ISNUMBER(C328),E328/E$366,"")</f>
        <v>0.71332143665282277</v>
      </c>
      <c r="G328" s="39">
        <f t="shared" ref="G328:G363" si="56">(E$366-E328)*0.6</f>
        <v>4804.3777682813452</v>
      </c>
      <c r="H328" s="39">
        <f t="shared" ref="H328:H363" si="57">IF(E328&gt;=E$366*0.9,0,IF(E328&lt;0.9*E$366,(E$366*0.9-E328)*0.35))</f>
        <v>1824.9592573931372</v>
      </c>
      <c r="I328" s="37">
        <f t="shared" si="49"/>
        <v>6629.337025674482</v>
      </c>
      <c r="J328" s="40">
        <f t="shared" si="50"/>
        <v>-311.85701807830816</v>
      </c>
      <c r="K328" s="37">
        <f t="shared" si="51"/>
        <v>6317.4800075961739</v>
      </c>
      <c r="L328" s="37">
        <f t="shared" si="52"/>
        <v>12986871.233296311</v>
      </c>
      <c r="M328" s="37">
        <f t="shared" si="53"/>
        <v>12375943.334880905</v>
      </c>
      <c r="N328" s="41">
        <f>'jan-aug'!M328</f>
        <v>9381430.3523705341</v>
      </c>
      <c r="O328" s="41">
        <f t="shared" si="54"/>
        <v>2994512.9825103711</v>
      </c>
    </row>
    <row r="329" spans="1:15" s="34" customFormat="1" x14ac:dyDescent="0.2">
      <c r="A329" s="33">
        <v>5405</v>
      </c>
      <c r="B329" s="34" t="s">
        <v>340</v>
      </c>
      <c r="C329" s="65">
        <v>134295969</v>
      </c>
      <c r="D329" s="36">
        <v>5642</v>
      </c>
      <c r="E329" s="37">
        <f t="shared" ref="E329:E363" si="58">(C329)/D329</f>
        <v>23802.901276143213</v>
      </c>
      <c r="F329" s="38">
        <f t="shared" si="55"/>
        <v>0.85219546053063322</v>
      </c>
      <c r="G329" s="39">
        <f t="shared" si="56"/>
        <v>2477.0210761023081</v>
      </c>
      <c r="H329" s="39">
        <f t="shared" si="57"/>
        <v>467.33452028869903</v>
      </c>
      <c r="I329" s="37">
        <f t="shared" ref="I329:I363" si="59">G329+H329</f>
        <v>2944.3555963910071</v>
      </c>
      <c r="J329" s="40">
        <f t="shared" ref="J329:J363" si="60">I$368</f>
        <v>-311.85701807830816</v>
      </c>
      <c r="K329" s="37">
        <f t="shared" ref="K329:K363" si="61">I329+J329</f>
        <v>2632.498578312699</v>
      </c>
      <c r="L329" s="37">
        <f t="shared" ref="L329:L363" si="62">(I329*D329)</f>
        <v>16612054.274838062</v>
      </c>
      <c r="M329" s="37">
        <f t="shared" ref="M329:M363" si="63">(K329*D329)</f>
        <v>14852556.978840249</v>
      </c>
      <c r="N329" s="41">
        <f>'jan-aug'!M329</f>
        <v>11778521.338935446</v>
      </c>
      <c r="O329" s="41">
        <f t="shared" ref="O329:O363" si="64">M329-N329</f>
        <v>3074035.6399048027</v>
      </c>
    </row>
    <row r="330" spans="1:15" s="34" customFormat="1" x14ac:dyDescent="0.2">
      <c r="A330" s="33">
        <v>5406</v>
      </c>
      <c r="B330" s="34" t="s">
        <v>341</v>
      </c>
      <c r="C330" s="65">
        <v>288905127</v>
      </c>
      <c r="D330" s="36">
        <v>11331</v>
      </c>
      <c r="E330" s="37">
        <f t="shared" si="58"/>
        <v>25496.878210219751</v>
      </c>
      <c r="F330" s="38">
        <f t="shared" si="55"/>
        <v>0.91284350661191038</v>
      </c>
      <c r="G330" s="39">
        <f t="shared" si="56"/>
        <v>1460.6349156563854</v>
      </c>
      <c r="H330" s="39">
        <f t="shared" si="57"/>
        <v>0</v>
      </c>
      <c r="I330" s="37">
        <f t="shared" si="59"/>
        <v>1460.6349156563854</v>
      </c>
      <c r="J330" s="40">
        <f t="shared" si="60"/>
        <v>-311.85701807830816</v>
      </c>
      <c r="K330" s="37">
        <f t="shared" si="61"/>
        <v>1148.7778975780773</v>
      </c>
      <c r="L330" s="37">
        <f t="shared" si="62"/>
        <v>16550454.229302503</v>
      </c>
      <c r="M330" s="37">
        <f t="shared" si="63"/>
        <v>13016802.357457194</v>
      </c>
      <c r="N330" s="41">
        <f>'jan-aug'!M330</f>
        <v>9732398.1212009154</v>
      </c>
      <c r="O330" s="41">
        <f t="shared" si="64"/>
        <v>3284404.2362562791</v>
      </c>
    </row>
    <row r="331" spans="1:15" s="34" customFormat="1" x14ac:dyDescent="0.2">
      <c r="A331" s="33">
        <v>5411</v>
      </c>
      <c r="B331" s="34" t="s">
        <v>325</v>
      </c>
      <c r="C331" s="65">
        <v>56809239</v>
      </c>
      <c r="D331" s="36">
        <v>2822</v>
      </c>
      <c r="E331" s="37">
        <f t="shared" si="58"/>
        <v>20130.843019135365</v>
      </c>
      <c r="F331" s="38">
        <f t="shared" si="55"/>
        <v>0.72072781542627307</v>
      </c>
      <c r="G331" s="39">
        <f t="shared" si="56"/>
        <v>4680.2560303070168</v>
      </c>
      <c r="H331" s="39">
        <f t="shared" si="57"/>
        <v>1752.5549102414457</v>
      </c>
      <c r="I331" s="37">
        <f t="shared" si="59"/>
        <v>6432.8109405484629</v>
      </c>
      <c r="J331" s="40">
        <f t="shared" si="60"/>
        <v>-311.85701807830816</v>
      </c>
      <c r="K331" s="37">
        <f t="shared" si="61"/>
        <v>6120.9539224701548</v>
      </c>
      <c r="L331" s="37">
        <f t="shared" si="62"/>
        <v>18153392.474227764</v>
      </c>
      <c r="M331" s="37">
        <f t="shared" si="63"/>
        <v>17273331.969210777</v>
      </c>
      <c r="N331" s="41">
        <f>'jan-aug'!M331</f>
        <v>13139491.120821666</v>
      </c>
      <c r="O331" s="41">
        <f t="shared" si="64"/>
        <v>4133840.8483891115</v>
      </c>
    </row>
    <row r="332" spans="1:15" s="34" customFormat="1" x14ac:dyDescent="0.2">
      <c r="A332" s="33">
        <v>5412</v>
      </c>
      <c r="B332" s="34" t="s">
        <v>313</v>
      </c>
      <c r="C332" s="65">
        <v>86476265</v>
      </c>
      <c r="D332" s="36">
        <v>4209</v>
      </c>
      <c r="E332" s="37">
        <f t="shared" si="58"/>
        <v>20545.560703254931</v>
      </c>
      <c r="F332" s="38">
        <f t="shared" si="55"/>
        <v>0.73557560745415873</v>
      </c>
      <c r="G332" s="39">
        <f t="shared" si="56"/>
        <v>4431.4254198352774</v>
      </c>
      <c r="H332" s="39">
        <f t="shared" si="57"/>
        <v>1607.403720799598</v>
      </c>
      <c r="I332" s="37">
        <f t="shared" si="59"/>
        <v>6038.8291406348753</v>
      </c>
      <c r="J332" s="40">
        <f t="shared" si="60"/>
        <v>-311.85701807830816</v>
      </c>
      <c r="K332" s="37">
        <f t="shared" si="61"/>
        <v>5726.9721225565672</v>
      </c>
      <c r="L332" s="37">
        <f t="shared" si="62"/>
        <v>25417431.852932189</v>
      </c>
      <c r="M332" s="37">
        <f t="shared" si="63"/>
        <v>24104825.663840592</v>
      </c>
      <c r="N332" s="41">
        <f>'jan-aug'!M332</f>
        <v>18667333.048737913</v>
      </c>
      <c r="O332" s="41">
        <f t="shared" si="64"/>
        <v>5437492.6151026785</v>
      </c>
    </row>
    <row r="333" spans="1:15" s="34" customFormat="1" x14ac:dyDescent="0.2">
      <c r="A333" s="33">
        <v>5413</v>
      </c>
      <c r="B333" s="34" t="s">
        <v>326</v>
      </c>
      <c r="C333" s="65">
        <v>29075099</v>
      </c>
      <c r="D333" s="36">
        <v>1320</v>
      </c>
      <c r="E333" s="37">
        <f t="shared" si="58"/>
        <v>22026.590151515153</v>
      </c>
      <c r="F333" s="38">
        <f t="shared" si="55"/>
        <v>0.78859967196114111</v>
      </c>
      <c r="G333" s="39">
        <f t="shared" si="56"/>
        <v>3542.8077508791444</v>
      </c>
      <c r="H333" s="39">
        <f t="shared" si="57"/>
        <v>1089.0434139085201</v>
      </c>
      <c r="I333" s="37">
        <f t="shared" si="59"/>
        <v>4631.8511647876639</v>
      </c>
      <c r="J333" s="40">
        <f t="shared" si="60"/>
        <v>-311.85701807830816</v>
      </c>
      <c r="K333" s="37">
        <f t="shared" si="61"/>
        <v>4319.9941467093558</v>
      </c>
      <c r="L333" s="37">
        <f t="shared" si="62"/>
        <v>6114043.5375197167</v>
      </c>
      <c r="M333" s="37">
        <f t="shared" si="63"/>
        <v>5702392.2736563496</v>
      </c>
      <c r="N333" s="41">
        <f>'jan-aug'!M333</f>
        <v>4404844.6872021956</v>
      </c>
      <c r="O333" s="41">
        <f t="shared" si="64"/>
        <v>1297547.586454154</v>
      </c>
    </row>
    <row r="334" spans="1:15" s="34" customFormat="1" x14ac:dyDescent="0.2">
      <c r="A334" s="33">
        <v>5414</v>
      </c>
      <c r="B334" s="34" t="s">
        <v>327</v>
      </c>
      <c r="C334" s="65">
        <v>23718762</v>
      </c>
      <c r="D334" s="36">
        <v>1092</v>
      </c>
      <c r="E334" s="37">
        <f t="shared" si="58"/>
        <v>21720.478021978022</v>
      </c>
      <c r="F334" s="38">
        <f t="shared" si="55"/>
        <v>0.77764019419922781</v>
      </c>
      <c r="G334" s="39">
        <f t="shared" si="56"/>
        <v>3726.4750286014223</v>
      </c>
      <c r="H334" s="39">
        <f t="shared" si="57"/>
        <v>1196.1826592465159</v>
      </c>
      <c r="I334" s="37">
        <f t="shared" si="59"/>
        <v>4922.6576878479382</v>
      </c>
      <c r="J334" s="40">
        <f t="shared" si="60"/>
        <v>-311.85701807830816</v>
      </c>
      <c r="K334" s="37">
        <f t="shared" si="61"/>
        <v>4610.8006697696301</v>
      </c>
      <c r="L334" s="37">
        <f t="shared" si="62"/>
        <v>5375542.1951299487</v>
      </c>
      <c r="M334" s="37">
        <f t="shared" si="63"/>
        <v>5034994.3313884363</v>
      </c>
      <c r="N334" s="41">
        <f>'jan-aug'!M334</f>
        <v>3708494.3785036355</v>
      </c>
      <c r="O334" s="41">
        <f t="shared" si="64"/>
        <v>1326499.9528848007</v>
      </c>
    </row>
    <row r="335" spans="1:15" s="34" customFormat="1" x14ac:dyDescent="0.2">
      <c r="A335" s="33">
        <v>5415</v>
      </c>
      <c r="B335" s="34" t="s">
        <v>387</v>
      </c>
      <c r="C335" s="65">
        <v>17723279</v>
      </c>
      <c r="D335" s="36">
        <v>1020</v>
      </c>
      <c r="E335" s="37">
        <f t="shared" si="58"/>
        <v>17375.763725490197</v>
      </c>
      <c r="F335" s="38">
        <f t="shared" si="55"/>
        <v>0.62209000484141219</v>
      </c>
      <c r="G335" s="39">
        <f t="shared" si="56"/>
        <v>6333.303606494118</v>
      </c>
      <c r="H335" s="39">
        <f t="shared" si="57"/>
        <v>2716.8326630172546</v>
      </c>
      <c r="I335" s="37">
        <f t="shared" si="59"/>
        <v>9050.136269511373</v>
      </c>
      <c r="J335" s="40">
        <f t="shared" si="60"/>
        <v>-311.85701807830816</v>
      </c>
      <c r="K335" s="37">
        <f t="shared" si="61"/>
        <v>8738.2792514330649</v>
      </c>
      <c r="L335" s="37">
        <f t="shared" si="62"/>
        <v>9231138.9949016012</v>
      </c>
      <c r="M335" s="37">
        <f t="shared" si="63"/>
        <v>8913044.8364617266</v>
      </c>
      <c r="N335" s="41">
        <f>'jan-aug'!M335</f>
        <v>7041739.4310198799</v>
      </c>
      <c r="O335" s="41">
        <f t="shared" si="64"/>
        <v>1871305.4054418467</v>
      </c>
    </row>
    <row r="336" spans="1:15" s="34" customFormat="1" x14ac:dyDescent="0.2">
      <c r="A336" s="33">
        <v>5416</v>
      </c>
      <c r="B336" s="34" t="s">
        <v>328</v>
      </c>
      <c r="C336" s="65">
        <v>105302139</v>
      </c>
      <c r="D336" s="36">
        <v>3959</v>
      </c>
      <c r="E336" s="37">
        <f t="shared" si="58"/>
        <v>26598.165950997725</v>
      </c>
      <c r="F336" s="38">
        <f t="shared" si="55"/>
        <v>0.95227199486807357</v>
      </c>
      <c r="G336" s="39">
        <f t="shared" si="56"/>
        <v>799.86227118960085</v>
      </c>
      <c r="H336" s="39">
        <f t="shared" si="57"/>
        <v>0</v>
      </c>
      <c r="I336" s="37">
        <f t="shared" si="59"/>
        <v>799.86227118960085</v>
      </c>
      <c r="J336" s="40">
        <f t="shared" si="60"/>
        <v>-311.85701807830816</v>
      </c>
      <c r="K336" s="37">
        <f t="shared" si="61"/>
        <v>488.00525311129269</v>
      </c>
      <c r="L336" s="37">
        <f t="shared" si="62"/>
        <v>3166654.7316396297</v>
      </c>
      <c r="M336" s="37">
        <f t="shared" si="63"/>
        <v>1932012.7970676078</v>
      </c>
      <c r="N336" s="41">
        <f>'jan-aug'!M336</f>
        <v>-299915.89296316198</v>
      </c>
      <c r="O336" s="41">
        <f t="shared" si="64"/>
        <v>2231928.6900307699</v>
      </c>
    </row>
    <row r="337" spans="1:15" s="34" customFormat="1" x14ac:dyDescent="0.2">
      <c r="A337" s="33">
        <v>5417</v>
      </c>
      <c r="B337" s="34" t="s">
        <v>329</v>
      </c>
      <c r="C337" s="65">
        <v>45863110</v>
      </c>
      <c r="D337" s="36">
        <v>2089</v>
      </c>
      <c r="E337" s="37">
        <f t="shared" si="58"/>
        <v>21954.576352321685</v>
      </c>
      <c r="F337" s="38">
        <f t="shared" si="55"/>
        <v>0.78602142185388435</v>
      </c>
      <c r="G337" s="39">
        <f t="shared" si="56"/>
        <v>3586.0160303952252</v>
      </c>
      <c r="H337" s="39">
        <f t="shared" si="57"/>
        <v>1114.2482436262339</v>
      </c>
      <c r="I337" s="37">
        <f t="shared" si="59"/>
        <v>4700.2642740214596</v>
      </c>
      <c r="J337" s="40">
        <f t="shared" si="60"/>
        <v>-311.85701807830816</v>
      </c>
      <c r="K337" s="37">
        <f t="shared" si="61"/>
        <v>4388.4072559431515</v>
      </c>
      <c r="L337" s="37">
        <f t="shared" si="62"/>
        <v>9818852.0684308298</v>
      </c>
      <c r="M337" s="37">
        <f t="shared" si="63"/>
        <v>9167382.757665243</v>
      </c>
      <c r="N337" s="41">
        <f>'jan-aug'!M337</f>
        <v>7182544.7783828704</v>
      </c>
      <c r="O337" s="41">
        <f t="shared" si="64"/>
        <v>1984837.9792823726</v>
      </c>
    </row>
    <row r="338" spans="1:15" s="34" customFormat="1" x14ac:dyDescent="0.2">
      <c r="A338" s="33">
        <v>5418</v>
      </c>
      <c r="B338" s="34" t="s">
        <v>330</v>
      </c>
      <c r="C338" s="65">
        <v>163464624</v>
      </c>
      <c r="D338" s="36">
        <v>6609</v>
      </c>
      <c r="E338" s="37">
        <f t="shared" si="58"/>
        <v>24733.639582387652</v>
      </c>
      <c r="F338" s="38">
        <f t="shared" si="55"/>
        <v>0.88551790934986374</v>
      </c>
      <c r="G338" s="39">
        <f t="shared" si="56"/>
        <v>1918.5780923556449</v>
      </c>
      <c r="H338" s="39">
        <f t="shared" si="57"/>
        <v>141.5761131031455</v>
      </c>
      <c r="I338" s="37">
        <f t="shared" si="59"/>
        <v>2060.1542054587903</v>
      </c>
      <c r="J338" s="40">
        <f t="shared" si="60"/>
        <v>-311.85701807830816</v>
      </c>
      <c r="K338" s="37">
        <f t="shared" si="61"/>
        <v>1748.2971873804822</v>
      </c>
      <c r="L338" s="37">
        <f t="shared" si="62"/>
        <v>13615559.143877145</v>
      </c>
      <c r="M338" s="37">
        <f t="shared" si="63"/>
        <v>11554496.111397607</v>
      </c>
      <c r="N338" s="41">
        <f>'jan-aug'!M338</f>
        <v>7600620.1981964512</v>
      </c>
      <c r="O338" s="41">
        <f t="shared" si="64"/>
        <v>3953875.9132011561</v>
      </c>
    </row>
    <row r="339" spans="1:15" s="34" customFormat="1" x14ac:dyDescent="0.2">
      <c r="A339" s="33">
        <v>5419</v>
      </c>
      <c r="B339" s="34" t="s">
        <v>331</v>
      </c>
      <c r="C339" s="65">
        <v>77601766</v>
      </c>
      <c r="D339" s="36">
        <v>3465</v>
      </c>
      <c r="E339" s="37">
        <f t="shared" si="58"/>
        <v>22395.892063492065</v>
      </c>
      <c r="F339" s="38">
        <f t="shared" si="55"/>
        <v>0.80182148090371053</v>
      </c>
      <c r="G339" s="39">
        <f t="shared" si="56"/>
        <v>3321.2266036929968</v>
      </c>
      <c r="H339" s="39">
        <f t="shared" si="57"/>
        <v>959.78774471660086</v>
      </c>
      <c r="I339" s="37">
        <f t="shared" si="59"/>
        <v>4281.0143484095979</v>
      </c>
      <c r="J339" s="40">
        <f t="shared" si="60"/>
        <v>-311.85701807830816</v>
      </c>
      <c r="K339" s="37">
        <f t="shared" si="61"/>
        <v>3969.1573303312898</v>
      </c>
      <c r="L339" s="37">
        <f t="shared" si="62"/>
        <v>14833714.717239257</v>
      </c>
      <c r="M339" s="37">
        <f t="shared" si="63"/>
        <v>13753130.149597919</v>
      </c>
      <c r="N339" s="41">
        <f>'jan-aug'!M339</f>
        <v>10181219.941405764</v>
      </c>
      <c r="O339" s="41">
        <f t="shared" si="64"/>
        <v>3571910.2081921548</v>
      </c>
    </row>
    <row r="340" spans="1:15" s="34" customFormat="1" x14ac:dyDescent="0.2">
      <c r="A340" s="33">
        <v>5420</v>
      </c>
      <c r="B340" s="34" t="s">
        <v>332</v>
      </c>
      <c r="C340" s="65">
        <v>21330609</v>
      </c>
      <c r="D340" s="36">
        <v>1063</v>
      </c>
      <c r="E340" s="37">
        <f t="shared" si="58"/>
        <v>20066.424270931326</v>
      </c>
      <c r="F340" s="38">
        <f t="shared" si="55"/>
        <v>0.71842148460736688</v>
      </c>
      <c r="G340" s="39">
        <f t="shared" si="56"/>
        <v>4718.9072792294401</v>
      </c>
      <c r="H340" s="39">
        <f t="shared" si="57"/>
        <v>1775.1014721128595</v>
      </c>
      <c r="I340" s="37">
        <f t="shared" si="59"/>
        <v>6494.0087513422995</v>
      </c>
      <c r="J340" s="40">
        <f t="shared" si="60"/>
        <v>-311.85701807830816</v>
      </c>
      <c r="K340" s="37">
        <f t="shared" si="61"/>
        <v>6182.1517332639914</v>
      </c>
      <c r="L340" s="37">
        <f t="shared" si="62"/>
        <v>6903131.302676864</v>
      </c>
      <c r="M340" s="37">
        <f t="shared" si="63"/>
        <v>6571627.292459623</v>
      </c>
      <c r="N340" s="41">
        <f>'jan-aug'!M340</f>
        <v>5029472.8892393457</v>
      </c>
      <c r="O340" s="41">
        <f t="shared" si="64"/>
        <v>1542154.4032202773</v>
      </c>
    </row>
    <row r="341" spans="1:15" s="34" customFormat="1" x14ac:dyDescent="0.2">
      <c r="A341" s="33">
        <v>5421</v>
      </c>
      <c r="B341" s="34" t="s">
        <v>414</v>
      </c>
      <c r="C341" s="65">
        <v>349925091</v>
      </c>
      <c r="D341" s="36">
        <v>14725</v>
      </c>
      <c r="E341" s="37">
        <f t="shared" si="58"/>
        <v>23764.012971137523</v>
      </c>
      <c r="F341" s="38">
        <f t="shared" si="55"/>
        <v>0.85080317491766899</v>
      </c>
      <c r="G341" s="39">
        <f t="shared" si="56"/>
        <v>2500.3540591057222</v>
      </c>
      <c r="H341" s="39">
        <f t="shared" si="57"/>
        <v>480.94542704069062</v>
      </c>
      <c r="I341" s="37">
        <f t="shared" si="59"/>
        <v>2981.2994861464126</v>
      </c>
      <c r="J341" s="40">
        <f t="shared" si="60"/>
        <v>-311.85701807830816</v>
      </c>
      <c r="K341" s="37">
        <f t="shared" si="61"/>
        <v>2669.4424680681045</v>
      </c>
      <c r="L341" s="37">
        <f t="shared" si="62"/>
        <v>43899634.933505923</v>
      </c>
      <c r="M341" s="37">
        <f t="shared" si="63"/>
        <v>39307540.342302836</v>
      </c>
      <c r="N341" s="41">
        <f>'jan-aug'!M341</f>
        <v>27731028.186782055</v>
      </c>
      <c r="O341" s="41">
        <f t="shared" si="64"/>
        <v>11576512.155520782</v>
      </c>
    </row>
    <row r="342" spans="1:15" s="34" customFormat="1" x14ac:dyDescent="0.2">
      <c r="A342" s="33">
        <v>5422</v>
      </c>
      <c r="B342" s="34" t="s">
        <v>333</v>
      </c>
      <c r="C342" s="65">
        <v>110789184</v>
      </c>
      <c r="D342" s="36">
        <v>5559</v>
      </c>
      <c r="E342" s="37">
        <f t="shared" si="58"/>
        <v>19929.696708041014</v>
      </c>
      <c r="F342" s="38">
        <f t="shared" si="55"/>
        <v>0.71352634148709015</v>
      </c>
      <c r="G342" s="39">
        <f t="shared" si="56"/>
        <v>4800.9438169636278</v>
      </c>
      <c r="H342" s="39">
        <f t="shared" si="57"/>
        <v>1822.9561191244686</v>
      </c>
      <c r="I342" s="37">
        <f t="shared" si="59"/>
        <v>6623.8999360880962</v>
      </c>
      <c r="J342" s="40">
        <f t="shared" si="60"/>
        <v>-311.85701807830816</v>
      </c>
      <c r="K342" s="37">
        <f t="shared" si="61"/>
        <v>6312.0429180097881</v>
      </c>
      <c r="L342" s="37">
        <f t="shared" si="62"/>
        <v>36822259.744713724</v>
      </c>
      <c r="M342" s="37">
        <f t="shared" si="63"/>
        <v>35088646.58121641</v>
      </c>
      <c r="N342" s="41">
        <f>'jan-aug'!M342</f>
        <v>26998598.826558337</v>
      </c>
      <c r="O342" s="41">
        <f t="shared" si="64"/>
        <v>8090047.7546580732</v>
      </c>
    </row>
    <row r="343" spans="1:15" s="34" customFormat="1" x14ac:dyDescent="0.2">
      <c r="A343" s="33">
        <v>5423</v>
      </c>
      <c r="B343" s="34" t="s">
        <v>334</v>
      </c>
      <c r="C343" s="65">
        <v>48525341</v>
      </c>
      <c r="D343" s="36">
        <v>2172</v>
      </c>
      <c r="E343" s="37">
        <f t="shared" si="58"/>
        <v>22341.317219152854</v>
      </c>
      <c r="F343" s="38">
        <f t="shared" si="55"/>
        <v>0.7998675831806773</v>
      </c>
      <c r="G343" s="39">
        <f t="shared" si="56"/>
        <v>3353.9715102965238</v>
      </c>
      <c r="H343" s="39">
        <f t="shared" si="57"/>
        <v>978.88894023532475</v>
      </c>
      <c r="I343" s="37">
        <f t="shared" si="59"/>
        <v>4332.860450531849</v>
      </c>
      <c r="J343" s="40">
        <f t="shared" si="60"/>
        <v>-311.85701807830816</v>
      </c>
      <c r="K343" s="37">
        <f t="shared" si="61"/>
        <v>4021.0034324535409</v>
      </c>
      <c r="L343" s="37">
        <f t="shared" si="62"/>
        <v>9410972.8985551763</v>
      </c>
      <c r="M343" s="37">
        <f t="shared" si="63"/>
        <v>8733619.4552890901</v>
      </c>
      <c r="N343" s="41">
        <f>'jan-aug'!M343</f>
        <v>6371533.3907599812</v>
      </c>
      <c r="O343" s="41">
        <f t="shared" si="64"/>
        <v>2362086.0645291088</v>
      </c>
    </row>
    <row r="344" spans="1:15" s="34" customFormat="1" x14ac:dyDescent="0.2">
      <c r="A344" s="33">
        <v>5424</v>
      </c>
      <c r="B344" s="34" t="s">
        <v>335</v>
      </c>
      <c r="C344" s="65">
        <v>56150348</v>
      </c>
      <c r="D344" s="36">
        <v>2773</v>
      </c>
      <c r="E344" s="37">
        <f t="shared" si="58"/>
        <v>20248.953479985576</v>
      </c>
      <c r="F344" s="38">
        <f t="shared" si="55"/>
        <v>0.72495642593933729</v>
      </c>
      <c r="G344" s="39">
        <f t="shared" si="56"/>
        <v>4609.3897537968905</v>
      </c>
      <c r="H344" s="39">
        <f t="shared" si="57"/>
        <v>1711.2162489438722</v>
      </c>
      <c r="I344" s="37">
        <f t="shared" si="59"/>
        <v>6320.606002740763</v>
      </c>
      <c r="J344" s="40">
        <f t="shared" si="60"/>
        <v>-311.85701807830816</v>
      </c>
      <c r="K344" s="37">
        <f t="shared" si="61"/>
        <v>6008.7489846624549</v>
      </c>
      <c r="L344" s="37">
        <f t="shared" si="62"/>
        <v>17527040.445600137</v>
      </c>
      <c r="M344" s="37">
        <f t="shared" si="63"/>
        <v>16662260.934468986</v>
      </c>
      <c r="N344" s="41">
        <f>'jan-aug'!M344</f>
        <v>13132055.604478553</v>
      </c>
      <c r="O344" s="41">
        <f t="shared" si="64"/>
        <v>3530205.3299904335</v>
      </c>
    </row>
    <row r="345" spans="1:15" s="34" customFormat="1" x14ac:dyDescent="0.2">
      <c r="A345" s="33">
        <v>5425</v>
      </c>
      <c r="B345" s="34" t="s">
        <v>415</v>
      </c>
      <c r="C345" s="65">
        <v>43637588</v>
      </c>
      <c r="D345" s="36">
        <v>1831</v>
      </c>
      <c r="E345" s="37">
        <f t="shared" si="58"/>
        <v>23832.653194975424</v>
      </c>
      <c r="F345" s="38">
        <f t="shared" si="55"/>
        <v>0.85326064371468047</v>
      </c>
      <c r="G345" s="39">
        <f t="shared" si="56"/>
        <v>2459.1699248029813</v>
      </c>
      <c r="H345" s="39">
        <f t="shared" si="57"/>
        <v>456.92134869742512</v>
      </c>
      <c r="I345" s="37">
        <f t="shared" si="59"/>
        <v>2916.0912735004063</v>
      </c>
      <c r="J345" s="40">
        <f t="shared" si="60"/>
        <v>-311.85701807830816</v>
      </c>
      <c r="K345" s="37">
        <f t="shared" si="61"/>
        <v>2604.2342554220982</v>
      </c>
      <c r="L345" s="37">
        <f t="shared" si="62"/>
        <v>5339363.1217792435</v>
      </c>
      <c r="M345" s="37">
        <f t="shared" si="63"/>
        <v>4768352.9216778614</v>
      </c>
      <c r="N345" s="41">
        <f>'jan-aug'!M345</f>
        <v>2633032.6290660775</v>
      </c>
      <c r="O345" s="41">
        <f t="shared" si="64"/>
        <v>2135320.2926117838</v>
      </c>
    </row>
    <row r="346" spans="1:15" s="34" customFormat="1" x14ac:dyDescent="0.2">
      <c r="A346" s="33">
        <v>5426</v>
      </c>
      <c r="B346" s="34" t="s">
        <v>416</v>
      </c>
      <c r="C346" s="65">
        <v>40710915</v>
      </c>
      <c r="D346" s="36">
        <v>2072</v>
      </c>
      <c r="E346" s="37">
        <f t="shared" si="58"/>
        <v>19648.125</v>
      </c>
      <c r="F346" s="38">
        <f t="shared" si="55"/>
        <v>0.70344546400822139</v>
      </c>
      <c r="G346" s="39">
        <f t="shared" si="56"/>
        <v>4969.8868417882359</v>
      </c>
      <c r="H346" s="39">
        <f t="shared" si="57"/>
        <v>1921.5062169388236</v>
      </c>
      <c r="I346" s="37">
        <f t="shared" si="59"/>
        <v>6891.3930587270597</v>
      </c>
      <c r="J346" s="40">
        <f t="shared" si="60"/>
        <v>-311.85701807830816</v>
      </c>
      <c r="K346" s="37">
        <f t="shared" si="61"/>
        <v>6579.5360406487516</v>
      </c>
      <c r="L346" s="37">
        <f t="shared" si="62"/>
        <v>14278966.417682467</v>
      </c>
      <c r="M346" s="37">
        <f t="shared" si="63"/>
        <v>13632798.676224213</v>
      </c>
      <c r="N346" s="41">
        <f>'jan-aug'!M346</f>
        <v>10041879.505365873</v>
      </c>
      <c r="O346" s="41">
        <f t="shared" si="64"/>
        <v>3590919.1708583403</v>
      </c>
    </row>
    <row r="347" spans="1:15" s="34" customFormat="1" x14ac:dyDescent="0.2">
      <c r="A347" s="33">
        <v>5427</v>
      </c>
      <c r="B347" s="34" t="s">
        <v>336</v>
      </c>
      <c r="C347" s="65">
        <v>62017064</v>
      </c>
      <c r="D347" s="36">
        <v>2893</v>
      </c>
      <c r="E347" s="37">
        <f t="shared" si="58"/>
        <v>21436.938817836155</v>
      </c>
      <c r="F347" s="38">
        <f t="shared" si="55"/>
        <v>0.76748887609523075</v>
      </c>
      <c r="G347" s="39">
        <f t="shared" si="56"/>
        <v>3896.598551086543</v>
      </c>
      <c r="H347" s="39">
        <f t="shared" si="57"/>
        <v>1295.4213806961693</v>
      </c>
      <c r="I347" s="37">
        <f t="shared" si="59"/>
        <v>5192.0199317827119</v>
      </c>
      <c r="J347" s="40">
        <f t="shared" si="60"/>
        <v>-311.85701807830816</v>
      </c>
      <c r="K347" s="37">
        <f t="shared" si="61"/>
        <v>4880.1629137044038</v>
      </c>
      <c r="L347" s="37">
        <f t="shared" si="62"/>
        <v>15020513.662647385</v>
      </c>
      <c r="M347" s="37">
        <f t="shared" si="63"/>
        <v>14118311.30934684</v>
      </c>
      <c r="N347" s="41">
        <f>'jan-aug'!M347</f>
        <v>9987762.066951476</v>
      </c>
      <c r="O347" s="41">
        <f t="shared" si="64"/>
        <v>4130549.2423953637</v>
      </c>
    </row>
    <row r="348" spans="1:15" s="34" customFormat="1" x14ac:dyDescent="0.2">
      <c r="A348" s="33">
        <v>5428</v>
      </c>
      <c r="B348" s="34" t="s">
        <v>421</v>
      </c>
      <c r="C348" s="65">
        <v>103681246</v>
      </c>
      <c r="D348" s="36">
        <v>4812</v>
      </c>
      <c r="E348" s="37">
        <f t="shared" si="58"/>
        <v>21546.393599334995</v>
      </c>
      <c r="F348" s="38">
        <f t="shared" si="55"/>
        <v>0.77140759452558327</v>
      </c>
      <c r="G348" s="39">
        <f t="shared" si="56"/>
        <v>3830.9256821872386</v>
      </c>
      <c r="H348" s="39">
        <f t="shared" si="57"/>
        <v>1257.1122071715754</v>
      </c>
      <c r="I348" s="37">
        <f t="shared" si="59"/>
        <v>5088.037889358814</v>
      </c>
      <c r="J348" s="40">
        <f t="shared" si="60"/>
        <v>-311.85701807830816</v>
      </c>
      <c r="K348" s="37">
        <f t="shared" si="61"/>
        <v>4776.1808712805059</v>
      </c>
      <c r="L348" s="37">
        <f t="shared" si="62"/>
        <v>24483638.323594615</v>
      </c>
      <c r="M348" s="37">
        <f t="shared" si="63"/>
        <v>22982982.352601793</v>
      </c>
      <c r="N348" s="41">
        <f>'jan-aug'!M348</f>
        <v>17474649.115164369</v>
      </c>
      <c r="O348" s="41">
        <f t="shared" si="64"/>
        <v>5508333.2374374233</v>
      </c>
    </row>
    <row r="349" spans="1:15" s="34" customFormat="1" x14ac:dyDescent="0.2">
      <c r="A349" s="33">
        <v>5429</v>
      </c>
      <c r="B349" s="34" t="s">
        <v>338</v>
      </c>
      <c r="C349" s="65">
        <v>26613101</v>
      </c>
      <c r="D349" s="36">
        <v>1166</v>
      </c>
      <c r="E349" s="37">
        <f t="shared" si="58"/>
        <v>22824.271869639793</v>
      </c>
      <c r="F349" s="38">
        <f t="shared" si="55"/>
        <v>0.81715840651403415</v>
      </c>
      <c r="G349" s="39">
        <f t="shared" si="56"/>
        <v>3064.19872000436</v>
      </c>
      <c r="H349" s="39">
        <f t="shared" si="57"/>
        <v>809.85481256489595</v>
      </c>
      <c r="I349" s="37">
        <f t="shared" si="59"/>
        <v>3874.0535325692558</v>
      </c>
      <c r="J349" s="40">
        <f t="shared" si="60"/>
        <v>-311.85701807830816</v>
      </c>
      <c r="K349" s="37">
        <f t="shared" si="61"/>
        <v>3562.1965144909477</v>
      </c>
      <c r="L349" s="37">
        <f t="shared" si="62"/>
        <v>4517146.4189757518</v>
      </c>
      <c r="M349" s="37">
        <f t="shared" si="63"/>
        <v>4153521.1358964453</v>
      </c>
      <c r="N349" s="41">
        <f>'jan-aug'!M349</f>
        <v>2418634.7786952732</v>
      </c>
      <c r="O349" s="41">
        <f t="shared" si="64"/>
        <v>1734886.357201172</v>
      </c>
    </row>
    <row r="350" spans="1:15" s="34" customFormat="1" x14ac:dyDescent="0.2">
      <c r="A350" s="33">
        <v>5430</v>
      </c>
      <c r="B350" s="34" t="s">
        <v>417</v>
      </c>
      <c r="C350" s="65">
        <v>48336817</v>
      </c>
      <c r="D350" s="36">
        <v>2920</v>
      </c>
      <c r="E350" s="37">
        <f t="shared" si="58"/>
        <v>16553.704452054793</v>
      </c>
      <c r="F350" s="38">
        <f t="shared" si="55"/>
        <v>0.59265850096793682</v>
      </c>
      <c r="G350" s="39">
        <f t="shared" si="56"/>
        <v>6826.5391705553602</v>
      </c>
      <c r="H350" s="39">
        <f t="shared" si="57"/>
        <v>3004.5534087196456</v>
      </c>
      <c r="I350" s="37">
        <f t="shared" si="59"/>
        <v>9831.0925792750058</v>
      </c>
      <c r="J350" s="40">
        <f t="shared" si="60"/>
        <v>-311.85701807830816</v>
      </c>
      <c r="K350" s="37">
        <f t="shared" si="61"/>
        <v>9519.2355611966977</v>
      </c>
      <c r="L350" s="37">
        <f t="shared" si="62"/>
        <v>28706790.331483018</v>
      </c>
      <c r="M350" s="37">
        <f t="shared" si="63"/>
        <v>27796167.838694356</v>
      </c>
      <c r="N350" s="41">
        <f>'jan-aug'!M350</f>
        <v>21353521.453507889</v>
      </c>
      <c r="O350" s="41">
        <f t="shared" si="64"/>
        <v>6442646.3851864673</v>
      </c>
    </row>
    <row r="351" spans="1:15" s="34" customFormat="1" x14ac:dyDescent="0.2">
      <c r="A351" s="33">
        <v>5432</v>
      </c>
      <c r="B351" s="34" t="s">
        <v>343</v>
      </c>
      <c r="C351" s="65">
        <v>17790503</v>
      </c>
      <c r="D351" s="36">
        <v>860</v>
      </c>
      <c r="E351" s="37">
        <f t="shared" si="58"/>
        <v>20686.631395348839</v>
      </c>
      <c r="F351" s="38">
        <f t="shared" si="55"/>
        <v>0.7406262440140321</v>
      </c>
      <c r="G351" s="39">
        <f t="shared" si="56"/>
        <v>4346.7830045789324</v>
      </c>
      <c r="H351" s="39">
        <f t="shared" si="57"/>
        <v>1558.0289785667301</v>
      </c>
      <c r="I351" s="37">
        <f t="shared" si="59"/>
        <v>5904.8119831456625</v>
      </c>
      <c r="J351" s="40">
        <f t="shared" si="60"/>
        <v>-311.85701807830816</v>
      </c>
      <c r="K351" s="37">
        <f t="shared" si="61"/>
        <v>5592.9549650673544</v>
      </c>
      <c r="L351" s="37">
        <f t="shared" si="62"/>
        <v>5078138.3055052701</v>
      </c>
      <c r="M351" s="37">
        <f t="shared" si="63"/>
        <v>4809941.2699579252</v>
      </c>
      <c r="N351" s="41">
        <f>'jan-aug'!M351</f>
        <v>3757256.5143893096</v>
      </c>
      <c r="O351" s="41">
        <f t="shared" si="64"/>
        <v>1052684.7555686156</v>
      </c>
    </row>
    <row r="352" spans="1:15" s="34" customFormat="1" x14ac:dyDescent="0.2">
      <c r="A352" s="33">
        <v>5433</v>
      </c>
      <c r="B352" s="34" t="s">
        <v>344</v>
      </c>
      <c r="C352" s="65">
        <v>19538883</v>
      </c>
      <c r="D352" s="36">
        <v>983</v>
      </c>
      <c r="E352" s="37">
        <f t="shared" si="58"/>
        <v>19876.788402848422</v>
      </c>
      <c r="F352" s="38">
        <f t="shared" si="55"/>
        <v>0.71163210947787336</v>
      </c>
      <c r="G352" s="39">
        <f t="shared" si="56"/>
        <v>4832.6888000791823</v>
      </c>
      <c r="H352" s="39">
        <f t="shared" si="57"/>
        <v>1841.4740259418757</v>
      </c>
      <c r="I352" s="37">
        <f t="shared" si="59"/>
        <v>6674.1628260210582</v>
      </c>
      <c r="J352" s="40">
        <f t="shared" si="60"/>
        <v>-311.85701807830816</v>
      </c>
      <c r="K352" s="37">
        <f t="shared" si="61"/>
        <v>6362.3058079427501</v>
      </c>
      <c r="L352" s="37">
        <f t="shared" si="62"/>
        <v>6560702.0579786999</v>
      </c>
      <c r="M352" s="37">
        <f t="shared" si="63"/>
        <v>6254146.6092077233</v>
      </c>
      <c r="N352" s="41">
        <f>'jan-aug'!M352</f>
        <v>4262761.8809240591</v>
      </c>
      <c r="O352" s="41">
        <f t="shared" si="64"/>
        <v>1991384.7282836642</v>
      </c>
    </row>
    <row r="353" spans="1:15" s="34" customFormat="1" x14ac:dyDescent="0.2">
      <c r="A353" s="33">
        <v>5434</v>
      </c>
      <c r="B353" s="34" t="s">
        <v>345</v>
      </c>
      <c r="C353" s="65">
        <v>28873298</v>
      </c>
      <c r="D353" s="36">
        <v>1197</v>
      </c>
      <c r="E353" s="37">
        <f t="shared" si="58"/>
        <v>24121.385129490394</v>
      </c>
      <c r="F353" s="38">
        <f t="shared" si="55"/>
        <v>0.86359787282172629</v>
      </c>
      <c r="G353" s="39">
        <f t="shared" si="56"/>
        <v>2285.9307640939992</v>
      </c>
      <c r="H353" s="39">
        <f t="shared" si="57"/>
        <v>355.86517161718564</v>
      </c>
      <c r="I353" s="37">
        <f t="shared" si="59"/>
        <v>2641.7959357111849</v>
      </c>
      <c r="J353" s="40">
        <f t="shared" si="60"/>
        <v>-311.85701807830816</v>
      </c>
      <c r="K353" s="37">
        <f t="shared" si="61"/>
        <v>2329.9389176328768</v>
      </c>
      <c r="L353" s="37">
        <f t="shared" si="62"/>
        <v>3162229.7350462885</v>
      </c>
      <c r="M353" s="37">
        <f t="shared" si="63"/>
        <v>2788936.8844065536</v>
      </c>
      <c r="N353" s="41">
        <f>'jan-aug'!M353</f>
        <v>1919362.6206674448</v>
      </c>
      <c r="O353" s="41">
        <f t="shared" si="64"/>
        <v>869574.26373910881</v>
      </c>
    </row>
    <row r="354" spans="1:15" s="34" customFormat="1" x14ac:dyDescent="0.2">
      <c r="A354" s="33">
        <v>5435</v>
      </c>
      <c r="B354" s="34" t="s">
        <v>346</v>
      </c>
      <c r="C354" s="65">
        <v>72227768</v>
      </c>
      <c r="D354" s="36">
        <v>3075</v>
      </c>
      <c r="E354" s="37">
        <f t="shared" si="58"/>
        <v>23488.705040650406</v>
      </c>
      <c r="F354" s="38">
        <f t="shared" si="55"/>
        <v>0.84094655425250875</v>
      </c>
      <c r="G354" s="39">
        <f t="shared" si="56"/>
        <v>2665.5388173979923</v>
      </c>
      <c r="H354" s="39">
        <f t="shared" si="57"/>
        <v>577.3032027111816</v>
      </c>
      <c r="I354" s="37">
        <f t="shared" si="59"/>
        <v>3242.842020109174</v>
      </c>
      <c r="J354" s="40">
        <f t="shared" si="60"/>
        <v>-311.85701807830816</v>
      </c>
      <c r="K354" s="37">
        <f t="shared" si="61"/>
        <v>2930.9850020308659</v>
      </c>
      <c r="L354" s="37">
        <f t="shared" si="62"/>
        <v>9971739.2118357103</v>
      </c>
      <c r="M354" s="37">
        <f t="shared" si="63"/>
        <v>9012778.8812449127</v>
      </c>
      <c r="N354" s="41">
        <f>'jan-aug'!M354</f>
        <v>6699041.6633687532</v>
      </c>
      <c r="O354" s="41">
        <f t="shared" si="64"/>
        <v>2313737.2178761596</v>
      </c>
    </row>
    <row r="355" spans="1:15" s="34" customFormat="1" x14ac:dyDescent="0.2">
      <c r="A355" s="33">
        <v>5436</v>
      </c>
      <c r="B355" s="34" t="s">
        <v>418</v>
      </c>
      <c r="C355" s="65">
        <v>87936187</v>
      </c>
      <c r="D355" s="36">
        <v>3921</v>
      </c>
      <c r="E355" s="37">
        <f t="shared" si="58"/>
        <v>22426.979597041573</v>
      </c>
      <c r="F355" s="38">
        <f t="shared" si="55"/>
        <v>0.8029344819896973</v>
      </c>
      <c r="G355" s="39">
        <f t="shared" si="56"/>
        <v>3302.5740835632923</v>
      </c>
      <c r="H355" s="39">
        <f t="shared" si="57"/>
        <v>948.90710797427323</v>
      </c>
      <c r="I355" s="37">
        <f t="shared" si="59"/>
        <v>4251.4811915375658</v>
      </c>
      <c r="J355" s="40">
        <f t="shared" si="60"/>
        <v>-311.85701807830816</v>
      </c>
      <c r="K355" s="37">
        <f t="shared" si="61"/>
        <v>3939.6241734592577</v>
      </c>
      <c r="L355" s="37">
        <f t="shared" si="62"/>
        <v>16670057.752018796</v>
      </c>
      <c r="M355" s="37">
        <f t="shared" si="63"/>
        <v>15447266.384133749</v>
      </c>
      <c r="N355" s="41">
        <f>'jan-aug'!M355</f>
        <v>11756486.808802895</v>
      </c>
      <c r="O355" s="41">
        <f t="shared" si="64"/>
        <v>3690779.5753308535</v>
      </c>
    </row>
    <row r="356" spans="1:15" s="34" customFormat="1" x14ac:dyDescent="0.2">
      <c r="A356" s="33">
        <v>5437</v>
      </c>
      <c r="B356" s="34" t="s">
        <v>388</v>
      </c>
      <c r="C356" s="65">
        <v>53300864</v>
      </c>
      <c r="D356" s="36">
        <v>2641</v>
      </c>
      <c r="E356" s="37">
        <f t="shared" si="58"/>
        <v>20182.076486179478</v>
      </c>
      <c r="F356" s="38">
        <f t="shared" si="55"/>
        <v>0.72256208459941784</v>
      </c>
      <c r="G356" s="39">
        <f t="shared" si="56"/>
        <v>4649.5159500805494</v>
      </c>
      <c r="H356" s="39">
        <f t="shared" si="57"/>
        <v>1734.6231967760064</v>
      </c>
      <c r="I356" s="37">
        <f t="shared" si="59"/>
        <v>6384.1391468565562</v>
      </c>
      <c r="J356" s="40">
        <f t="shared" si="60"/>
        <v>-311.85701807830816</v>
      </c>
      <c r="K356" s="37">
        <f t="shared" si="61"/>
        <v>6072.2821287782481</v>
      </c>
      <c r="L356" s="37">
        <f t="shared" si="62"/>
        <v>16860511.486848164</v>
      </c>
      <c r="M356" s="37">
        <f t="shared" si="63"/>
        <v>16036897.102103353</v>
      </c>
      <c r="N356" s="41">
        <f>'jan-aug'!M356</f>
        <v>12662365.475758335</v>
      </c>
      <c r="O356" s="41">
        <f t="shared" si="64"/>
        <v>3374531.6263450179</v>
      </c>
    </row>
    <row r="357" spans="1:15" s="34" customFormat="1" x14ac:dyDescent="0.2">
      <c r="A357" s="33">
        <v>5438</v>
      </c>
      <c r="B357" s="34" t="s">
        <v>347</v>
      </c>
      <c r="C357" s="65">
        <v>31566305</v>
      </c>
      <c r="D357" s="36">
        <v>1271</v>
      </c>
      <c r="E357" s="37">
        <f t="shared" si="58"/>
        <v>24835.802517702596</v>
      </c>
      <c r="F357" s="38">
        <f t="shared" si="55"/>
        <v>0.88917556388112629</v>
      </c>
      <c r="G357" s="39">
        <f t="shared" si="56"/>
        <v>1857.2803311666785</v>
      </c>
      <c r="H357" s="39">
        <f t="shared" si="57"/>
        <v>105.81908574291519</v>
      </c>
      <c r="I357" s="37">
        <f t="shared" si="59"/>
        <v>1963.0994169095936</v>
      </c>
      <c r="J357" s="40">
        <f t="shared" si="60"/>
        <v>-311.85701807830816</v>
      </c>
      <c r="K357" s="37">
        <f t="shared" si="61"/>
        <v>1651.2423988312855</v>
      </c>
      <c r="L357" s="37">
        <f t="shared" si="62"/>
        <v>2495099.3588920934</v>
      </c>
      <c r="M357" s="37">
        <f t="shared" si="63"/>
        <v>2098729.0889145639</v>
      </c>
      <c r="N357" s="41">
        <f>'jan-aug'!M357</f>
        <v>1052949.1536357226</v>
      </c>
      <c r="O357" s="41">
        <f t="shared" si="64"/>
        <v>1045779.9352788413</v>
      </c>
    </row>
    <row r="358" spans="1:15" s="34" customFormat="1" x14ac:dyDescent="0.2">
      <c r="A358" s="33">
        <v>5439</v>
      </c>
      <c r="B358" s="34" t="s">
        <v>348</v>
      </c>
      <c r="C358" s="65">
        <v>24049803</v>
      </c>
      <c r="D358" s="36">
        <v>1097</v>
      </c>
      <c r="E358" s="37">
        <f t="shared" si="58"/>
        <v>21923.247948951688</v>
      </c>
      <c r="F358" s="38">
        <f t="shared" si="55"/>
        <v>0.78489979710621793</v>
      </c>
      <c r="G358" s="39">
        <f t="shared" si="56"/>
        <v>3604.8130724172229</v>
      </c>
      <c r="H358" s="39">
        <f t="shared" si="57"/>
        <v>1125.2131848057327</v>
      </c>
      <c r="I358" s="37">
        <f t="shared" si="59"/>
        <v>4730.0262572229558</v>
      </c>
      <c r="J358" s="40">
        <f t="shared" si="60"/>
        <v>-311.85701807830816</v>
      </c>
      <c r="K358" s="37">
        <f t="shared" si="61"/>
        <v>4418.1692391446477</v>
      </c>
      <c r="L358" s="37">
        <f t="shared" si="62"/>
        <v>5188838.8041735822</v>
      </c>
      <c r="M358" s="37">
        <f t="shared" si="63"/>
        <v>4846731.6553416783</v>
      </c>
      <c r="N358" s="41">
        <f>'jan-aug'!M358</f>
        <v>3562479.0352733419</v>
      </c>
      <c r="O358" s="41">
        <f t="shared" si="64"/>
        <v>1284252.6200683364</v>
      </c>
    </row>
    <row r="359" spans="1:15" s="34" customFormat="1" x14ac:dyDescent="0.2">
      <c r="A359" s="33">
        <v>5440</v>
      </c>
      <c r="B359" s="34" t="s">
        <v>349</v>
      </c>
      <c r="C359" s="65">
        <v>21991851</v>
      </c>
      <c r="D359" s="36">
        <v>928</v>
      </c>
      <c r="E359" s="37">
        <f t="shared" si="58"/>
        <v>23698.115301724138</v>
      </c>
      <c r="F359" s="38">
        <f t="shared" si="55"/>
        <v>0.84844389551377886</v>
      </c>
      <c r="G359" s="39">
        <f t="shared" si="56"/>
        <v>2539.8926607537533</v>
      </c>
      <c r="H359" s="39">
        <f t="shared" si="57"/>
        <v>504.00961133537544</v>
      </c>
      <c r="I359" s="37">
        <f t="shared" si="59"/>
        <v>3043.9022720891289</v>
      </c>
      <c r="J359" s="40">
        <f t="shared" si="60"/>
        <v>-311.85701807830816</v>
      </c>
      <c r="K359" s="37">
        <f t="shared" si="61"/>
        <v>2732.0452540108208</v>
      </c>
      <c r="L359" s="37">
        <f t="shared" si="62"/>
        <v>2824741.3084987118</v>
      </c>
      <c r="M359" s="37">
        <f t="shared" si="63"/>
        <v>2535337.9957220419</v>
      </c>
      <c r="N359" s="41">
        <f>'jan-aug'!M359</f>
        <v>1774045.9064573008</v>
      </c>
      <c r="O359" s="41">
        <f t="shared" si="64"/>
        <v>761292.08926474117</v>
      </c>
    </row>
    <row r="360" spans="1:15" s="34" customFormat="1" x14ac:dyDescent="0.2">
      <c r="A360" s="33">
        <v>5441</v>
      </c>
      <c r="B360" s="34" t="s">
        <v>389</v>
      </c>
      <c r="C360" s="65">
        <v>61997170</v>
      </c>
      <c r="D360" s="36">
        <v>2829</v>
      </c>
      <c r="E360" s="37">
        <f t="shared" si="58"/>
        <v>21914.870979144573</v>
      </c>
      <c r="F360" s="38">
        <f t="shared" si="55"/>
        <v>0.78459988342931741</v>
      </c>
      <c r="G360" s="39">
        <f t="shared" si="56"/>
        <v>3609.8392543014925</v>
      </c>
      <c r="H360" s="39">
        <f t="shared" si="57"/>
        <v>1128.1451242382232</v>
      </c>
      <c r="I360" s="37">
        <f t="shared" si="59"/>
        <v>4737.9843785397152</v>
      </c>
      <c r="J360" s="40">
        <f t="shared" si="60"/>
        <v>-311.85701807830816</v>
      </c>
      <c r="K360" s="37">
        <f t="shared" si="61"/>
        <v>4426.1273604614071</v>
      </c>
      <c r="L360" s="37">
        <f t="shared" si="62"/>
        <v>13403757.806888854</v>
      </c>
      <c r="M360" s="37">
        <f t="shared" si="63"/>
        <v>12521514.30274532</v>
      </c>
      <c r="N360" s="41">
        <f>'jan-aug'!M360</f>
        <v>9875977.6802992597</v>
      </c>
      <c r="O360" s="41">
        <f t="shared" si="64"/>
        <v>2645536.6224460602</v>
      </c>
    </row>
    <row r="361" spans="1:15" s="34" customFormat="1" x14ac:dyDescent="0.2">
      <c r="A361" s="33">
        <v>5442</v>
      </c>
      <c r="B361" s="34" t="s">
        <v>390</v>
      </c>
      <c r="C361" s="65">
        <v>16638838</v>
      </c>
      <c r="D361" s="36">
        <v>880</v>
      </c>
      <c r="E361" s="37">
        <f t="shared" si="58"/>
        <v>18907.770454545454</v>
      </c>
      <c r="F361" s="38">
        <f t="shared" si="55"/>
        <v>0.6769391664985166</v>
      </c>
      <c r="G361" s="39">
        <f t="shared" si="56"/>
        <v>5414.0995690609634</v>
      </c>
      <c r="H361" s="39">
        <f t="shared" si="57"/>
        <v>2180.6303078479145</v>
      </c>
      <c r="I361" s="37">
        <f t="shared" si="59"/>
        <v>7594.7298769088775</v>
      </c>
      <c r="J361" s="40">
        <f t="shared" si="60"/>
        <v>-311.85701807830816</v>
      </c>
      <c r="K361" s="37">
        <f t="shared" si="61"/>
        <v>7282.8728588305694</v>
      </c>
      <c r="L361" s="37">
        <f t="shared" si="62"/>
        <v>6683362.2916798126</v>
      </c>
      <c r="M361" s="37">
        <f t="shared" si="63"/>
        <v>6408928.1157709006</v>
      </c>
      <c r="N361" s="41">
        <f>'jan-aug'!M361</f>
        <v>5105325.0914681302</v>
      </c>
      <c r="O361" s="41">
        <f t="shared" si="64"/>
        <v>1303603.0243027704</v>
      </c>
    </row>
    <row r="362" spans="1:15" s="34" customFormat="1" x14ac:dyDescent="0.2">
      <c r="A362" s="33">
        <v>5443</v>
      </c>
      <c r="B362" s="34" t="s">
        <v>350</v>
      </c>
      <c r="C362" s="65">
        <v>50552255</v>
      </c>
      <c r="D362" s="36">
        <v>2200</v>
      </c>
      <c r="E362" s="37">
        <f t="shared" si="58"/>
        <v>22978.297727272726</v>
      </c>
      <c r="F362" s="38">
        <f t="shared" si="55"/>
        <v>0.82267286608164503</v>
      </c>
      <c r="G362" s="39">
        <f t="shared" si="56"/>
        <v>2971.7832054246005</v>
      </c>
      <c r="H362" s="39">
        <f t="shared" si="57"/>
        <v>755.94576239336959</v>
      </c>
      <c r="I362" s="37">
        <f t="shared" si="59"/>
        <v>3727.72896781797</v>
      </c>
      <c r="J362" s="40">
        <f t="shared" si="60"/>
        <v>-311.85701807830816</v>
      </c>
      <c r="K362" s="37">
        <f t="shared" si="61"/>
        <v>3415.8719497396619</v>
      </c>
      <c r="L362" s="37">
        <f t="shared" si="62"/>
        <v>8201003.7291995343</v>
      </c>
      <c r="M362" s="37">
        <f t="shared" si="63"/>
        <v>7514918.2894272562</v>
      </c>
      <c r="N362" s="41">
        <f>'jan-aug'!M362</f>
        <v>5093984.5786703276</v>
      </c>
      <c r="O362" s="41">
        <f t="shared" si="64"/>
        <v>2420933.7107569287</v>
      </c>
    </row>
    <row r="363" spans="1:15" s="34" customFormat="1" x14ac:dyDescent="0.2">
      <c r="A363" s="33">
        <v>5444</v>
      </c>
      <c r="B363" s="34" t="s">
        <v>351</v>
      </c>
      <c r="C363" s="65">
        <v>236676130</v>
      </c>
      <c r="D363" s="36">
        <v>10103</v>
      </c>
      <c r="E363" s="37">
        <f t="shared" si="58"/>
        <v>23426.321884588735</v>
      </c>
      <c r="F363" s="38">
        <f t="shared" si="55"/>
        <v>0.83871310204462124</v>
      </c>
      <c r="G363" s="39">
        <f t="shared" si="56"/>
        <v>2702.9687110349951</v>
      </c>
      <c r="H363" s="39">
        <f t="shared" si="57"/>
        <v>599.13730733276634</v>
      </c>
      <c r="I363" s="37">
        <f t="shared" si="59"/>
        <v>3302.1060183677614</v>
      </c>
      <c r="J363" s="40">
        <f t="shared" si="60"/>
        <v>-311.85701807830816</v>
      </c>
      <c r="K363" s="37">
        <f t="shared" si="61"/>
        <v>2990.2490002894533</v>
      </c>
      <c r="L363" s="37">
        <f t="shared" si="62"/>
        <v>33361177.103569493</v>
      </c>
      <c r="M363" s="37">
        <f t="shared" si="63"/>
        <v>30210485.649924345</v>
      </c>
      <c r="N363" s="41">
        <f>'jan-aug'!M363</f>
        <v>23023240.278866496</v>
      </c>
      <c r="O363" s="41">
        <f t="shared" si="64"/>
        <v>7187245.3710578494</v>
      </c>
    </row>
    <row r="364" spans="1:15" s="34" customFormat="1" x14ac:dyDescent="0.2">
      <c r="A364" s="33"/>
      <c r="C364" s="36"/>
      <c r="D364" s="36"/>
      <c r="E364" s="37"/>
      <c r="F364" s="38"/>
      <c r="G364" s="39"/>
      <c r="H364" s="39"/>
      <c r="I364" s="37"/>
      <c r="J364" s="40"/>
      <c r="K364" s="37"/>
      <c r="L364" s="37"/>
      <c r="M364" s="37"/>
      <c r="N364" s="41"/>
      <c r="O364" s="41"/>
    </row>
    <row r="365" spans="1:15" s="34" customFormat="1" x14ac:dyDescent="0.2">
      <c r="A365" s="33"/>
      <c r="C365" s="36"/>
      <c r="D365" s="36"/>
      <c r="E365" s="37"/>
      <c r="F365" s="38"/>
      <c r="G365" s="39"/>
      <c r="H365" s="39"/>
      <c r="I365" s="37"/>
      <c r="J365" s="40"/>
      <c r="K365" s="37"/>
      <c r="L365" s="37"/>
      <c r="M365" s="37"/>
      <c r="N365" s="41"/>
      <c r="O365" s="41"/>
    </row>
    <row r="366" spans="1:15" s="60" customFormat="1" ht="13.5" thickBot="1" x14ac:dyDescent="0.25">
      <c r="A366" s="44"/>
      <c r="B366" s="44" t="s">
        <v>32</v>
      </c>
      <c r="C366" s="46">
        <f>SUM(C8:C365)</f>
        <v>150587781787</v>
      </c>
      <c r="D366" s="46">
        <f>SUM(D8:D365)</f>
        <v>5391369</v>
      </c>
      <c r="E366" s="46">
        <f>(C366)/D366</f>
        <v>27931.269736313727</v>
      </c>
      <c r="F366" s="47">
        <f>IF(C366&gt;0,E366/E$366,"")</f>
        <v>1</v>
      </c>
      <c r="G366" s="48"/>
      <c r="H366" s="48"/>
      <c r="I366" s="46"/>
      <c r="J366" s="49"/>
      <c r="K366" s="46"/>
      <c r="L366" s="46">
        <f>SUM(L8:L365)</f>
        <v>1681336259.6998301</v>
      </c>
      <c r="M366" s="46">
        <f>SUM(M8:M365)</f>
        <v>-4.0233135223388672E-7</v>
      </c>
      <c r="N366" s="46">
        <f>jan!M365</f>
        <v>-1.1168885976076126E-6</v>
      </c>
      <c r="O366" s="46">
        <f t="shared" ref="O366" si="65">M366-N366</f>
        <v>7.1455724537372589E-7</v>
      </c>
    </row>
    <row r="367" spans="1:15" s="34" customFormat="1" ht="13.5" thickTop="1" x14ac:dyDescent="0.2">
      <c r="A367" s="50"/>
      <c r="B367" s="50"/>
      <c r="C367" s="36"/>
      <c r="D367" s="36"/>
      <c r="E367" s="37"/>
      <c r="F367" s="38"/>
      <c r="G367" s="39"/>
      <c r="H367" s="39"/>
      <c r="I367" s="37"/>
      <c r="J367" s="40"/>
      <c r="K367" s="37"/>
      <c r="L367" s="37"/>
      <c r="M367" s="37"/>
      <c r="O367" s="51"/>
    </row>
    <row r="368" spans="1:15" s="34" customFormat="1" x14ac:dyDescent="0.2">
      <c r="A368" s="52" t="s">
        <v>33</v>
      </c>
      <c r="B368" s="52"/>
      <c r="C368" s="52"/>
      <c r="D368" s="53">
        <f>L366</f>
        <v>1681336259.6998301</v>
      </c>
      <c r="E368" s="54" t="s">
        <v>34</v>
      </c>
      <c r="F368" s="55">
        <f>D366</f>
        <v>5391369</v>
      </c>
      <c r="G368" s="54" t="s">
        <v>35</v>
      </c>
      <c r="H368" s="54"/>
      <c r="I368" s="56">
        <f>-L366/D366</f>
        <v>-311.85701807830816</v>
      </c>
      <c r="J368" s="57" t="s">
        <v>36</v>
      </c>
      <c r="M368" s="58"/>
    </row>
    <row r="369" spans="3:4" x14ac:dyDescent="0.2">
      <c r="C369" s="36"/>
      <c r="D369" s="36"/>
    </row>
    <row r="370" spans="3:4" x14ac:dyDescent="0.2">
      <c r="C370" s="36"/>
      <c r="D370" s="36"/>
    </row>
    <row r="371" spans="3:4" x14ac:dyDescent="0.2">
      <c r="C371" s="36"/>
      <c r="D371" s="36"/>
    </row>
    <row r="372" spans="3:4" x14ac:dyDescent="0.2">
      <c r="C372" s="36"/>
      <c r="D372" s="36"/>
    </row>
    <row r="373" spans="3:4" x14ac:dyDescent="0.2">
      <c r="C373" s="36"/>
      <c r="D373" s="36"/>
    </row>
    <row r="374" spans="3:4" x14ac:dyDescent="0.2">
      <c r="C374" s="36"/>
      <c r="D374" s="36"/>
    </row>
    <row r="375" spans="3:4" ht="14.1" customHeight="1" x14ac:dyDescent="0.2">
      <c r="C375" s="36"/>
      <c r="D375" s="36"/>
    </row>
    <row r="376" spans="3:4" x14ac:dyDescent="0.2">
      <c r="C376" s="36"/>
      <c r="D376" s="36"/>
    </row>
    <row r="377" spans="3:4" x14ac:dyDescent="0.2">
      <c r="C377" s="36"/>
      <c r="D377" s="36"/>
    </row>
    <row r="378" spans="3:4" x14ac:dyDescent="0.2">
      <c r="C378" s="36"/>
      <c r="D378" s="36"/>
    </row>
    <row r="379" spans="3:4" x14ac:dyDescent="0.2">
      <c r="C379" s="36"/>
      <c r="D379" s="36"/>
    </row>
    <row r="380" spans="3:4" x14ac:dyDescent="0.2">
      <c r="C380" s="36"/>
      <c r="D380" s="36"/>
    </row>
    <row r="381" spans="3:4" x14ac:dyDescent="0.2">
      <c r="C381" s="36"/>
      <c r="D381" s="36"/>
    </row>
    <row r="382" spans="3:4" x14ac:dyDescent="0.2">
      <c r="C382" s="36"/>
      <c r="D382" s="36"/>
    </row>
    <row r="383" spans="3:4" x14ac:dyDescent="0.2">
      <c r="C383" s="36"/>
      <c r="D383" s="36"/>
    </row>
    <row r="384" spans="3:4" x14ac:dyDescent="0.2">
      <c r="C384" s="36"/>
      <c r="D384" s="36"/>
    </row>
    <row r="385" spans="3:4" x14ac:dyDescent="0.2">
      <c r="C385" s="36"/>
      <c r="D385" s="36"/>
    </row>
    <row r="386" spans="3:4" x14ac:dyDescent="0.2">
      <c r="C386" s="36"/>
      <c r="D386" s="36"/>
    </row>
    <row r="387" spans="3:4" x14ac:dyDescent="0.2">
      <c r="C387" s="36"/>
      <c r="D387" s="36"/>
    </row>
    <row r="388" spans="3:4" x14ac:dyDescent="0.2">
      <c r="C388" s="36"/>
      <c r="D388" s="36"/>
    </row>
    <row r="389" spans="3:4" x14ac:dyDescent="0.2">
      <c r="C389" s="36"/>
      <c r="D389" s="36"/>
    </row>
    <row r="390" spans="3:4" x14ac:dyDescent="0.2">
      <c r="C390" s="36"/>
      <c r="D390" s="36"/>
    </row>
    <row r="391" spans="3:4" x14ac:dyDescent="0.2">
      <c r="C391" s="36"/>
      <c r="D391" s="36"/>
    </row>
    <row r="392" spans="3:4" x14ac:dyDescent="0.2">
      <c r="C392" s="36"/>
      <c r="D392" s="36"/>
    </row>
    <row r="393" spans="3:4" x14ac:dyDescent="0.2">
      <c r="C393" s="36"/>
      <c r="D393" s="36"/>
    </row>
    <row r="394" spans="3:4" x14ac:dyDescent="0.2">
      <c r="C394" s="36"/>
      <c r="D394" s="36"/>
    </row>
    <row r="395" spans="3:4" x14ac:dyDescent="0.2">
      <c r="C395" s="36"/>
      <c r="D395" s="36"/>
    </row>
    <row r="396" spans="3:4" x14ac:dyDescent="0.2">
      <c r="C396" s="36"/>
      <c r="D396" s="36"/>
    </row>
    <row r="397" spans="3:4" x14ac:dyDescent="0.2">
      <c r="C397" s="36"/>
      <c r="D397" s="36"/>
    </row>
    <row r="398" spans="3:4" x14ac:dyDescent="0.2">
      <c r="C398" s="36"/>
      <c r="D398" s="36"/>
    </row>
    <row r="399" spans="3:4" x14ac:dyDescent="0.2">
      <c r="C399" s="36"/>
      <c r="D399" s="36"/>
    </row>
    <row r="400" spans="3:4" x14ac:dyDescent="0.2">
      <c r="C400" s="36"/>
      <c r="D400" s="36"/>
    </row>
    <row r="401" spans="3:4" x14ac:dyDescent="0.2">
      <c r="C401" s="36"/>
      <c r="D401" s="36"/>
    </row>
    <row r="402" spans="3:4" x14ac:dyDescent="0.2">
      <c r="C402" s="36"/>
      <c r="D402" s="36"/>
    </row>
    <row r="403" spans="3:4" x14ac:dyDescent="0.2">
      <c r="C403" s="36"/>
      <c r="D403" s="36"/>
    </row>
    <row r="404" spans="3:4" x14ac:dyDescent="0.2">
      <c r="C404" s="36"/>
      <c r="D404" s="36"/>
    </row>
    <row r="405" spans="3:4" x14ac:dyDescent="0.2">
      <c r="C405" s="36"/>
      <c r="D405" s="36"/>
    </row>
    <row r="406" spans="3:4" x14ac:dyDescent="0.2">
      <c r="C406" s="36"/>
      <c r="D406" s="36"/>
    </row>
    <row r="407" spans="3:4" x14ac:dyDescent="0.2">
      <c r="C407" s="36"/>
      <c r="D407" s="36"/>
    </row>
    <row r="408" spans="3:4" x14ac:dyDescent="0.2">
      <c r="C408" s="36"/>
      <c r="D408" s="36"/>
    </row>
    <row r="409" spans="3:4" x14ac:dyDescent="0.2">
      <c r="C409" s="36"/>
      <c r="D409" s="36"/>
    </row>
    <row r="410" spans="3:4" x14ac:dyDescent="0.2">
      <c r="C410" s="36"/>
      <c r="D410" s="36"/>
    </row>
    <row r="411" spans="3:4" x14ac:dyDescent="0.2">
      <c r="C411" s="36"/>
      <c r="D411" s="36"/>
    </row>
    <row r="412" spans="3:4" x14ac:dyDescent="0.2">
      <c r="C412" s="36"/>
      <c r="D412" s="36"/>
    </row>
    <row r="413" spans="3:4" x14ac:dyDescent="0.2">
      <c r="C413" s="36"/>
      <c r="D413" s="36"/>
    </row>
    <row r="414" spans="3:4" x14ac:dyDescent="0.2">
      <c r="C414" s="36"/>
      <c r="D414" s="36"/>
    </row>
    <row r="415" spans="3:4" x14ac:dyDescent="0.2">
      <c r="C415" s="36"/>
      <c r="D415" s="36"/>
    </row>
    <row r="416" spans="3:4" x14ac:dyDescent="0.2">
      <c r="C416" s="36"/>
      <c r="D416" s="36"/>
    </row>
    <row r="417" spans="3:4" x14ac:dyDescent="0.2">
      <c r="C417" s="36"/>
      <c r="D417" s="36"/>
    </row>
    <row r="418" spans="3:4" x14ac:dyDescent="0.2">
      <c r="C418" s="36"/>
      <c r="D418" s="36"/>
    </row>
    <row r="419" spans="3:4" x14ac:dyDescent="0.2">
      <c r="C419" s="36"/>
      <c r="D419" s="36"/>
    </row>
    <row r="420" spans="3:4" x14ac:dyDescent="0.2">
      <c r="C420" s="36"/>
      <c r="D420" s="36"/>
    </row>
    <row r="421" spans="3:4" x14ac:dyDescent="0.2">
      <c r="C421" s="36"/>
      <c r="D421" s="36"/>
    </row>
    <row r="422" spans="3:4" x14ac:dyDescent="0.2">
      <c r="C422" s="36"/>
      <c r="D422" s="36"/>
    </row>
    <row r="423" spans="3:4" x14ac:dyDescent="0.2">
      <c r="C423" s="36"/>
      <c r="D423" s="36"/>
    </row>
    <row r="424" spans="3:4" x14ac:dyDescent="0.2">
      <c r="C424" s="36"/>
      <c r="D424" s="36"/>
    </row>
    <row r="425" spans="3:4" x14ac:dyDescent="0.2">
      <c r="C425" s="36"/>
      <c r="D425" s="36"/>
    </row>
    <row r="426" spans="3:4" x14ac:dyDescent="0.2">
      <c r="C426" s="36"/>
      <c r="D426" s="36"/>
    </row>
    <row r="427" spans="3:4" x14ac:dyDescent="0.2">
      <c r="C427" s="36"/>
      <c r="D427" s="36"/>
    </row>
    <row r="428" spans="3:4" x14ac:dyDescent="0.2">
      <c r="C428" s="36"/>
      <c r="D428" s="36"/>
    </row>
    <row r="429" spans="3:4" x14ac:dyDescent="0.2">
      <c r="C429" s="36"/>
      <c r="D429" s="36"/>
    </row>
    <row r="430" spans="3:4" x14ac:dyDescent="0.2">
      <c r="C430" s="36"/>
      <c r="D430" s="36"/>
    </row>
    <row r="431" spans="3:4" x14ac:dyDescent="0.2">
      <c r="C431" s="36"/>
      <c r="D431" s="36"/>
    </row>
    <row r="432" spans="3:4" x14ac:dyDescent="0.2">
      <c r="C432" s="36"/>
      <c r="D432" s="36"/>
    </row>
    <row r="433" spans="3:4" x14ac:dyDescent="0.2">
      <c r="C433" s="36"/>
      <c r="D433" s="36"/>
    </row>
    <row r="434" spans="3:4" x14ac:dyDescent="0.2">
      <c r="C434" s="36"/>
      <c r="D434" s="36"/>
    </row>
    <row r="435" spans="3:4" x14ac:dyDescent="0.2">
      <c r="C435" s="36"/>
      <c r="D435" s="36"/>
    </row>
    <row r="436" spans="3:4" x14ac:dyDescent="0.2">
      <c r="C436" s="36"/>
      <c r="D436" s="36"/>
    </row>
    <row r="437" spans="3:4" x14ac:dyDescent="0.2">
      <c r="C437" s="36"/>
      <c r="D437" s="36"/>
    </row>
    <row r="438" spans="3:4" x14ac:dyDescent="0.2">
      <c r="C438" s="36"/>
      <c r="D438" s="36"/>
    </row>
    <row r="439" spans="3:4" x14ac:dyDescent="0.2">
      <c r="C439" s="36"/>
      <c r="D439" s="36"/>
    </row>
    <row r="440" spans="3:4" x14ac:dyDescent="0.2">
      <c r="C440" s="36"/>
      <c r="D440" s="36"/>
    </row>
    <row r="441" spans="3:4" x14ac:dyDescent="0.2">
      <c r="C441" s="36"/>
      <c r="D441" s="36"/>
    </row>
    <row r="442" spans="3:4" x14ac:dyDescent="0.2">
      <c r="C442" s="36"/>
      <c r="D442" s="36"/>
    </row>
    <row r="443" spans="3:4" x14ac:dyDescent="0.2">
      <c r="C443" s="36"/>
      <c r="D443" s="36"/>
    </row>
    <row r="444" spans="3:4" x14ac:dyDescent="0.2">
      <c r="C444" s="36"/>
      <c r="D444" s="36"/>
    </row>
    <row r="445" spans="3:4" x14ac:dyDescent="0.2">
      <c r="C445" s="36"/>
      <c r="D445" s="36"/>
    </row>
    <row r="446" spans="3:4" x14ac:dyDescent="0.2">
      <c r="C446" s="36"/>
      <c r="D446" s="36"/>
    </row>
    <row r="447" spans="3:4" x14ac:dyDescent="0.2">
      <c r="C447" s="36"/>
      <c r="D447" s="36"/>
    </row>
    <row r="448" spans="3:4" x14ac:dyDescent="0.2">
      <c r="C448" s="36"/>
      <c r="D448" s="36"/>
    </row>
    <row r="449" spans="3:4" x14ac:dyDescent="0.2">
      <c r="C449" s="36"/>
      <c r="D449" s="36"/>
    </row>
    <row r="450" spans="3:4" x14ac:dyDescent="0.2">
      <c r="C450" s="36"/>
      <c r="D450" s="36"/>
    </row>
    <row r="451" spans="3:4" x14ac:dyDescent="0.2">
      <c r="C451" s="36"/>
      <c r="D451" s="36"/>
    </row>
    <row r="452" spans="3:4" x14ac:dyDescent="0.2">
      <c r="C452" s="36"/>
      <c r="D452" s="36"/>
    </row>
    <row r="453" spans="3:4" x14ac:dyDescent="0.2">
      <c r="C453" s="36"/>
      <c r="D453" s="36"/>
    </row>
    <row r="454" spans="3:4" x14ac:dyDescent="0.2">
      <c r="C454" s="36"/>
      <c r="D454" s="36"/>
    </row>
    <row r="455" spans="3:4" x14ac:dyDescent="0.2">
      <c r="C455" s="36"/>
      <c r="D455" s="36"/>
    </row>
    <row r="456" spans="3:4" x14ac:dyDescent="0.2">
      <c r="C456" s="36"/>
      <c r="D456" s="36"/>
    </row>
    <row r="457" spans="3:4" x14ac:dyDescent="0.2">
      <c r="C457" s="36"/>
      <c r="D457" s="36"/>
    </row>
    <row r="458" spans="3:4" x14ac:dyDescent="0.2">
      <c r="C458" s="36"/>
      <c r="D458" s="36"/>
    </row>
    <row r="459" spans="3:4" x14ac:dyDescent="0.2">
      <c r="C459" s="36"/>
      <c r="D459" s="36"/>
    </row>
    <row r="460" spans="3:4" x14ac:dyDescent="0.2">
      <c r="C460" s="36"/>
      <c r="D460" s="36"/>
    </row>
    <row r="461" spans="3:4" x14ac:dyDescent="0.2">
      <c r="C461" s="36"/>
      <c r="D461" s="36"/>
    </row>
    <row r="462" spans="3:4" x14ac:dyDescent="0.2">
      <c r="C462" s="36"/>
      <c r="D462" s="36"/>
    </row>
    <row r="463" spans="3:4" x14ac:dyDescent="0.2">
      <c r="C463" s="36"/>
      <c r="D463" s="36"/>
    </row>
    <row r="464" spans="3:4" x14ac:dyDescent="0.2">
      <c r="C464" s="36"/>
      <c r="D464" s="36"/>
    </row>
    <row r="465" spans="3:4" x14ac:dyDescent="0.2">
      <c r="C465" s="36"/>
      <c r="D465" s="36"/>
    </row>
    <row r="466" spans="3:4" x14ac:dyDescent="0.2">
      <c r="C466" s="36"/>
      <c r="D466" s="36"/>
    </row>
    <row r="467" spans="3:4" x14ac:dyDescent="0.2">
      <c r="C467" s="36"/>
      <c r="D467" s="36"/>
    </row>
    <row r="468" spans="3:4" x14ac:dyDescent="0.2">
      <c r="C468" s="36"/>
      <c r="D468" s="36"/>
    </row>
    <row r="469" spans="3:4" x14ac:dyDescent="0.2">
      <c r="C469" s="36"/>
      <c r="D469" s="36"/>
    </row>
    <row r="470" spans="3:4" x14ac:dyDescent="0.2">
      <c r="C470" s="36"/>
      <c r="D470" s="36"/>
    </row>
    <row r="471" spans="3:4" x14ac:dyDescent="0.2">
      <c r="C471" s="36"/>
      <c r="D471" s="36"/>
    </row>
    <row r="472" spans="3:4" x14ac:dyDescent="0.2">
      <c r="C472" s="36"/>
      <c r="D472" s="36"/>
    </row>
    <row r="473" spans="3:4" x14ac:dyDescent="0.2">
      <c r="C473" s="36"/>
      <c r="D473" s="36"/>
    </row>
    <row r="474" spans="3:4" x14ac:dyDescent="0.2">
      <c r="C474" s="36"/>
      <c r="D474" s="36"/>
    </row>
    <row r="475" spans="3:4" x14ac:dyDescent="0.2">
      <c r="C475" s="36"/>
      <c r="D475" s="36"/>
    </row>
    <row r="476" spans="3:4" x14ac:dyDescent="0.2">
      <c r="C476" s="36"/>
      <c r="D476" s="36"/>
    </row>
    <row r="477" spans="3:4" x14ac:dyDescent="0.2">
      <c r="C477" s="36"/>
      <c r="D477" s="36"/>
    </row>
    <row r="478" spans="3:4" x14ac:dyDescent="0.2">
      <c r="C478" s="36"/>
      <c r="D478" s="36"/>
    </row>
    <row r="479" spans="3:4" x14ac:dyDescent="0.2">
      <c r="C479" s="36"/>
      <c r="D479" s="36"/>
    </row>
    <row r="480" spans="3:4" x14ac:dyDescent="0.2">
      <c r="C480" s="36"/>
      <c r="D480" s="36"/>
    </row>
    <row r="481" spans="3:4" x14ac:dyDescent="0.2">
      <c r="C481" s="36"/>
      <c r="D481" s="36"/>
    </row>
    <row r="482" spans="3:4" x14ac:dyDescent="0.2">
      <c r="C482" s="36"/>
      <c r="D482" s="36"/>
    </row>
    <row r="483" spans="3:4" x14ac:dyDescent="0.2">
      <c r="C483" s="36"/>
      <c r="D483" s="36"/>
    </row>
    <row r="484" spans="3:4" x14ac:dyDescent="0.2">
      <c r="C484" s="36"/>
      <c r="D484" s="36"/>
    </row>
    <row r="485" spans="3:4" x14ac:dyDescent="0.2">
      <c r="C485" s="36"/>
      <c r="D485" s="36"/>
    </row>
    <row r="486" spans="3:4" x14ac:dyDescent="0.2">
      <c r="C486" s="36"/>
      <c r="D486" s="36"/>
    </row>
    <row r="487" spans="3:4" x14ac:dyDescent="0.2">
      <c r="C487" s="36"/>
      <c r="D487" s="36"/>
    </row>
    <row r="488" spans="3:4" x14ac:dyDescent="0.2">
      <c r="C488" s="36"/>
      <c r="D488" s="36"/>
    </row>
    <row r="489" spans="3:4" x14ac:dyDescent="0.2">
      <c r="C489" s="36"/>
      <c r="D489" s="36"/>
    </row>
    <row r="490" spans="3:4" x14ac:dyDescent="0.2">
      <c r="C490" s="36"/>
      <c r="D490" s="36"/>
    </row>
    <row r="491" spans="3:4" x14ac:dyDescent="0.2">
      <c r="C491" s="36"/>
      <c r="D491" s="36"/>
    </row>
    <row r="492" spans="3:4" x14ac:dyDescent="0.2">
      <c r="C492" s="36"/>
      <c r="D492" s="36"/>
    </row>
    <row r="493" spans="3:4" x14ac:dyDescent="0.2">
      <c r="C493" s="36"/>
      <c r="D493" s="36"/>
    </row>
    <row r="494" spans="3:4" x14ac:dyDescent="0.2">
      <c r="C494" s="36"/>
      <c r="D494" s="36"/>
    </row>
    <row r="495" spans="3:4" x14ac:dyDescent="0.2">
      <c r="C495" s="36"/>
      <c r="D495" s="36"/>
    </row>
    <row r="496" spans="3:4" x14ac:dyDescent="0.2">
      <c r="C496" s="36"/>
      <c r="D496" s="36"/>
    </row>
    <row r="497" spans="3:4" x14ac:dyDescent="0.2">
      <c r="C497" s="36"/>
      <c r="D497" s="36"/>
    </row>
    <row r="498" spans="3:4" x14ac:dyDescent="0.2">
      <c r="C498" s="36"/>
      <c r="D498" s="36"/>
    </row>
    <row r="499" spans="3:4" x14ac:dyDescent="0.2">
      <c r="C499" s="36"/>
      <c r="D499" s="36"/>
    </row>
    <row r="500" spans="3:4" x14ac:dyDescent="0.2">
      <c r="C500" s="36"/>
      <c r="D500" s="36"/>
    </row>
    <row r="501" spans="3:4" x14ac:dyDescent="0.2">
      <c r="C501" s="36"/>
      <c r="D501" s="36"/>
    </row>
    <row r="502" spans="3:4" x14ac:dyDescent="0.2">
      <c r="C502" s="36"/>
      <c r="D502" s="36"/>
    </row>
    <row r="503" spans="3:4" x14ac:dyDescent="0.2">
      <c r="C503" s="36"/>
      <c r="D503" s="36"/>
    </row>
    <row r="504" spans="3:4" x14ac:dyDescent="0.2">
      <c r="C504" s="36"/>
      <c r="D504" s="36"/>
    </row>
    <row r="505" spans="3:4" x14ac:dyDescent="0.2">
      <c r="C505" s="36"/>
      <c r="D505" s="36"/>
    </row>
    <row r="506" spans="3:4" x14ac:dyDescent="0.2">
      <c r="C506" s="36"/>
      <c r="D506" s="36"/>
    </row>
    <row r="507" spans="3:4" x14ac:dyDescent="0.2">
      <c r="C507" s="36"/>
      <c r="D507" s="36"/>
    </row>
    <row r="508" spans="3:4" x14ac:dyDescent="0.2">
      <c r="C508" s="36"/>
      <c r="D508" s="36"/>
    </row>
    <row r="509" spans="3:4" x14ac:dyDescent="0.2">
      <c r="C509" s="36"/>
      <c r="D509" s="36"/>
    </row>
    <row r="510" spans="3:4" x14ac:dyDescent="0.2">
      <c r="C510" s="36"/>
      <c r="D510" s="36"/>
    </row>
    <row r="511" spans="3:4" x14ac:dyDescent="0.2">
      <c r="C511" s="36"/>
      <c r="D511" s="36"/>
    </row>
    <row r="512" spans="3:4" x14ac:dyDescent="0.2">
      <c r="C512" s="36"/>
      <c r="D512" s="36"/>
    </row>
    <row r="513" spans="3:4" x14ac:dyDescent="0.2">
      <c r="C513" s="36"/>
      <c r="D513" s="36"/>
    </row>
    <row r="514" spans="3:4" x14ac:dyDescent="0.2">
      <c r="C514" s="36"/>
      <c r="D514" s="36"/>
    </row>
    <row r="515" spans="3:4" x14ac:dyDescent="0.2">
      <c r="C515" s="36"/>
      <c r="D515" s="36"/>
    </row>
    <row r="516" spans="3:4" x14ac:dyDescent="0.2">
      <c r="C516" s="36"/>
      <c r="D516" s="36"/>
    </row>
    <row r="517" spans="3:4" x14ac:dyDescent="0.2">
      <c r="C517" s="36"/>
      <c r="D517" s="36"/>
    </row>
    <row r="518" spans="3:4" x14ac:dyDescent="0.2">
      <c r="C518" s="36"/>
      <c r="D518" s="36"/>
    </row>
    <row r="519" spans="3:4" x14ac:dyDescent="0.2">
      <c r="C519" s="36"/>
      <c r="D519" s="36"/>
    </row>
    <row r="520" spans="3:4" x14ac:dyDescent="0.2">
      <c r="C520" s="36"/>
      <c r="D520" s="36"/>
    </row>
    <row r="521" spans="3:4" x14ac:dyDescent="0.2">
      <c r="C521" s="36"/>
      <c r="D521" s="36"/>
    </row>
    <row r="522" spans="3:4" x14ac:dyDescent="0.2">
      <c r="C522" s="36"/>
      <c r="D522" s="36"/>
    </row>
    <row r="523" spans="3:4" x14ac:dyDescent="0.2">
      <c r="C523" s="36"/>
      <c r="D523" s="36"/>
    </row>
    <row r="524" spans="3:4" x14ac:dyDescent="0.2">
      <c r="C524" s="36"/>
      <c r="D524" s="36"/>
    </row>
    <row r="525" spans="3:4" x14ac:dyDescent="0.2">
      <c r="C525" s="36"/>
      <c r="D525" s="36"/>
    </row>
    <row r="526" spans="3:4" x14ac:dyDescent="0.2">
      <c r="C526" s="36"/>
      <c r="D526" s="36"/>
    </row>
    <row r="527" spans="3:4" x14ac:dyDescent="0.2">
      <c r="C527" s="36"/>
      <c r="D527" s="36"/>
    </row>
    <row r="528" spans="3:4" x14ac:dyDescent="0.2">
      <c r="C528" s="36"/>
      <c r="D528" s="36"/>
    </row>
    <row r="529" spans="3:4" x14ac:dyDescent="0.2">
      <c r="C529" s="36"/>
      <c r="D529" s="36"/>
    </row>
    <row r="530" spans="3:4" x14ac:dyDescent="0.2">
      <c r="C530" s="36"/>
      <c r="D530" s="36"/>
    </row>
    <row r="531" spans="3:4" x14ac:dyDescent="0.2">
      <c r="C531" s="36"/>
      <c r="D531" s="36"/>
    </row>
    <row r="532" spans="3:4" x14ac:dyDescent="0.2">
      <c r="C532" s="36"/>
      <c r="D532" s="36"/>
    </row>
    <row r="533" spans="3:4" x14ac:dyDescent="0.2">
      <c r="C533" s="36"/>
      <c r="D533" s="36"/>
    </row>
    <row r="534" spans="3:4" x14ac:dyDescent="0.2">
      <c r="C534" s="36"/>
      <c r="D534" s="36"/>
    </row>
    <row r="535" spans="3:4" x14ac:dyDescent="0.2">
      <c r="C535" s="36"/>
      <c r="D535" s="36"/>
    </row>
    <row r="536" spans="3:4" x14ac:dyDescent="0.2">
      <c r="C536" s="36"/>
      <c r="D536" s="36"/>
    </row>
    <row r="537" spans="3:4" x14ac:dyDescent="0.2">
      <c r="C537" s="36"/>
      <c r="D537" s="36"/>
    </row>
    <row r="538" spans="3:4" x14ac:dyDescent="0.2">
      <c r="C538" s="36"/>
      <c r="D538" s="36"/>
    </row>
    <row r="539" spans="3:4" x14ac:dyDescent="0.2">
      <c r="C539" s="36"/>
      <c r="D539" s="36"/>
    </row>
    <row r="540" spans="3:4" x14ac:dyDescent="0.2">
      <c r="C540" s="36"/>
      <c r="D540" s="36"/>
    </row>
    <row r="541" spans="3:4" x14ac:dyDescent="0.2">
      <c r="C541" s="36"/>
      <c r="D541" s="36"/>
    </row>
    <row r="542" spans="3:4" x14ac:dyDescent="0.2">
      <c r="C542" s="36"/>
      <c r="D542" s="36"/>
    </row>
    <row r="543" spans="3:4" x14ac:dyDescent="0.2">
      <c r="C543" s="36"/>
      <c r="D543" s="36"/>
    </row>
    <row r="544" spans="3:4" x14ac:dyDescent="0.2">
      <c r="C544" s="36"/>
      <c r="D544" s="36"/>
    </row>
    <row r="545" spans="3:4" x14ac:dyDescent="0.2">
      <c r="C545" s="36"/>
      <c r="D545" s="36"/>
    </row>
    <row r="546" spans="3:4" x14ac:dyDescent="0.2">
      <c r="C546" s="36"/>
      <c r="D546" s="36"/>
    </row>
    <row r="547" spans="3:4" x14ac:dyDescent="0.2">
      <c r="C547" s="36"/>
      <c r="D547" s="36"/>
    </row>
    <row r="548" spans="3:4" x14ac:dyDescent="0.2">
      <c r="C548" s="36"/>
      <c r="D548" s="36"/>
    </row>
    <row r="549" spans="3:4" x14ac:dyDescent="0.2">
      <c r="C549" s="36"/>
      <c r="D549" s="36"/>
    </row>
    <row r="550" spans="3:4" x14ac:dyDescent="0.2">
      <c r="C550" s="36"/>
      <c r="D550" s="36"/>
    </row>
    <row r="551" spans="3:4" x14ac:dyDescent="0.2">
      <c r="C551" s="36"/>
      <c r="D551" s="36"/>
    </row>
    <row r="552" spans="3:4" x14ac:dyDescent="0.2">
      <c r="C552" s="36"/>
      <c r="D552" s="36"/>
    </row>
    <row r="553" spans="3:4" x14ac:dyDescent="0.2">
      <c r="C553" s="36"/>
      <c r="D553" s="36"/>
    </row>
    <row r="554" spans="3:4" x14ac:dyDescent="0.2">
      <c r="C554" s="36"/>
      <c r="D554" s="36"/>
    </row>
    <row r="555" spans="3:4" x14ac:dyDescent="0.2">
      <c r="C555" s="36"/>
      <c r="D555" s="36"/>
    </row>
    <row r="556" spans="3:4" x14ac:dyDescent="0.2">
      <c r="C556" s="36"/>
      <c r="D556" s="36"/>
    </row>
    <row r="557" spans="3:4" x14ac:dyDescent="0.2">
      <c r="C557" s="36"/>
      <c r="D557" s="36"/>
    </row>
    <row r="558" spans="3:4" x14ac:dyDescent="0.2">
      <c r="C558" s="36"/>
      <c r="D558" s="36"/>
    </row>
    <row r="559" spans="3:4" x14ac:dyDescent="0.2">
      <c r="C559" s="36"/>
      <c r="D559" s="36"/>
    </row>
    <row r="560" spans="3:4" x14ac:dyDescent="0.2">
      <c r="C560" s="36"/>
      <c r="D560" s="36"/>
    </row>
    <row r="561" spans="3:4" x14ac:dyDescent="0.2">
      <c r="C561" s="36"/>
      <c r="D561" s="36"/>
    </row>
    <row r="562" spans="3:4" x14ac:dyDescent="0.2">
      <c r="C562" s="36"/>
      <c r="D562" s="36"/>
    </row>
    <row r="563" spans="3:4" x14ac:dyDescent="0.2">
      <c r="C563" s="36"/>
      <c r="D563" s="36"/>
    </row>
    <row r="564" spans="3:4" x14ac:dyDescent="0.2">
      <c r="C564" s="36"/>
      <c r="D564" s="36"/>
    </row>
    <row r="565" spans="3:4" x14ac:dyDescent="0.2">
      <c r="C565" s="36"/>
      <c r="D565" s="36"/>
    </row>
    <row r="566" spans="3:4" x14ac:dyDescent="0.2">
      <c r="C566" s="36"/>
      <c r="D566" s="36"/>
    </row>
    <row r="567" spans="3:4" x14ac:dyDescent="0.2">
      <c r="C567" s="36"/>
      <c r="D567" s="36"/>
    </row>
    <row r="568" spans="3:4" x14ac:dyDescent="0.2">
      <c r="C568" s="36"/>
      <c r="D568" s="36"/>
    </row>
    <row r="569" spans="3:4" x14ac:dyDescent="0.2">
      <c r="C569" s="36"/>
      <c r="D569" s="36"/>
    </row>
    <row r="570" spans="3:4" x14ac:dyDescent="0.2">
      <c r="C570" s="36"/>
      <c r="D570" s="36"/>
    </row>
    <row r="571" spans="3:4" x14ac:dyDescent="0.2">
      <c r="C571" s="36"/>
      <c r="D571" s="36"/>
    </row>
    <row r="572" spans="3:4" x14ac:dyDescent="0.2">
      <c r="C572" s="36"/>
      <c r="D572" s="36"/>
    </row>
    <row r="573" spans="3:4" x14ac:dyDescent="0.2">
      <c r="C573" s="36"/>
      <c r="D573" s="36"/>
    </row>
    <row r="574" spans="3:4" x14ac:dyDescent="0.2">
      <c r="C574" s="36"/>
      <c r="D574" s="36"/>
    </row>
    <row r="575" spans="3:4" x14ac:dyDescent="0.2">
      <c r="C575" s="36"/>
      <c r="D575" s="36"/>
    </row>
    <row r="576" spans="3:4" x14ac:dyDescent="0.2">
      <c r="C576" s="36"/>
      <c r="D576" s="36"/>
    </row>
    <row r="577" spans="3:4" x14ac:dyDescent="0.2">
      <c r="C577" s="36"/>
      <c r="D577" s="36"/>
    </row>
    <row r="578" spans="3:4" x14ac:dyDescent="0.2">
      <c r="C578" s="36"/>
      <c r="D578" s="36"/>
    </row>
    <row r="579" spans="3:4" x14ac:dyDescent="0.2">
      <c r="C579" s="36"/>
      <c r="D579" s="36"/>
    </row>
    <row r="580" spans="3:4" x14ac:dyDescent="0.2">
      <c r="C580" s="36"/>
      <c r="D580" s="36"/>
    </row>
    <row r="581" spans="3:4" x14ac:dyDescent="0.2">
      <c r="C581" s="36"/>
      <c r="D581" s="36"/>
    </row>
    <row r="582" spans="3:4" x14ac:dyDescent="0.2">
      <c r="C582" s="36"/>
      <c r="D582" s="36"/>
    </row>
    <row r="583" spans="3:4" x14ac:dyDescent="0.2">
      <c r="C583" s="36"/>
      <c r="D583" s="36"/>
    </row>
    <row r="584" spans="3:4" x14ac:dyDescent="0.2">
      <c r="C584" s="36"/>
      <c r="D584" s="36"/>
    </row>
    <row r="585" spans="3:4" x14ac:dyDescent="0.2">
      <c r="C585" s="36"/>
      <c r="D585" s="36"/>
    </row>
    <row r="586" spans="3:4" x14ac:dyDescent="0.2">
      <c r="C586" s="36"/>
      <c r="D586" s="36"/>
    </row>
    <row r="587" spans="3:4" x14ac:dyDescent="0.2">
      <c r="C587" s="36"/>
      <c r="D587" s="36"/>
    </row>
    <row r="588" spans="3:4" x14ac:dyDescent="0.2">
      <c r="C588" s="36"/>
      <c r="D588" s="36"/>
    </row>
    <row r="589" spans="3:4" x14ac:dyDescent="0.2">
      <c r="C589" s="36"/>
      <c r="D589" s="36"/>
    </row>
    <row r="590" spans="3:4" x14ac:dyDescent="0.2">
      <c r="C590" s="36"/>
      <c r="D590" s="36"/>
    </row>
    <row r="591" spans="3:4" x14ac:dyDescent="0.2">
      <c r="C591" s="36"/>
      <c r="D591" s="36"/>
    </row>
    <row r="592" spans="3:4" x14ac:dyDescent="0.2">
      <c r="C592" s="36"/>
      <c r="D592" s="36"/>
    </row>
    <row r="593" spans="3:4" x14ac:dyDescent="0.2">
      <c r="C593" s="36"/>
      <c r="D593" s="36"/>
    </row>
    <row r="594" spans="3:4" x14ac:dyDescent="0.2">
      <c r="C594" s="36"/>
      <c r="D594" s="36"/>
    </row>
    <row r="595" spans="3:4" x14ac:dyDescent="0.2">
      <c r="C595" s="36"/>
      <c r="D595" s="36"/>
    </row>
    <row r="596" spans="3:4" x14ac:dyDescent="0.2">
      <c r="C596" s="36"/>
      <c r="D596" s="36"/>
    </row>
    <row r="597" spans="3:4" x14ac:dyDescent="0.2">
      <c r="C597" s="36"/>
      <c r="D597" s="36"/>
    </row>
    <row r="598" spans="3:4" x14ac:dyDescent="0.2">
      <c r="C598" s="36"/>
      <c r="D598" s="36"/>
    </row>
    <row r="599" spans="3:4" x14ac:dyDescent="0.2">
      <c r="C599" s="36"/>
      <c r="D599" s="36"/>
    </row>
    <row r="600" spans="3:4" x14ac:dyDescent="0.2">
      <c r="C600" s="36"/>
      <c r="D600" s="36"/>
    </row>
    <row r="601" spans="3:4" x14ac:dyDescent="0.2">
      <c r="C601" s="36"/>
      <c r="D601" s="36"/>
    </row>
    <row r="602" spans="3:4" x14ac:dyDescent="0.2">
      <c r="C602" s="36"/>
      <c r="D602" s="36"/>
    </row>
    <row r="603" spans="3:4" x14ac:dyDescent="0.2">
      <c r="C603" s="36"/>
      <c r="D603" s="36"/>
    </row>
    <row r="604" spans="3:4" x14ac:dyDescent="0.2">
      <c r="C604" s="36"/>
      <c r="D604" s="36"/>
    </row>
    <row r="605" spans="3:4" x14ac:dyDescent="0.2">
      <c r="C605" s="36"/>
      <c r="D605" s="36"/>
    </row>
    <row r="606" spans="3:4" x14ac:dyDescent="0.2">
      <c r="C606" s="36"/>
      <c r="D606" s="36"/>
    </row>
    <row r="607" spans="3:4" x14ac:dyDescent="0.2">
      <c r="C607" s="36"/>
      <c r="D607" s="36"/>
    </row>
    <row r="608" spans="3:4" x14ac:dyDescent="0.2">
      <c r="C608" s="36"/>
      <c r="D608" s="36"/>
    </row>
    <row r="609" spans="3:4" x14ac:dyDescent="0.2">
      <c r="C609" s="36"/>
      <c r="D609" s="36"/>
    </row>
    <row r="610" spans="3:4" x14ac:dyDescent="0.2">
      <c r="C610" s="36"/>
      <c r="D610" s="36"/>
    </row>
    <row r="611" spans="3:4" x14ac:dyDescent="0.2">
      <c r="C611" s="36"/>
      <c r="D611" s="36"/>
    </row>
    <row r="612" spans="3:4" x14ac:dyDescent="0.2">
      <c r="C612" s="36"/>
      <c r="D612" s="36"/>
    </row>
    <row r="613" spans="3:4" x14ac:dyDescent="0.2">
      <c r="C613" s="36"/>
      <c r="D613" s="36"/>
    </row>
    <row r="614" spans="3:4" x14ac:dyDescent="0.2">
      <c r="C614" s="36"/>
      <c r="D614" s="36"/>
    </row>
    <row r="615" spans="3:4" x14ac:dyDescent="0.2">
      <c r="C615" s="36"/>
      <c r="D615" s="36"/>
    </row>
    <row r="616" spans="3:4" x14ac:dyDescent="0.2">
      <c r="C616" s="36"/>
      <c r="D616" s="36"/>
    </row>
    <row r="617" spans="3:4" x14ac:dyDescent="0.2">
      <c r="C617" s="36"/>
      <c r="D617" s="36"/>
    </row>
    <row r="618" spans="3:4" x14ac:dyDescent="0.2">
      <c r="C618" s="36"/>
      <c r="D618" s="36"/>
    </row>
    <row r="619" spans="3:4" x14ac:dyDescent="0.2">
      <c r="C619" s="36"/>
      <c r="D619" s="36"/>
    </row>
    <row r="620" spans="3:4" x14ac:dyDescent="0.2">
      <c r="C620" s="36"/>
      <c r="D620" s="36"/>
    </row>
    <row r="621" spans="3:4" x14ac:dyDescent="0.2">
      <c r="C621" s="36"/>
      <c r="D621" s="36"/>
    </row>
    <row r="622" spans="3:4" x14ac:dyDescent="0.2">
      <c r="C622" s="36"/>
      <c r="D622" s="36"/>
    </row>
    <row r="623" spans="3:4" x14ac:dyDescent="0.2">
      <c r="C623" s="36"/>
      <c r="D623" s="36"/>
    </row>
    <row r="624" spans="3:4" x14ac:dyDescent="0.2">
      <c r="C624" s="36"/>
      <c r="D624" s="36"/>
    </row>
    <row r="625" spans="3:4" x14ac:dyDescent="0.2">
      <c r="C625" s="36"/>
      <c r="D625" s="36"/>
    </row>
    <row r="626" spans="3:4" x14ac:dyDescent="0.2">
      <c r="C626" s="36"/>
      <c r="D626" s="36"/>
    </row>
    <row r="627" spans="3:4" x14ac:dyDescent="0.2">
      <c r="C627" s="36"/>
      <c r="D627" s="36"/>
    </row>
    <row r="628" spans="3:4" x14ac:dyDescent="0.2">
      <c r="C628" s="36"/>
      <c r="D628" s="36"/>
    </row>
    <row r="629" spans="3:4" x14ac:dyDescent="0.2">
      <c r="C629" s="36"/>
      <c r="D629" s="36"/>
    </row>
    <row r="630" spans="3:4" x14ac:dyDescent="0.2">
      <c r="C630" s="36"/>
      <c r="D630" s="36"/>
    </row>
    <row r="631" spans="3:4" x14ac:dyDescent="0.2">
      <c r="C631" s="36"/>
      <c r="D631" s="36"/>
    </row>
    <row r="632" spans="3:4" x14ac:dyDescent="0.2">
      <c r="C632" s="36"/>
      <c r="D632" s="36"/>
    </row>
    <row r="633" spans="3:4" x14ac:dyDescent="0.2">
      <c r="C633" s="36"/>
      <c r="D633" s="36"/>
    </row>
    <row r="634" spans="3:4" x14ac:dyDescent="0.2">
      <c r="C634" s="36"/>
      <c r="D634" s="36"/>
    </row>
    <row r="635" spans="3:4" x14ac:dyDescent="0.2">
      <c r="C635" s="36"/>
      <c r="D635" s="36"/>
    </row>
    <row r="636" spans="3:4" x14ac:dyDescent="0.2">
      <c r="C636" s="36"/>
      <c r="D636" s="36"/>
    </row>
    <row r="637" spans="3:4" x14ac:dyDescent="0.2">
      <c r="C637" s="36"/>
      <c r="D637" s="36"/>
    </row>
    <row r="638" spans="3:4" x14ac:dyDescent="0.2">
      <c r="C638" s="36"/>
      <c r="D638" s="36"/>
    </row>
    <row r="639" spans="3:4" x14ac:dyDescent="0.2">
      <c r="C639" s="36"/>
      <c r="D639" s="36"/>
    </row>
    <row r="640" spans="3:4" x14ac:dyDescent="0.2">
      <c r="C640" s="36"/>
      <c r="D640" s="36"/>
    </row>
    <row r="641" spans="3:4" x14ac:dyDescent="0.2">
      <c r="C641" s="36"/>
      <c r="D641" s="36"/>
    </row>
    <row r="642" spans="3:4" x14ac:dyDescent="0.2">
      <c r="C642" s="36"/>
      <c r="D642" s="36"/>
    </row>
    <row r="643" spans="3:4" x14ac:dyDescent="0.2">
      <c r="C643" s="36"/>
      <c r="D643" s="36"/>
    </row>
    <row r="644" spans="3:4" x14ac:dyDescent="0.2">
      <c r="C644" s="36"/>
      <c r="D644" s="36"/>
    </row>
    <row r="645" spans="3:4" x14ac:dyDescent="0.2">
      <c r="C645" s="36"/>
      <c r="D645" s="36"/>
    </row>
    <row r="646" spans="3:4" x14ac:dyDescent="0.2">
      <c r="C646" s="36"/>
      <c r="D646" s="36"/>
    </row>
    <row r="647" spans="3:4" x14ac:dyDescent="0.2">
      <c r="C647" s="36"/>
      <c r="D647" s="36"/>
    </row>
    <row r="648" spans="3:4" x14ac:dyDescent="0.2">
      <c r="C648" s="36"/>
      <c r="D648" s="36"/>
    </row>
    <row r="649" spans="3:4" x14ac:dyDescent="0.2">
      <c r="C649" s="36"/>
      <c r="D649" s="36"/>
    </row>
    <row r="650" spans="3:4" x14ac:dyDescent="0.2">
      <c r="C650" s="36"/>
      <c r="D650" s="36"/>
    </row>
    <row r="651" spans="3:4" x14ac:dyDescent="0.2">
      <c r="C651" s="36"/>
      <c r="D651" s="36"/>
    </row>
    <row r="652" spans="3:4" x14ac:dyDescent="0.2">
      <c r="C652" s="36"/>
      <c r="D652" s="36"/>
    </row>
    <row r="653" spans="3:4" x14ac:dyDescent="0.2">
      <c r="C653" s="36"/>
      <c r="D653" s="36"/>
    </row>
    <row r="654" spans="3:4" x14ac:dyDescent="0.2">
      <c r="C654" s="36"/>
      <c r="D654" s="36"/>
    </row>
    <row r="655" spans="3:4" x14ac:dyDescent="0.2">
      <c r="C655" s="36"/>
      <c r="D655" s="36"/>
    </row>
    <row r="656" spans="3:4" x14ac:dyDescent="0.2">
      <c r="C656" s="36"/>
      <c r="D656" s="36"/>
    </row>
    <row r="657" spans="3:4" x14ac:dyDescent="0.2">
      <c r="C657" s="36"/>
      <c r="D657" s="36"/>
    </row>
    <row r="658" spans="3:4" x14ac:dyDescent="0.2">
      <c r="C658" s="36"/>
      <c r="D658" s="36"/>
    </row>
    <row r="659" spans="3:4" x14ac:dyDescent="0.2">
      <c r="C659" s="36"/>
      <c r="D659" s="36"/>
    </row>
    <row r="660" spans="3:4" x14ac:dyDescent="0.2">
      <c r="C660" s="36"/>
      <c r="D660" s="36"/>
    </row>
    <row r="661" spans="3:4" x14ac:dyDescent="0.2">
      <c r="C661" s="36"/>
      <c r="D661" s="36"/>
    </row>
    <row r="662" spans="3:4" x14ac:dyDescent="0.2">
      <c r="C662" s="36"/>
      <c r="D662" s="36"/>
    </row>
    <row r="663" spans="3:4" x14ac:dyDescent="0.2">
      <c r="C663" s="36"/>
      <c r="D663" s="36"/>
    </row>
    <row r="664" spans="3:4" x14ac:dyDescent="0.2">
      <c r="C664" s="36"/>
      <c r="D664" s="36"/>
    </row>
    <row r="665" spans="3:4" x14ac:dyDescent="0.2">
      <c r="C665" s="36"/>
      <c r="D665" s="36"/>
    </row>
    <row r="666" spans="3:4" x14ac:dyDescent="0.2">
      <c r="C666" s="36"/>
      <c r="D666" s="36"/>
    </row>
    <row r="667" spans="3:4" x14ac:dyDescent="0.2">
      <c r="C667" s="36"/>
      <c r="D667" s="36"/>
    </row>
    <row r="668" spans="3:4" x14ac:dyDescent="0.2">
      <c r="C668" s="36"/>
      <c r="D668" s="36"/>
    </row>
    <row r="669" spans="3:4" x14ac:dyDescent="0.2">
      <c r="C669" s="36"/>
      <c r="D669" s="36"/>
    </row>
    <row r="670" spans="3:4" x14ac:dyDescent="0.2">
      <c r="C670" s="36"/>
      <c r="D670" s="36"/>
    </row>
    <row r="671" spans="3:4" x14ac:dyDescent="0.2">
      <c r="C671" s="36"/>
      <c r="D671" s="36"/>
    </row>
    <row r="672" spans="3:4" x14ac:dyDescent="0.2">
      <c r="C672" s="36"/>
      <c r="D672" s="36"/>
    </row>
    <row r="673" spans="3:4" x14ac:dyDescent="0.2">
      <c r="C673" s="36"/>
      <c r="D673" s="36"/>
    </row>
    <row r="674" spans="3:4" x14ac:dyDescent="0.2">
      <c r="C674" s="36"/>
      <c r="D674" s="36"/>
    </row>
    <row r="675" spans="3:4" x14ac:dyDescent="0.2">
      <c r="C675" s="36"/>
      <c r="D675" s="36"/>
    </row>
    <row r="676" spans="3:4" x14ac:dyDescent="0.2">
      <c r="C676" s="36"/>
      <c r="D676" s="36"/>
    </row>
    <row r="677" spans="3:4" x14ac:dyDescent="0.2">
      <c r="C677" s="36"/>
      <c r="D677" s="36"/>
    </row>
    <row r="678" spans="3:4" x14ac:dyDescent="0.2">
      <c r="C678" s="36"/>
    </row>
    <row r="679" spans="3:4" x14ac:dyDescent="0.2">
      <c r="C679" s="36"/>
    </row>
    <row r="680" spans="3:4" x14ac:dyDescent="0.2">
      <c r="C680" s="36"/>
    </row>
    <row r="681" spans="3:4" x14ac:dyDescent="0.2">
      <c r="C681" s="36"/>
    </row>
    <row r="682" spans="3:4" x14ac:dyDescent="0.2">
      <c r="C682" s="36"/>
    </row>
    <row r="683" spans="3:4" x14ac:dyDescent="0.2">
      <c r="C683" s="36"/>
    </row>
    <row r="684" spans="3:4" x14ac:dyDescent="0.2">
      <c r="C684" s="36"/>
    </row>
    <row r="685" spans="3:4" x14ac:dyDescent="0.2">
      <c r="C685" s="36"/>
    </row>
    <row r="686" spans="3:4" x14ac:dyDescent="0.2">
      <c r="C686" s="36"/>
    </row>
    <row r="687" spans="3:4" x14ac:dyDescent="0.2">
      <c r="C687" s="36"/>
    </row>
    <row r="688" spans="3:4" x14ac:dyDescent="0.2">
      <c r="C688" s="36"/>
    </row>
    <row r="689" spans="3:3" x14ac:dyDescent="0.2">
      <c r="C689" s="36"/>
    </row>
    <row r="690" spans="3:3" x14ac:dyDescent="0.2">
      <c r="C690" s="36"/>
    </row>
    <row r="691" spans="3:3" x14ac:dyDescent="0.2">
      <c r="C691" s="36"/>
    </row>
    <row r="692" spans="3:3" x14ac:dyDescent="0.2">
      <c r="C692" s="36"/>
    </row>
    <row r="693" spans="3:3" x14ac:dyDescent="0.2">
      <c r="C693" s="36"/>
    </row>
    <row r="694" spans="3:3" x14ac:dyDescent="0.2">
      <c r="C694" s="36"/>
    </row>
    <row r="695" spans="3:3" x14ac:dyDescent="0.2">
      <c r="C695" s="36"/>
    </row>
    <row r="696" spans="3:3" x14ac:dyDescent="0.2">
      <c r="C696" s="36"/>
    </row>
    <row r="697" spans="3:3" x14ac:dyDescent="0.2">
      <c r="C697" s="36"/>
    </row>
    <row r="698" spans="3:3" x14ac:dyDescent="0.2">
      <c r="C698" s="36"/>
    </row>
    <row r="699" spans="3:3" x14ac:dyDescent="0.2">
      <c r="C699" s="36"/>
    </row>
    <row r="700" spans="3:3" x14ac:dyDescent="0.2">
      <c r="C700" s="36"/>
    </row>
    <row r="701" spans="3:3" x14ac:dyDescent="0.2">
      <c r="C701" s="36"/>
    </row>
    <row r="702" spans="3:3" x14ac:dyDescent="0.2">
      <c r="C702" s="36"/>
    </row>
    <row r="703" spans="3:3" x14ac:dyDescent="0.2">
      <c r="C703" s="36"/>
    </row>
    <row r="704" spans="3:3" x14ac:dyDescent="0.2">
      <c r="C704" s="36"/>
    </row>
    <row r="705" spans="3:3" x14ac:dyDescent="0.2">
      <c r="C705" s="36"/>
    </row>
    <row r="706" spans="3:3" x14ac:dyDescent="0.2">
      <c r="C706" s="36"/>
    </row>
    <row r="707" spans="3:3" x14ac:dyDescent="0.2">
      <c r="C707" s="36"/>
    </row>
    <row r="708" spans="3:3" x14ac:dyDescent="0.2">
      <c r="C708" s="36"/>
    </row>
    <row r="709" spans="3:3" x14ac:dyDescent="0.2">
      <c r="C709" s="36"/>
    </row>
    <row r="710" spans="3:3" x14ac:dyDescent="0.2">
      <c r="C710" s="36"/>
    </row>
    <row r="711" spans="3:3" x14ac:dyDescent="0.2">
      <c r="C711" s="36"/>
    </row>
    <row r="712" spans="3:3" x14ac:dyDescent="0.2">
      <c r="C712" s="36"/>
    </row>
    <row r="713" spans="3:3" x14ac:dyDescent="0.2">
      <c r="C713" s="36"/>
    </row>
    <row r="714" spans="3:3" x14ac:dyDescent="0.2">
      <c r="C714" s="36"/>
    </row>
    <row r="715" spans="3:3" x14ac:dyDescent="0.2">
      <c r="C715" s="36"/>
    </row>
    <row r="716" spans="3:3" x14ac:dyDescent="0.2">
      <c r="C716" s="36"/>
    </row>
    <row r="717" spans="3:3" x14ac:dyDescent="0.2">
      <c r="C717" s="36"/>
    </row>
    <row r="718" spans="3:3" x14ac:dyDescent="0.2">
      <c r="C718" s="36"/>
    </row>
    <row r="719" spans="3:3" x14ac:dyDescent="0.2">
      <c r="C719" s="36"/>
    </row>
    <row r="720" spans="3:3" x14ac:dyDescent="0.2">
      <c r="C720" s="36"/>
    </row>
    <row r="721" spans="3:3" x14ac:dyDescent="0.2">
      <c r="C721" s="36"/>
    </row>
    <row r="722" spans="3:3" x14ac:dyDescent="0.2">
      <c r="C722" s="36"/>
    </row>
    <row r="723" spans="3:3" x14ac:dyDescent="0.2">
      <c r="C723" s="36"/>
    </row>
    <row r="724" spans="3:3" x14ac:dyDescent="0.2">
      <c r="C724" s="36"/>
    </row>
    <row r="725" spans="3:3" x14ac:dyDescent="0.2">
      <c r="C725" s="36"/>
    </row>
    <row r="726" spans="3:3" x14ac:dyDescent="0.2">
      <c r="C726" s="36"/>
    </row>
    <row r="727" spans="3:3" x14ac:dyDescent="0.2">
      <c r="C727" s="36"/>
    </row>
    <row r="728" spans="3:3" x14ac:dyDescent="0.2">
      <c r="C728" s="36"/>
    </row>
    <row r="729" spans="3:3" x14ac:dyDescent="0.2">
      <c r="C729" s="36"/>
    </row>
    <row r="730" spans="3:3" x14ac:dyDescent="0.2">
      <c r="C730" s="36"/>
    </row>
    <row r="731" spans="3:3" x14ac:dyDescent="0.2">
      <c r="C731" s="36"/>
    </row>
    <row r="732" spans="3:3" x14ac:dyDescent="0.2">
      <c r="C732" s="36"/>
    </row>
    <row r="733" spans="3:3" x14ac:dyDescent="0.2">
      <c r="C733" s="36"/>
    </row>
    <row r="734" spans="3:3" x14ac:dyDescent="0.2">
      <c r="C734" s="36"/>
    </row>
    <row r="735" spans="3:3" x14ac:dyDescent="0.2">
      <c r="C735" s="36"/>
    </row>
    <row r="736" spans="3:3" x14ac:dyDescent="0.2">
      <c r="C736" s="36"/>
    </row>
    <row r="737" spans="3:3" x14ac:dyDescent="0.2">
      <c r="C737" s="36"/>
    </row>
    <row r="738" spans="3:3" x14ac:dyDescent="0.2">
      <c r="C738" s="36"/>
    </row>
    <row r="739" spans="3:3" x14ac:dyDescent="0.2">
      <c r="C739" s="36"/>
    </row>
    <row r="740" spans="3:3" x14ac:dyDescent="0.2">
      <c r="C740" s="36"/>
    </row>
    <row r="741" spans="3:3" x14ac:dyDescent="0.2">
      <c r="C741" s="36"/>
    </row>
  </sheetData>
  <mergeCells count="6">
    <mergeCell ref="A1:M1"/>
    <mergeCell ref="A2:A5"/>
    <mergeCell ref="B2:B5"/>
    <mergeCell ref="E2:F2"/>
    <mergeCell ref="G2:K2"/>
    <mergeCell ref="L2:M2"/>
  </mergeCells>
  <pageMargins left="0.70866141732283472" right="0.70866141732283472" top="0.78740157480314965" bottom="0.78740157480314965" header="0.31496062992125984" footer="0.31496062992125984"/>
  <pageSetup paperSize="9" scale="95" fitToHeight="1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68"/>
  <sheetViews>
    <sheetView zoomScale="80" zoomScaleNormal="80" workbookViewId="0">
      <pane xSplit="2" ySplit="7" topLeftCell="C8" activePane="bottomRight" state="frozen"/>
      <selection activeCell="C15" sqref="C15"/>
      <selection pane="topRight" activeCell="C15" sqref="C15"/>
      <selection pane="bottomLeft" activeCell="C15" sqref="C15"/>
      <selection pane="bottomRight" activeCell="Q9" sqref="Q9"/>
    </sheetView>
  </sheetViews>
  <sheetFormatPr baseColWidth="10" defaultColWidth="8.85546875" defaultRowHeight="12.75" x14ac:dyDescent="0.2"/>
  <cols>
    <col min="1" max="1" width="6.5703125" style="2" customWidth="1"/>
    <col min="2" max="2" width="14" style="2" bestFit="1" customWidth="1"/>
    <col min="3" max="3" width="14.140625" style="2" customWidth="1"/>
    <col min="4" max="4" width="12.140625" style="2" bestFit="1" customWidth="1"/>
    <col min="5" max="6" width="11.42578125" style="2" customWidth="1"/>
    <col min="7" max="8" width="11.42578125" style="61" customWidth="1"/>
    <col min="9" max="9" width="11.42578125" style="2" customWidth="1"/>
    <col min="10" max="10" width="11.42578125" style="62" customWidth="1"/>
    <col min="11" max="11" width="11.42578125" style="2" customWidth="1"/>
    <col min="12" max="12" width="13" style="2" bestFit="1" customWidth="1"/>
    <col min="13" max="14" width="12.85546875" style="2" bestFit="1" customWidth="1"/>
    <col min="15" max="235" width="11.42578125" style="2" customWidth="1"/>
    <col min="236" max="16384" width="8.85546875" style="2"/>
  </cols>
  <sheetData>
    <row r="1" spans="1:20" ht="22.5" customHeight="1" x14ac:dyDescent="0.2">
      <c r="A1" s="84" t="s">
        <v>433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5"/>
      <c r="N1" s="3"/>
      <c r="O1" s="3"/>
    </row>
    <row r="2" spans="1:20" x14ac:dyDescent="0.2">
      <c r="A2" s="86" t="s">
        <v>0</v>
      </c>
      <c r="B2" s="86" t="s">
        <v>1</v>
      </c>
      <c r="C2" s="5" t="s">
        <v>2</v>
      </c>
      <c r="D2" s="6" t="s">
        <v>3</v>
      </c>
      <c r="E2" s="89" t="s">
        <v>434</v>
      </c>
      <c r="F2" s="90"/>
      <c r="G2" s="89" t="s">
        <v>4</v>
      </c>
      <c r="H2" s="91"/>
      <c r="I2" s="91"/>
      <c r="J2" s="91"/>
      <c r="K2" s="90"/>
      <c r="L2" s="89" t="s">
        <v>5</v>
      </c>
      <c r="M2" s="90"/>
      <c r="N2" s="7" t="s">
        <v>6</v>
      </c>
      <c r="O2" s="7" t="s">
        <v>7</v>
      </c>
    </row>
    <row r="3" spans="1:20" ht="14.25" x14ac:dyDescent="0.2">
      <c r="A3" s="87"/>
      <c r="B3" s="87"/>
      <c r="C3" s="8" t="s">
        <v>50</v>
      </c>
      <c r="D3" s="9" t="s">
        <v>422</v>
      </c>
      <c r="E3" s="10" t="s">
        <v>9</v>
      </c>
      <c r="F3" s="11" t="s">
        <v>10</v>
      </c>
      <c r="G3" s="12" t="s">
        <v>11</v>
      </c>
      <c r="H3" s="70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  <c r="Q3" s="82" t="s">
        <v>443</v>
      </c>
    </row>
    <row r="4" spans="1:20" x14ac:dyDescent="0.2">
      <c r="A4" s="87"/>
      <c r="B4" s="87"/>
      <c r="C4" s="9"/>
      <c r="D4" s="9"/>
      <c r="E4" s="18"/>
      <c r="F4" s="16" t="s">
        <v>18</v>
      </c>
      <c r="G4" s="19" t="s">
        <v>19</v>
      </c>
      <c r="H4" s="71" t="s">
        <v>20</v>
      </c>
      <c r="I4" s="18" t="s">
        <v>16</v>
      </c>
      <c r="J4" s="20" t="s">
        <v>21</v>
      </c>
      <c r="K4" s="15" t="s">
        <v>22</v>
      </c>
      <c r="L4" s="15" t="s">
        <v>23</v>
      </c>
      <c r="M4" s="16" t="s">
        <v>16</v>
      </c>
      <c r="N4" s="21" t="s">
        <v>47</v>
      </c>
      <c r="O4" s="17" t="s">
        <v>52</v>
      </c>
    </row>
    <row r="5" spans="1:20" s="34" customFormat="1" x14ac:dyDescent="0.2">
      <c r="A5" s="88"/>
      <c r="B5" s="88"/>
      <c r="C5" s="1"/>
      <c r="D5" s="22"/>
      <c r="E5" s="22"/>
      <c r="F5" s="23" t="s">
        <v>26</v>
      </c>
      <c r="G5" s="24" t="s">
        <v>27</v>
      </c>
      <c r="H5" s="25" t="s">
        <v>28</v>
      </c>
      <c r="I5" s="22"/>
      <c r="J5" s="26" t="s">
        <v>29</v>
      </c>
      <c r="K5" s="22"/>
      <c r="L5" s="23" t="s">
        <v>30</v>
      </c>
      <c r="M5" s="23" t="s">
        <v>51</v>
      </c>
      <c r="N5" s="27"/>
      <c r="O5" s="27"/>
    </row>
    <row r="6" spans="1:20" s="59" customFormat="1" x14ac:dyDescent="0.2">
      <c r="A6" s="74"/>
      <c r="B6" s="74"/>
      <c r="C6" s="74">
        <v>1</v>
      </c>
      <c r="D6" s="75">
        <v>2</v>
      </c>
      <c r="E6" s="74">
        <v>3</v>
      </c>
      <c r="F6" s="74">
        <v>4</v>
      </c>
      <c r="G6" s="74">
        <v>5</v>
      </c>
      <c r="H6" s="74">
        <f t="shared" ref="H6:M6" si="0">G6+1</f>
        <v>6</v>
      </c>
      <c r="I6" s="74">
        <f t="shared" si="0"/>
        <v>7</v>
      </c>
      <c r="J6" s="74">
        <f t="shared" si="0"/>
        <v>8</v>
      </c>
      <c r="K6" s="74">
        <f t="shared" si="0"/>
        <v>9</v>
      </c>
      <c r="L6" s="74">
        <f t="shared" si="0"/>
        <v>10</v>
      </c>
      <c r="M6" s="74">
        <f t="shared" si="0"/>
        <v>11</v>
      </c>
      <c r="N6" s="74">
        <v>12</v>
      </c>
      <c r="O6" s="74">
        <v>13</v>
      </c>
    </row>
    <row r="7" spans="1:20" s="34" customFormat="1" x14ac:dyDescent="0.2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</row>
    <row r="8" spans="1:20" s="34" customFormat="1" x14ac:dyDescent="0.2">
      <c r="A8" s="33">
        <v>301</v>
      </c>
      <c r="B8" s="34" t="s">
        <v>90</v>
      </c>
      <c r="C8" s="36">
        <v>20146665277</v>
      </c>
      <c r="D8" s="36">
        <v>697010</v>
      </c>
      <c r="E8" s="37">
        <f>(C8)/D8</f>
        <v>28904.413533521758</v>
      </c>
      <c r="F8" s="38">
        <f t="shared" ref="F8:F71" si="1">IF(ISNUMBER(C8),E8/E$366,"")</f>
        <v>1.3441559446463696</v>
      </c>
      <c r="G8" s="39">
        <f t="shared" ref="G8:G71" si="2">(E$366-E8)*0.6</f>
        <v>-4440.3891306059359</v>
      </c>
      <c r="H8" s="39">
        <f t="shared" ref="H8:H71" si="3">IF(E8&gt;=E$366*0.9,0,IF(E8&lt;0.9*E$366,(E$366*0.9-E8)*0.35))</f>
        <v>0</v>
      </c>
      <c r="I8" s="37">
        <f t="shared" ref="I8" si="4">G8+H8</f>
        <v>-4440.3891306059359</v>
      </c>
      <c r="J8" s="40">
        <f>I$368</f>
        <v>-238.44360505729779</v>
      </c>
      <c r="K8" s="37">
        <f t="shared" ref="K8" si="5">I8+J8</f>
        <v>-4678.8327356632335</v>
      </c>
      <c r="L8" s="37">
        <f t="shared" ref="L8" si="6">(I8*D8)</f>
        <v>-3094995627.9236436</v>
      </c>
      <c r="M8" s="37">
        <f t="shared" ref="M8" si="7">(K8*D8)</f>
        <v>-3261193205.0846305</v>
      </c>
      <c r="N8" s="41">
        <f>'jan-juli'!M8</f>
        <v>-3094994057.4785519</v>
      </c>
      <c r="O8" s="41">
        <f>M8-N8</f>
        <v>-166199147.60607862</v>
      </c>
      <c r="Q8" s="63"/>
      <c r="R8" s="64"/>
      <c r="S8" s="64"/>
      <c r="T8" s="64"/>
    </row>
    <row r="9" spans="1:20" s="34" customFormat="1" x14ac:dyDescent="0.2">
      <c r="A9" s="33">
        <v>1101</v>
      </c>
      <c r="B9" s="34" t="s">
        <v>204</v>
      </c>
      <c r="C9" s="36">
        <v>322532596</v>
      </c>
      <c r="D9" s="36">
        <v>14787</v>
      </c>
      <c r="E9" s="37">
        <f t="shared" ref="E9:E72" si="8">(C9)/D9</f>
        <v>21811.902076147966</v>
      </c>
      <c r="F9" s="38">
        <f t="shared" si="1"/>
        <v>1.0143294485354866</v>
      </c>
      <c r="G9" s="39">
        <f t="shared" si="2"/>
        <v>-184.88225618166106</v>
      </c>
      <c r="H9" s="39">
        <f t="shared" si="3"/>
        <v>0</v>
      </c>
      <c r="I9" s="37">
        <f t="shared" ref="I9:I72" si="9">G9+H9</f>
        <v>-184.88225618166106</v>
      </c>
      <c r="J9" s="40">
        <f t="shared" ref="J9:J72" si="10">I$368</f>
        <v>-238.44360505729779</v>
      </c>
      <c r="K9" s="37">
        <f t="shared" ref="K9:K72" si="11">I9+J9</f>
        <v>-423.32586123895885</v>
      </c>
      <c r="L9" s="37">
        <f t="shared" ref="L9:L72" si="12">(I9*D9)</f>
        <v>-2733853.9221582222</v>
      </c>
      <c r="M9" s="37">
        <f t="shared" ref="M9:M72" si="13">(K9*D9)</f>
        <v>-6259719.5101404842</v>
      </c>
      <c r="N9" s="41">
        <f>'jan-juli'!M9</f>
        <v>-6740144.4117845502</v>
      </c>
      <c r="O9" s="41">
        <f t="shared" ref="O9:O72" si="14">M9-N9</f>
        <v>480424.90164406598</v>
      </c>
      <c r="Q9" s="63"/>
      <c r="R9" s="64"/>
      <c r="S9" s="64"/>
      <c r="T9" s="64"/>
    </row>
    <row r="10" spans="1:20" s="34" customFormat="1" x14ac:dyDescent="0.2">
      <c r="A10" s="33">
        <v>1103</v>
      </c>
      <c r="B10" s="34" t="s">
        <v>206</v>
      </c>
      <c r="C10" s="36">
        <v>3730086647</v>
      </c>
      <c r="D10" s="36">
        <v>144147</v>
      </c>
      <c r="E10" s="37">
        <f t="shared" si="8"/>
        <v>25876.963426224618</v>
      </c>
      <c r="F10" s="38">
        <f t="shared" si="1"/>
        <v>1.2033689657262019</v>
      </c>
      <c r="G10" s="39">
        <f t="shared" si="2"/>
        <v>-2623.9190662276524</v>
      </c>
      <c r="H10" s="39">
        <f t="shared" si="3"/>
        <v>0</v>
      </c>
      <c r="I10" s="37">
        <f t="shared" si="9"/>
        <v>-2623.9190662276524</v>
      </c>
      <c r="J10" s="40">
        <f t="shared" si="10"/>
        <v>-238.44360505729779</v>
      </c>
      <c r="K10" s="37">
        <f t="shared" si="11"/>
        <v>-2862.36267128495</v>
      </c>
      <c r="L10" s="37">
        <f t="shared" si="12"/>
        <v>-378230061.63951743</v>
      </c>
      <c r="M10" s="37">
        <f t="shared" si="13"/>
        <v>-412600991.97771168</v>
      </c>
      <c r="N10" s="41">
        <f>'jan-juli'!M10</f>
        <v>-404764824.36466521</v>
      </c>
      <c r="O10" s="41">
        <f t="shared" si="14"/>
        <v>-7836167.6130464673</v>
      </c>
      <c r="Q10" s="63"/>
      <c r="R10" s="64"/>
      <c r="S10" s="64"/>
      <c r="T10" s="64"/>
    </row>
    <row r="11" spans="1:20" s="34" customFormat="1" x14ac:dyDescent="0.2">
      <c r="A11" s="33">
        <v>1106</v>
      </c>
      <c r="B11" s="34" t="s">
        <v>207</v>
      </c>
      <c r="C11" s="36">
        <v>779011500</v>
      </c>
      <c r="D11" s="36">
        <v>37323</v>
      </c>
      <c r="E11" s="37">
        <f t="shared" si="8"/>
        <v>20872.156579053131</v>
      </c>
      <c r="F11" s="38">
        <f t="shared" si="1"/>
        <v>0.97062800844538644</v>
      </c>
      <c r="G11" s="39">
        <f t="shared" si="2"/>
        <v>378.96504207523975</v>
      </c>
      <c r="H11" s="39">
        <f t="shared" si="3"/>
        <v>0</v>
      </c>
      <c r="I11" s="37">
        <f t="shared" si="9"/>
        <v>378.96504207523975</v>
      </c>
      <c r="J11" s="40">
        <f t="shared" si="10"/>
        <v>-238.44360505729779</v>
      </c>
      <c r="K11" s="37">
        <f t="shared" si="11"/>
        <v>140.52143701794196</v>
      </c>
      <c r="L11" s="37">
        <f t="shared" si="12"/>
        <v>14144112.265374172</v>
      </c>
      <c r="M11" s="37">
        <f t="shared" si="13"/>
        <v>5244681.5938206483</v>
      </c>
      <c r="N11" s="41">
        <f>'jan-juli'!M11</f>
        <v>2610949.347370395</v>
      </c>
      <c r="O11" s="41">
        <f t="shared" si="14"/>
        <v>2633732.2464502533</v>
      </c>
      <c r="Q11" s="63"/>
      <c r="R11" s="64"/>
      <c r="S11" s="64"/>
      <c r="T11" s="64"/>
    </row>
    <row r="12" spans="1:20" s="34" customFormat="1" x14ac:dyDescent="0.2">
      <c r="A12" s="33">
        <v>1108</v>
      </c>
      <c r="B12" s="34" t="s">
        <v>205</v>
      </c>
      <c r="C12" s="36">
        <v>1725393424</v>
      </c>
      <c r="D12" s="36">
        <v>80450</v>
      </c>
      <c r="E12" s="37">
        <f t="shared" si="8"/>
        <v>21446.779664387817</v>
      </c>
      <c r="F12" s="38">
        <f t="shared" si="1"/>
        <v>0.99734998414601395</v>
      </c>
      <c r="G12" s="39">
        <f t="shared" si="2"/>
        <v>34.191190874428138</v>
      </c>
      <c r="H12" s="39">
        <f t="shared" si="3"/>
        <v>0</v>
      </c>
      <c r="I12" s="37">
        <f t="shared" si="9"/>
        <v>34.191190874428138</v>
      </c>
      <c r="J12" s="40">
        <f t="shared" si="10"/>
        <v>-238.44360505729779</v>
      </c>
      <c r="K12" s="37">
        <f t="shared" si="11"/>
        <v>-204.25241418286964</v>
      </c>
      <c r="L12" s="37">
        <f t="shared" si="12"/>
        <v>2750681.3058477435</v>
      </c>
      <c r="M12" s="37">
        <f t="shared" si="13"/>
        <v>-16432106.721011862</v>
      </c>
      <c r="N12" s="41">
        <f>'jan-juli'!M12</f>
        <v>-17658945.383652221</v>
      </c>
      <c r="O12" s="41">
        <f t="shared" si="14"/>
        <v>1226838.6626403593</v>
      </c>
      <c r="Q12" s="63"/>
      <c r="R12" s="64"/>
      <c r="S12" s="64"/>
      <c r="T12" s="64"/>
    </row>
    <row r="13" spans="1:20" s="34" customFormat="1" x14ac:dyDescent="0.2">
      <c r="A13" s="33">
        <v>1111</v>
      </c>
      <c r="B13" s="34" t="s">
        <v>208</v>
      </c>
      <c r="C13" s="36">
        <v>58143602</v>
      </c>
      <c r="D13" s="36">
        <v>3257</v>
      </c>
      <c r="E13" s="37">
        <f t="shared" si="8"/>
        <v>17851.888854774334</v>
      </c>
      <c r="F13" s="38">
        <f t="shared" si="1"/>
        <v>0.83017503536206549</v>
      </c>
      <c r="G13" s="39">
        <f t="shared" si="2"/>
        <v>2191.1256766425181</v>
      </c>
      <c r="H13" s="39">
        <f t="shared" si="3"/>
        <v>525.52487032022066</v>
      </c>
      <c r="I13" s="37">
        <f t="shared" si="9"/>
        <v>2716.6505469627386</v>
      </c>
      <c r="J13" s="40">
        <f t="shared" si="10"/>
        <v>-238.44360505729779</v>
      </c>
      <c r="K13" s="37">
        <f t="shared" si="11"/>
        <v>2478.206941905441</v>
      </c>
      <c r="L13" s="37">
        <f t="shared" si="12"/>
        <v>8848130.8314576391</v>
      </c>
      <c r="M13" s="37">
        <f t="shared" si="13"/>
        <v>8071520.009786021</v>
      </c>
      <c r="N13" s="41">
        <f>'jan-juli'!M13</f>
        <v>7447247.1024570186</v>
      </c>
      <c r="O13" s="41">
        <f t="shared" si="14"/>
        <v>624272.9073290024</v>
      </c>
      <c r="Q13" s="63"/>
      <c r="R13" s="64"/>
      <c r="S13" s="64"/>
      <c r="T13" s="64"/>
    </row>
    <row r="14" spans="1:20" s="34" customFormat="1" x14ac:dyDescent="0.2">
      <c r="A14" s="33">
        <v>1112</v>
      </c>
      <c r="B14" s="34" t="s">
        <v>209</v>
      </c>
      <c r="C14" s="36">
        <v>55848908</v>
      </c>
      <c r="D14" s="36">
        <v>3174</v>
      </c>
      <c r="E14" s="37">
        <f t="shared" si="8"/>
        <v>17595.749212350347</v>
      </c>
      <c r="F14" s="38">
        <f t="shared" si="1"/>
        <v>0.81826364948929886</v>
      </c>
      <c r="G14" s="39">
        <f t="shared" si="2"/>
        <v>2344.80946209691</v>
      </c>
      <c r="H14" s="39">
        <f t="shared" si="3"/>
        <v>615.17374516861594</v>
      </c>
      <c r="I14" s="37">
        <f t="shared" si="9"/>
        <v>2959.9832072655258</v>
      </c>
      <c r="J14" s="40">
        <f t="shared" si="10"/>
        <v>-238.44360505729779</v>
      </c>
      <c r="K14" s="37">
        <f t="shared" si="11"/>
        <v>2721.5396022082282</v>
      </c>
      <c r="L14" s="37">
        <f t="shared" si="12"/>
        <v>9394986.6998607796</v>
      </c>
      <c r="M14" s="37">
        <f t="shared" si="13"/>
        <v>8638166.6974089164</v>
      </c>
      <c r="N14" s="41">
        <f>'jan-juli'!M14</f>
        <v>8103853.7047124924</v>
      </c>
      <c r="O14" s="41">
        <f t="shared" si="14"/>
        <v>534312.99269642401</v>
      </c>
      <c r="Q14" s="63"/>
      <c r="R14" s="64"/>
      <c r="S14" s="64"/>
      <c r="T14" s="64"/>
    </row>
    <row r="15" spans="1:20" s="34" customFormat="1" x14ac:dyDescent="0.2">
      <c r="A15" s="33">
        <v>1114</v>
      </c>
      <c r="B15" s="34" t="s">
        <v>210</v>
      </c>
      <c r="C15" s="36">
        <v>51606040</v>
      </c>
      <c r="D15" s="36">
        <v>2791</v>
      </c>
      <c r="E15" s="37">
        <f t="shared" si="8"/>
        <v>18490.161232533141</v>
      </c>
      <c r="F15" s="38">
        <f t="shared" si="1"/>
        <v>0.8598569249417688</v>
      </c>
      <c r="G15" s="39">
        <f t="shared" si="2"/>
        <v>1808.162249987234</v>
      </c>
      <c r="H15" s="39">
        <f t="shared" si="3"/>
        <v>302.12953810463819</v>
      </c>
      <c r="I15" s="37">
        <f t="shared" si="9"/>
        <v>2110.2917880918721</v>
      </c>
      <c r="J15" s="40">
        <f t="shared" si="10"/>
        <v>-238.44360505729779</v>
      </c>
      <c r="K15" s="37">
        <f t="shared" si="11"/>
        <v>1871.8481830345743</v>
      </c>
      <c r="L15" s="37">
        <f t="shared" si="12"/>
        <v>5889824.3805644149</v>
      </c>
      <c r="M15" s="37">
        <f t="shared" si="13"/>
        <v>5224328.2788494965</v>
      </c>
      <c r="N15" s="41">
        <f>'jan-juli'!M15</f>
        <v>5640350.4506624267</v>
      </c>
      <c r="O15" s="41">
        <f t="shared" si="14"/>
        <v>-416022.17181293014</v>
      </c>
      <c r="Q15" s="63"/>
      <c r="R15" s="64"/>
      <c r="S15" s="64"/>
      <c r="T15" s="64"/>
    </row>
    <row r="16" spans="1:20" s="34" customFormat="1" x14ac:dyDescent="0.2">
      <c r="A16" s="33">
        <v>1119</v>
      </c>
      <c r="B16" s="34" t="s">
        <v>211</v>
      </c>
      <c r="C16" s="36">
        <v>339406156</v>
      </c>
      <c r="D16" s="36">
        <v>19120</v>
      </c>
      <c r="E16" s="37">
        <f t="shared" si="8"/>
        <v>17751.3679916318</v>
      </c>
      <c r="F16" s="38">
        <f t="shared" si="1"/>
        <v>0.82550046496826313</v>
      </c>
      <c r="G16" s="39">
        <f t="shared" si="2"/>
        <v>2251.4381945280388</v>
      </c>
      <c r="H16" s="39">
        <f t="shared" si="3"/>
        <v>560.70717242010755</v>
      </c>
      <c r="I16" s="37">
        <f t="shared" si="9"/>
        <v>2812.1453669481461</v>
      </c>
      <c r="J16" s="40">
        <f t="shared" si="10"/>
        <v>-238.44360505729779</v>
      </c>
      <c r="K16" s="37">
        <f t="shared" si="11"/>
        <v>2573.7017618908485</v>
      </c>
      <c r="L16" s="37">
        <f t="shared" si="12"/>
        <v>53768219.416048557</v>
      </c>
      <c r="M16" s="37">
        <f t="shared" si="13"/>
        <v>49209177.687353022</v>
      </c>
      <c r="N16" s="41">
        <f>'jan-juli'!M16</f>
        <v>49404173.241872348</v>
      </c>
      <c r="O16" s="41">
        <f t="shared" si="14"/>
        <v>-194995.55451932549</v>
      </c>
      <c r="Q16" s="63"/>
      <c r="R16" s="64"/>
      <c r="S16" s="64"/>
      <c r="T16" s="64"/>
    </row>
    <row r="17" spans="1:20" s="34" customFormat="1" x14ac:dyDescent="0.2">
      <c r="A17" s="33">
        <v>1120</v>
      </c>
      <c r="B17" s="34" t="s">
        <v>212</v>
      </c>
      <c r="C17" s="36">
        <v>392627181</v>
      </c>
      <c r="D17" s="36">
        <v>19848</v>
      </c>
      <c r="E17" s="37">
        <f t="shared" si="8"/>
        <v>19781.699969770252</v>
      </c>
      <c r="F17" s="38">
        <f t="shared" si="1"/>
        <v>0.91991797649657647</v>
      </c>
      <c r="G17" s="39">
        <f t="shared" si="2"/>
        <v>1033.2390076449672</v>
      </c>
      <c r="H17" s="39">
        <f t="shared" si="3"/>
        <v>0</v>
      </c>
      <c r="I17" s="37">
        <f t="shared" si="9"/>
        <v>1033.2390076449672</v>
      </c>
      <c r="J17" s="40">
        <f t="shared" si="10"/>
        <v>-238.44360505729779</v>
      </c>
      <c r="K17" s="37">
        <f t="shared" si="11"/>
        <v>794.7954025876694</v>
      </c>
      <c r="L17" s="37">
        <f t="shared" si="12"/>
        <v>20507727.823737308</v>
      </c>
      <c r="M17" s="37">
        <f t="shared" si="13"/>
        <v>15775099.150560062</v>
      </c>
      <c r="N17" s="41">
        <f>'jan-juli'!M17</f>
        <v>16006130.903110884</v>
      </c>
      <c r="O17" s="41">
        <f t="shared" si="14"/>
        <v>-231031.75255082175</v>
      </c>
      <c r="Q17" s="63"/>
      <c r="R17" s="64"/>
      <c r="S17" s="64"/>
      <c r="T17" s="64"/>
    </row>
    <row r="18" spans="1:20" s="34" customFormat="1" x14ac:dyDescent="0.2">
      <c r="A18" s="33">
        <v>1121</v>
      </c>
      <c r="B18" s="34" t="s">
        <v>213</v>
      </c>
      <c r="C18" s="36">
        <v>404911668</v>
      </c>
      <c r="D18" s="36">
        <v>19106</v>
      </c>
      <c r="E18" s="37">
        <f t="shared" si="8"/>
        <v>21192.906312153249</v>
      </c>
      <c r="F18" s="38">
        <f t="shared" si="1"/>
        <v>0.98554398866377935</v>
      </c>
      <c r="G18" s="39">
        <f t="shared" si="2"/>
        <v>186.51520221516913</v>
      </c>
      <c r="H18" s="39">
        <f t="shared" si="3"/>
        <v>0</v>
      </c>
      <c r="I18" s="37">
        <f t="shared" si="9"/>
        <v>186.51520221516913</v>
      </c>
      <c r="J18" s="40">
        <f t="shared" si="10"/>
        <v>-238.44360505729779</v>
      </c>
      <c r="K18" s="37">
        <f t="shared" si="11"/>
        <v>-51.928402842128662</v>
      </c>
      <c r="L18" s="37">
        <f t="shared" si="12"/>
        <v>3563559.4535230212</v>
      </c>
      <c r="M18" s="37">
        <f t="shared" si="13"/>
        <v>-992144.06470171025</v>
      </c>
      <c r="N18" s="41">
        <f>'jan-juli'!M18</f>
        <v>462435.52305704507</v>
      </c>
      <c r="O18" s="41">
        <f t="shared" si="14"/>
        <v>-1454579.5877587553</v>
      </c>
      <c r="Q18" s="63"/>
      <c r="R18" s="64"/>
      <c r="S18" s="64"/>
      <c r="T18" s="64"/>
    </row>
    <row r="19" spans="1:20" s="34" customFormat="1" x14ac:dyDescent="0.2">
      <c r="A19" s="33">
        <v>1122</v>
      </c>
      <c r="B19" s="34" t="s">
        <v>214</v>
      </c>
      <c r="C19" s="36">
        <v>226215888</v>
      </c>
      <c r="D19" s="36">
        <v>12064</v>
      </c>
      <c r="E19" s="37">
        <f t="shared" si="8"/>
        <v>18751.31697612732</v>
      </c>
      <c r="F19" s="38">
        <f t="shared" si="1"/>
        <v>0.87200157699719105</v>
      </c>
      <c r="G19" s="39">
        <f t="shared" si="2"/>
        <v>1651.4688038307263</v>
      </c>
      <c r="H19" s="39">
        <f t="shared" si="3"/>
        <v>210.7250278466754</v>
      </c>
      <c r="I19" s="37">
        <f t="shared" si="9"/>
        <v>1862.1938316774017</v>
      </c>
      <c r="J19" s="40">
        <f t="shared" si="10"/>
        <v>-238.44360505729779</v>
      </c>
      <c r="K19" s="37">
        <f t="shared" si="11"/>
        <v>1623.7502266201038</v>
      </c>
      <c r="L19" s="37">
        <f t="shared" si="12"/>
        <v>22465506.385356173</v>
      </c>
      <c r="M19" s="37">
        <f t="shared" si="13"/>
        <v>19588922.733944934</v>
      </c>
      <c r="N19" s="41">
        <f>'jan-juli'!M19</f>
        <v>19521151.471566308</v>
      </c>
      <c r="O19" s="41">
        <f t="shared" si="14"/>
        <v>67771.262378625572</v>
      </c>
      <c r="Q19" s="63"/>
      <c r="R19" s="64"/>
      <c r="S19" s="64"/>
      <c r="T19" s="64"/>
    </row>
    <row r="20" spans="1:20" s="34" customFormat="1" x14ac:dyDescent="0.2">
      <c r="A20" s="33">
        <v>1124</v>
      </c>
      <c r="B20" s="34" t="s">
        <v>215</v>
      </c>
      <c r="C20" s="36">
        <v>728096440</v>
      </c>
      <c r="D20" s="36">
        <v>27457</v>
      </c>
      <c r="E20" s="37">
        <f t="shared" si="8"/>
        <v>26517.698219033398</v>
      </c>
      <c r="F20" s="38">
        <f t="shared" si="1"/>
        <v>1.2331653661858359</v>
      </c>
      <c r="G20" s="39">
        <f t="shared" si="2"/>
        <v>-3008.3599419129205</v>
      </c>
      <c r="H20" s="39">
        <f t="shared" si="3"/>
        <v>0</v>
      </c>
      <c r="I20" s="37">
        <f t="shared" si="9"/>
        <v>-3008.3599419129205</v>
      </c>
      <c r="J20" s="40">
        <f t="shared" si="10"/>
        <v>-238.44360505729779</v>
      </c>
      <c r="K20" s="37">
        <f t="shared" si="11"/>
        <v>-3246.8035469702181</v>
      </c>
      <c r="L20" s="37">
        <f t="shared" si="12"/>
        <v>-82600538.925103053</v>
      </c>
      <c r="M20" s="37">
        <f t="shared" si="13"/>
        <v>-89147484.989161283</v>
      </c>
      <c r="N20" s="41">
        <f>'jan-juli'!M20</f>
        <v>-86669845.858035341</v>
      </c>
      <c r="O20" s="41">
        <f t="shared" si="14"/>
        <v>-2477639.1311259419</v>
      </c>
      <c r="Q20" s="63"/>
      <c r="R20" s="64"/>
      <c r="S20" s="64"/>
      <c r="T20" s="64"/>
    </row>
    <row r="21" spans="1:20" s="34" customFormat="1" x14ac:dyDescent="0.2">
      <c r="A21" s="33">
        <v>1127</v>
      </c>
      <c r="B21" s="34" t="s">
        <v>216</v>
      </c>
      <c r="C21" s="36">
        <v>261169369</v>
      </c>
      <c r="D21" s="36">
        <v>11315</v>
      </c>
      <c r="E21" s="37">
        <f t="shared" si="8"/>
        <v>23081.69412284578</v>
      </c>
      <c r="F21" s="38">
        <f t="shared" si="1"/>
        <v>1.073379203205447</v>
      </c>
      <c r="G21" s="39">
        <f t="shared" si="2"/>
        <v>-946.75748420034938</v>
      </c>
      <c r="H21" s="39">
        <f t="shared" si="3"/>
        <v>0</v>
      </c>
      <c r="I21" s="37">
        <f t="shared" si="9"/>
        <v>-946.75748420034938</v>
      </c>
      <c r="J21" s="40">
        <f t="shared" si="10"/>
        <v>-238.44360505729779</v>
      </c>
      <c r="K21" s="37">
        <f t="shared" si="11"/>
        <v>-1185.2010892576473</v>
      </c>
      <c r="L21" s="37">
        <f t="shared" si="12"/>
        <v>-10712560.933726953</v>
      </c>
      <c r="M21" s="37">
        <f t="shared" si="13"/>
        <v>-13410550.324950278</v>
      </c>
      <c r="N21" s="41">
        <f>'jan-juli'!M21</f>
        <v>-12967648.367508097</v>
      </c>
      <c r="O21" s="41">
        <f t="shared" si="14"/>
        <v>-442901.95744218118</v>
      </c>
      <c r="Q21" s="63"/>
      <c r="R21" s="64"/>
      <c r="S21" s="64"/>
      <c r="T21" s="64"/>
    </row>
    <row r="22" spans="1:20" s="34" customFormat="1" x14ac:dyDescent="0.2">
      <c r="A22" s="33">
        <v>1130</v>
      </c>
      <c r="B22" s="34" t="s">
        <v>217</v>
      </c>
      <c r="C22" s="36">
        <v>248737832</v>
      </c>
      <c r="D22" s="36">
        <v>13070</v>
      </c>
      <c r="E22" s="37">
        <f t="shared" si="8"/>
        <v>19031.203672532516</v>
      </c>
      <c r="F22" s="38">
        <f t="shared" si="1"/>
        <v>0.88501728362497534</v>
      </c>
      <c r="G22" s="39">
        <f t="shared" si="2"/>
        <v>1483.5367859876089</v>
      </c>
      <c r="H22" s="39">
        <f t="shared" si="3"/>
        <v>112.76468410485685</v>
      </c>
      <c r="I22" s="37">
        <f t="shared" si="9"/>
        <v>1596.3014700924657</v>
      </c>
      <c r="J22" s="40">
        <f t="shared" si="10"/>
        <v>-238.44360505729779</v>
      </c>
      <c r="K22" s="37">
        <f t="shared" si="11"/>
        <v>1357.8578650351678</v>
      </c>
      <c r="L22" s="37">
        <f t="shared" si="12"/>
        <v>20863660.214108527</v>
      </c>
      <c r="M22" s="37">
        <f t="shared" si="13"/>
        <v>17747202.296009645</v>
      </c>
      <c r="N22" s="41">
        <f>'jan-juli'!M22</f>
        <v>17226378.564710837</v>
      </c>
      <c r="O22" s="41">
        <f t="shared" si="14"/>
        <v>520823.73129880801</v>
      </c>
      <c r="Q22" s="63"/>
      <c r="R22" s="64"/>
      <c r="S22" s="64"/>
      <c r="T22" s="64"/>
    </row>
    <row r="23" spans="1:20" s="34" customFormat="1" x14ac:dyDescent="0.2">
      <c r="A23" s="33">
        <v>1133</v>
      </c>
      <c r="B23" s="34" t="s">
        <v>218</v>
      </c>
      <c r="C23" s="36">
        <v>70678795</v>
      </c>
      <c r="D23" s="36">
        <v>2580</v>
      </c>
      <c r="E23" s="37">
        <f t="shared" si="8"/>
        <v>27394.881782945737</v>
      </c>
      <c r="F23" s="38">
        <f t="shared" si="1"/>
        <v>1.2739574583904203</v>
      </c>
      <c r="G23" s="39">
        <f t="shared" si="2"/>
        <v>-3534.6700802603232</v>
      </c>
      <c r="H23" s="39">
        <f t="shared" si="3"/>
        <v>0</v>
      </c>
      <c r="I23" s="37">
        <f t="shared" si="9"/>
        <v>-3534.6700802603232</v>
      </c>
      <c r="J23" s="40">
        <f t="shared" si="10"/>
        <v>-238.44360505729779</v>
      </c>
      <c r="K23" s="37">
        <f t="shared" si="11"/>
        <v>-3773.1136853176208</v>
      </c>
      <c r="L23" s="37">
        <f t="shared" si="12"/>
        <v>-9119448.8070716336</v>
      </c>
      <c r="M23" s="37">
        <f t="shared" si="13"/>
        <v>-9734633.3081194609</v>
      </c>
      <c r="N23" s="41">
        <f>'jan-juli'!M23</f>
        <v>-9489875.6229934469</v>
      </c>
      <c r="O23" s="41">
        <f t="shared" si="14"/>
        <v>-244757.68512601405</v>
      </c>
      <c r="Q23" s="63"/>
      <c r="R23" s="64"/>
      <c r="S23" s="64"/>
      <c r="T23" s="64"/>
    </row>
    <row r="24" spans="1:20" s="34" customFormat="1" x14ac:dyDescent="0.2">
      <c r="A24" s="33">
        <v>1134</v>
      </c>
      <c r="B24" s="34" t="s">
        <v>219</v>
      </c>
      <c r="C24" s="36">
        <v>117446792</v>
      </c>
      <c r="D24" s="36">
        <v>3809</v>
      </c>
      <c r="E24" s="37">
        <f t="shared" si="8"/>
        <v>30834.02257810449</v>
      </c>
      <c r="F24" s="38">
        <f t="shared" si="1"/>
        <v>1.4338894888025675</v>
      </c>
      <c r="G24" s="39">
        <f t="shared" si="2"/>
        <v>-5598.154557355575</v>
      </c>
      <c r="H24" s="39">
        <f t="shared" si="3"/>
        <v>0</v>
      </c>
      <c r="I24" s="37">
        <f t="shared" si="9"/>
        <v>-5598.154557355575</v>
      </c>
      <c r="J24" s="40">
        <f t="shared" si="10"/>
        <v>-238.44360505729779</v>
      </c>
      <c r="K24" s="37">
        <f t="shared" si="11"/>
        <v>-5836.5981624128726</v>
      </c>
      <c r="L24" s="37">
        <f t="shared" si="12"/>
        <v>-21323370.708967384</v>
      </c>
      <c r="M24" s="37">
        <f t="shared" si="13"/>
        <v>-22231602.400630631</v>
      </c>
      <c r="N24" s="41">
        <f>'jan-juli'!M24</f>
        <v>-22273915.66061319</v>
      </c>
      <c r="O24" s="41">
        <f t="shared" si="14"/>
        <v>42313.25998255983</v>
      </c>
      <c r="Q24" s="63"/>
      <c r="R24" s="64"/>
      <c r="S24" s="64"/>
      <c r="T24" s="64"/>
    </row>
    <row r="25" spans="1:20" s="34" customFormat="1" x14ac:dyDescent="0.2">
      <c r="A25" s="33">
        <v>1135</v>
      </c>
      <c r="B25" s="34" t="s">
        <v>220</v>
      </c>
      <c r="C25" s="36">
        <v>103005186</v>
      </c>
      <c r="D25" s="36">
        <v>4561</v>
      </c>
      <c r="E25" s="37">
        <f t="shared" si="8"/>
        <v>22583.903968427978</v>
      </c>
      <c r="F25" s="38">
        <f t="shared" si="1"/>
        <v>1.0502302265112433</v>
      </c>
      <c r="G25" s="39">
        <f t="shared" si="2"/>
        <v>-648.08339154966814</v>
      </c>
      <c r="H25" s="39">
        <f t="shared" si="3"/>
        <v>0</v>
      </c>
      <c r="I25" s="37">
        <f t="shared" si="9"/>
        <v>-648.08339154966814</v>
      </c>
      <c r="J25" s="40">
        <f t="shared" si="10"/>
        <v>-238.44360505729779</v>
      </c>
      <c r="K25" s="37">
        <f t="shared" si="11"/>
        <v>-886.52699660696589</v>
      </c>
      <c r="L25" s="37">
        <f t="shared" si="12"/>
        <v>-2955908.3488580366</v>
      </c>
      <c r="M25" s="37">
        <f t="shared" si="13"/>
        <v>-4043449.6315243714</v>
      </c>
      <c r="N25" s="41">
        <f>'jan-juli'!M25</f>
        <v>-4825071.2139818231</v>
      </c>
      <c r="O25" s="41">
        <f t="shared" si="14"/>
        <v>781621.58245745162</v>
      </c>
      <c r="Q25" s="63"/>
      <c r="R25" s="64"/>
      <c r="S25" s="64"/>
      <c r="T25" s="64"/>
    </row>
    <row r="26" spans="1:20" s="34" customFormat="1" x14ac:dyDescent="0.2">
      <c r="A26" s="33">
        <v>1144</v>
      </c>
      <c r="B26" s="34" t="s">
        <v>221</v>
      </c>
      <c r="C26" s="36">
        <v>9270256</v>
      </c>
      <c r="D26" s="36">
        <v>507</v>
      </c>
      <c r="E26" s="37">
        <f t="shared" si="8"/>
        <v>18284.528599605521</v>
      </c>
      <c r="F26" s="38">
        <f t="shared" si="1"/>
        <v>0.85029429099860343</v>
      </c>
      <c r="G26" s="39">
        <f t="shared" si="2"/>
        <v>1931.5418297438059</v>
      </c>
      <c r="H26" s="39">
        <f t="shared" si="3"/>
        <v>374.10095962930518</v>
      </c>
      <c r="I26" s="37">
        <f t="shared" si="9"/>
        <v>2305.6427893731111</v>
      </c>
      <c r="J26" s="40">
        <f t="shared" si="10"/>
        <v>-238.44360505729779</v>
      </c>
      <c r="K26" s="37">
        <f t="shared" si="11"/>
        <v>2067.1991843158135</v>
      </c>
      <c r="L26" s="37">
        <f t="shared" si="12"/>
        <v>1168960.8942121672</v>
      </c>
      <c r="M26" s="37">
        <f t="shared" si="13"/>
        <v>1048069.9864481174</v>
      </c>
      <c r="N26" s="41">
        <f>'jan-juli'!M26</f>
        <v>949812.34465634264</v>
      </c>
      <c r="O26" s="41">
        <f t="shared" si="14"/>
        <v>98257.641791774775</v>
      </c>
      <c r="Q26" s="63"/>
      <c r="R26" s="64"/>
      <c r="S26" s="64"/>
      <c r="T26" s="64"/>
    </row>
    <row r="27" spans="1:20" s="34" customFormat="1" x14ac:dyDescent="0.2">
      <c r="A27" s="33">
        <v>1145</v>
      </c>
      <c r="B27" s="34" t="s">
        <v>222</v>
      </c>
      <c r="C27" s="36">
        <v>16426566</v>
      </c>
      <c r="D27" s="36">
        <v>859</v>
      </c>
      <c r="E27" s="37">
        <f t="shared" si="8"/>
        <v>19122.894062863794</v>
      </c>
      <c r="F27" s="38">
        <f t="shared" si="1"/>
        <v>0.88928120626391072</v>
      </c>
      <c r="G27" s="39">
        <f t="shared" si="2"/>
        <v>1428.5225517888423</v>
      </c>
      <c r="H27" s="39">
        <f t="shared" si="3"/>
        <v>80.673047488909646</v>
      </c>
      <c r="I27" s="37">
        <f t="shared" si="9"/>
        <v>1509.1955992777519</v>
      </c>
      <c r="J27" s="40">
        <f t="shared" si="10"/>
        <v>-238.44360505729779</v>
      </c>
      <c r="K27" s="37">
        <f t="shared" si="11"/>
        <v>1270.751994220454</v>
      </c>
      <c r="L27" s="37">
        <f t="shared" si="12"/>
        <v>1296399.0197795888</v>
      </c>
      <c r="M27" s="37">
        <f t="shared" si="13"/>
        <v>1091575.96303537</v>
      </c>
      <c r="N27" s="41">
        <f>'jan-juli'!M27</f>
        <v>1030884.42605483</v>
      </c>
      <c r="O27" s="41">
        <f t="shared" si="14"/>
        <v>60691.536980540026</v>
      </c>
      <c r="Q27" s="63"/>
      <c r="R27" s="64"/>
      <c r="S27" s="64"/>
      <c r="T27" s="64"/>
    </row>
    <row r="28" spans="1:20" s="34" customFormat="1" x14ac:dyDescent="0.2">
      <c r="A28" s="33">
        <v>1146</v>
      </c>
      <c r="B28" s="34" t="s">
        <v>223</v>
      </c>
      <c r="C28" s="36">
        <v>216728080</v>
      </c>
      <c r="D28" s="36">
        <v>11178</v>
      </c>
      <c r="E28" s="37">
        <f t="shared" si="8"/>
        <v>19388.806584362141</v>
      </c>
      <c r="F28" s="38">
        <f t="shared" si="1"/>
        <v>0.90164706506652514</v>
      </c>
      <c r="G28" s="39">
        <f t="shared" si="2"/>
        <v>1268.975038889834</v>
      </c>
      <c r="H28" s="39">
        <f t="shared" si="3"/>
        <v>0</v>
      </c>
      <c r="I28" s="37">
        <f t="shared" si="9"/>
        <v>1268.975038889834</v>
      </c>
      <c r="J28" s="40">
        <f t="shared" si="10"/>
        <v>-238.44360505729779</v>
      </c>
      <c r="K28" s="37">
        <f t="shared" si="11"/>
        <v>1030.5314338325361</v>
      </c>
      <c r="L28" s="37">
        <f t="shared" si="12"/>
        <v>14184602.984710565</v>
      </c>
      <c r="M28" s="37">
        <f t="shared" si="13"/>
        <v>11519280.367380088</v>
      </c>
      <c r="N28" s="41">
        <f>'jan-juli'!M28</f>
        <v>10199181.380379554</v>
      </c>
      <c r="O28" s="41">
        <f t="shared" si="14"/>
        <v>1320098.9870005343</v>
      </c>
      <c r="Q28" s="63"/>
      <c r="R28" s="64"/>
      <c r="S28" s="64"/>
      <c r="T28" s="64"/>
    </row>
    <row r="29" spans="1:20" s="34" customFormat="1" x14ac:dyDescent="0.2">
      <c r="A29" s="33">
        <v>1149</v>
      </c>
      <c r="B29" s="34" t="s">
        <v>224</v>
      </c>
      <c r="C29" s="36">
        <v>786180859</v>
      </c>
      <c r="D29" s="36">
        <v>42345</v>
      </c>
      <c r="E29" s="37">
        <f t="shared" si="8"/>
        <v>18566.084756169559</v>
      </c>
      <c r="F29" s="38">
        <f t="shared" si="1"/>
        <v>0.86338763334088697</v>
      </c>
      <c r="G29" s="39">
        <f t="shared" si="2"/>
        <v>1762.608135805383</v>
      </c>
      <c r="H29" s="39">
        <f t="shared" si="3"/>
        <v>275.55630483189179</v>
      </c>
      <c r="I29" s="37">
        <f t="shared" si="9"/>
        <v>2038.1644406372748</v>
      </c>
      <c r="J29" s="40">
        <f t="shared" si="10"/>
        <v>-238.44360505729779</v>
      </c>
      <c r="K29" s="37">
        <f t="shared" si="11"/>
        <v>1799.7208355799769</v>
      </c>
      <c r="L29" s="37">
        <f t="shared" si="12"/>
        <v>86306073.238785401</v>
      </c>
      <c r="M29" s="37">
        <f t="shared" si="13"/>
        <v>76209178.782634124</v>
      </c>
      <c r="N29" s="41">
        <f>'jan-juli'!M29</f>
        <v>67715136.33002533</v>
      </c>
      <c r="O29" s="41">
        <f t="shared" si="14"/>
        <v>8494042.452608794</v>
      </c>
      <c r="Q29" s="63"/>
      <c r="R29" s="64"/>
      <c r="S29" s="64"/>
      <c r="T29" s="64"/>
    </row>
    <row r="30" spans="1:20" s="34" customFormat="1" x14ac:dyDescent="0.2">
      <c r="A30" s="33">
        <v>1151</v>
      </c>
      <c r="B30" s="34" t="s">
        <v>225</v>
      </c>
      <c r="C30" s="36">
        <v>4328137</v>
      </c>
      <c r="D30" s="36">
        <v>192</v>
      </c>
      <c r="E30" s="37">
        <f t="shared" si="8"/>
        <v>22542.380208333332</v>
      </c>
      <c r="F30" s="38">
        <f t="shared" si="1"/>
        <v>1.0482992269803046</v>
      </c>
      <c r="G30" s="39">
        <f t="shared" si="2"/>
        <v>-623.16913549288074</v>
      </c>
      <c r="H30" s="39">
        <f t="shared" si="3"/>
        <v>0</v>
      </c>
      <c r="I30" s="37">
        <f t="shared" si="9"/>
        <v>-623.16913549288074</v>
      </c>
      <c r="J30" s="40">
        <f t="shared" si="10"/>
        <v>-238.44360505729779</v>
      </c>
      <c r="K30" s="37">
        <f t="shared" si="11"/>
        <v>-861.6127405501785</v>
      </c>
      <c r="L30" s="37">
        <f t="shared" si="12"/>
        <v>-119648.4740146331</v>
      </c>
      <c r="M30" s="37">
        <f t="shared" si="13"/>
        <v>-165429.64618563428</v>
      </c>
      <c r="N30" s="41">
        <f>'jan-juli'!M30</f>
        <v>-193968.2817111403</v>
      </c>
      <c r="O30" s="41">
        <f t="shared" si="14"/>
        <v>28538.635525506019</v>
      </c>
      <c r="Q30" s="63"/>
      <c r="R30" s="64"/>
      <c r="S30" s="64"/>
      <c r="T30" s="64"/>
    </row>
    <row r="31" spans="1:20" s="34" customFormat="1" x14ac:dyDescent="0.2">
      <c r="A31" s="33">
        <v>1160</v>
      </c>
      <c r="B31" s="34" t="s">
        <v>226</v>
      </c>
      <c r="C31" s="36">
        <v>209396386</v>
      </c>
      <c r="D31" s="36">
        <v>8705</v>
      </c>
      <c r="E31" s="37">
        <f t="shared" si="8"/>
        <v>24054.725560022976</v>
      </c>
      <c r="F31" s="38">
        <f t="shared" si="1"/>
        <v>1.1186285554918269</v>
      </c>
      <c r="G31" s="39">
        <f t="shared" si="2"/>
        <v>-1530.5763465066673</v>
      </c>
      <c r="H31" s="39">
        <f t="shared" si="3"/>
        <v>0</v>
      </c>
      <c r="I31" s="37">
        <f t="shared" si="9"/>
        <v>-1530.5763465066673</v>
      </c>
      <c r="J31" s="40">
        <f t="shared" si="10"/>
        <v>-238.44360505729779</v>
      </c>
      <c r="K31" s="37">
        <f t="shared" si="11"/>
        <v>-1769.0199515639652</v>
      </c>
      <c r="L31" s="37">
        <f t="shared" si="12"/>
        <v>-13323667.096340539</v>
      </c>
      <c r="M31" s="37">
        <f t="shared" si="13"/>
        <v>-15399318.678364316</v>
      </c>
      <c r="N31" s="41">
        <f>'jan-juli'!M31</f>
        <v>-15281097.144247264</v>
      </c>
      <c r="O31" s="41">
        <f t="shared" si="14"/>
        <v>-118221.53411705233</v>
      </c>
      <c r="Q31" s="63"/>
      <c r="R31" s="64"/>
      <c r="S31" s="64"/>
      <c r="T31" s="64"/>
    </row>
    <row r="32" spans="1:20" s="34" customFormat="1" x14ac:dyDescent="0.2">
      <c r="A32" s="33">
        <v>1505</v>
      </c>
      <c r="B32" s="34" t="s">
        <v>267</v>
      </c>
      <c r="C32" s="36">
        <v>447808621</v>
      </c>
      <c r="D32" s="36">
        <v>24099</v>
      </c>
      <c r="E32" s="37">
        <f t="shared" si="8"/>
        <v>18582.041619984233</v>
      </c>
      <c r="F32" s="38">
        <f t="shared" si="1"/>
        <v>0.86412968310880678</v>
      </c>
      <c r="G32" s="39">
        <f t="shared" si="2"/>
        <v>1753.0340175165786</v>
      </c>
      <c r="H32" s="39">
        <f t="shared" si="3"/>
        <v>269.9714024967559</v>
      </c>
      <c r="I32" s="37">
        <f t="shared" si="9"/>
        <v>2023.0054200133345</v>
      </c>
      <c r="J32" s="40">
        <f t="shared" si="10"/>
        <v>-238.44360505729779</v>
      </c>
      <c r="K32" s="37">
        <f t="shared" si="11"/>
        <v>1784.5618149560366</v>
      </c>
      <c r="L32" s="37">
        <f t="shared" si="12"/>
        <v>48752407.616901346</v>
      </c>
      <c r="M32" s="37">
        <f t="shared" si="13"/>
        <v>43006155.178625524</v>
      </c>
      <c r="N32" s="41">
        <f>'jan-juli'!M32</f>
        <v>39435108.044523075</v>
      </c>
      <c r="O32" s="41">
        <f t="shared" si="14"/>
        <v>3571047.1341024488</v>
      </c>
      <c r="Q32" s="63"/>
      <c r="R32" s="64"/>
      <c r="S32" s="64"/>
      <c r="T32" s="64"/>
    </row>
    <row r="33" spans="1:20" s="34" customFormat="1" x14ac:dyDescent="0.2">
      <c r="A33" s="33">
        <v>1506</v>
      </c>
      <c r="B33" s="34" t="s">
        <v>265</v>
      </c>
      <c r="C33" s="36">
        <v>653664610</v>
      </c>
      <c r="D33" s="36">
        <v>31870</v>
      </c>
      <c r="E33" s="37">
        <f t="shared" si="8"/>
        <v>20510.342328208346</v>
      </c>
      <c r="F33" s="38">
        <f t="shared" si="1"/>
        <v>0.95380238506552562</v>
      </c>
      <c r="G33" s="39">
        <f t="shared" si="2"/>
        <v>596.05359258211104</v>
      </c>
      <c r="H33" s="39">
        <f t="shared" si="3"/>
        <v>0</v>
      </c>
      <c r="I33" s="37">
        <f t="shared" si="9"/>
        <v>596.05359258211104</v>
      </c>
      <c r="J33" s="40">
        <f t="shared" si="10"/>
        <v>-238.44360505729779</v>
      </c>
      <c r="K33" s="37">
        <f t="shared" si="11"/>
        <v>357.60998752481328</v>
      </c>
      <c r="L33" s="37">
        <f t="shared" si="12"/>
        <v>18996227.995591879</v>
      </c>
      <c r="M33" s="37">
        <f t="shared" si="13"/>
        <v>11397030.302415799</v>
      </c>
      <c r="N33" s="41">
        <f>'jan-juli'!M33</f>
        <v>8795345.3826351874</v>
      </c>
      <c r="O33" s="41">
        <f t="shared" si="14"/>
        <v>2601684.919780612</v>
      </c>
      <c r="Q33" s="63"/>
      <c r="R33" s="64"/>
      <c r="S33" s="64"/>
      <c r="T33" s="64"/>
    </row>
    <row r="34" spans="1:20" s="34" customFormat="1" x14ac:dyDescent="0.2">
      <c r="A34" s="33">
        <v>1507</v>
      </c>
      <c r="B34" s="34" t="s">
        <v>266</v>
      </c>
      <c r="C34" s="36">
        <v>1395851534</v>
      </c>
      <c r="D34" s="36">
        <v>66670</v>
      </c>
      <c r="E34" s="37">
        <f t="shared" si="8"/>
        <v>20936.726173691317</v>
      </c>
      <c r="F34" s="38">
        <f t="shared" si="1"/>
        <v>0.97363071958414271</v>
      </c>
      <c r="G34" s="39">
        <f t="shared" si="2"/>
        <v>340.22328529232834</v>
      </c>
      <c r="H34" s="39">
        <f t="shared" si="3"/>
        <v>0</v>
      </c>
      <c r="I34" s="37">
        <f t="shared" si="9"/>
        <v>340.22328529232834</v>
      </c>
      <c r="J34" s="40">
        <f t="shared" si="10"/>
        <v>-238.44360505729779</v>
      </c>
      <c r="K34" s="37">
        <f t="shared" si="11"/>
        <v>101.77968023503055</v>
      </c>
      <c r="L34" s="37">
        <f t="shared" si="12"/>
        <v>22682686.430439532</v>
      </c>
      <c r="M34" s="37">
        <f t="shared" si="13"/>
        <v>6785651.281269487</v>
      </c>
      <c r="N34" s="41">
        <f>'jan-juli'!M34</f>
        <v>4271011.27249109</v>
      </c>
      <c r="O34" s="41">
        <f t="shared" si="14"/>
        <v>2514640.008778397</v>
      </c>
      <c r="Q34" s="63"/>
      <c r="R34" s="64"/>
      <c r="S34" s="64"/>
      <c r="T34" s="64"/>
    </row>
    <row r="35" spans="1:20" s="34" customFormat="1" x14ac:dyDescent="0.2">
      <c r="A35" s="33">
        <v>1511</v>
      </c>
      <c r="B35" s="34" t="s">
        <v>268</v>
      </c>
      <c r="C35" s="36">
        <v>56364432</v>
      </c>
      <c r="D35" s="36">
        <v>3083</v>
      </c>
      <c r="E35" s="37">
        <f t="shared" si="8"/>
        <v>18282.332792734349</v>
      </c>
      <c r="F35" s="38">
        <f t="shared" si="1"/>
        <v>0.85019217832796379</v>
      </c>
      <c r="G35" s="39">
        <f t="shared" si="2"/>
        <v>1932.8593138665092</v>
      </c>
      <c r="H35" s="39">
        <f t="shared" si="3"/>
        <v>374.86949203421534</v>
      </c>
      <c r="I35" s="37">
        <f t="shared" si="9"/>
        <v>2307.7288059007246</v>
      </c>
      <c r="J35" s="40">
        <f t="shared" si="10"/>
        <v>-238.44360505729779</v>
      </c>
      <c r="K35" s="37">
        <f t="shared" si="11"/>
        <v>2069.285200843427</v>
      </c>
      <c r="L35" s="37">
        <f t="shared" si="12"/>
        <v>7114727.9085919345</v>
      </c>
      <c r="M35" s="37">
        <f t="shared" si="13"/>
        <v>6379606.2742002858</v>
      </c>
      <c r="N35" s="41">
        <f>'jan-juli'!M35</f>
        <v>5607288.3607998136</v>
      </c>
      <c r="O35" s="41">
        <f t="shared" si="14"/>
        <v>772317.91340047214</v>
      </c>
      <c r="Q35" s="63"/>
      <c r="R35" s="64"/>
      <c r="S35" s="64"/>
      <c r="T35" s="64"/>
    </row>
    <row r="36" spans="1:20" s="34" customFormat="1" x14ac:dyDescent="0.2">
      <c r="A36" s="33">
        <v>1514</v>
      </c>
      <c r="B36" s="34" t="s">
        <v>159</v>
      </c>
      <c r="C36" s="36">
        <v>51320443</v>
      </c>
      <c r="D36" s="36">
        <v>2445</v>
      </c>
      <c r="E36" s="37">
        <f t="shared" si="8"/>
        <v>20989.956237218816</v>
      </c>
      <c r="F36" s="38">
        <f t="shared" si="1"/>
        <v>0.97610610301447642</v>
      </c>
      <c r="G36" s="39">
        <f t="shared" si="2"/>
        <v>308.28524717582911</v>
      </c>
      <c r="H36" s="39">
        <f t="shared" si="3"/>
        <v>0</v>
      </c>
      <c r="I36" s="37">
        <f t="shared" si="9"/>
        <v>308.28524717582911</v>
      </c>
      <c r="J36" s="40">
        <f t="shared" si="10"/>
        <v>-238.44360505729779</v>
      </c>
      <c r="K36" s="37">
        <f t="shared" si="11"/>
        <v>69.841642118531325</v>
      </c>
      <c r="L36" s="37">
        <f t="shared" si="12"/>
        <v>753757.42934490216</v>
      </c>
      <c r="M36" s="37">
        <f t="shared" si="13"/>
        <v>170762.8149798091</v>
      </c>
      <c r="N36" s="41">
        <f>'jan-juli'!M36</f>
        <v>158276.17820969553</v>
      </c>
      <c r="O36" s="41">
        <f t="shared" si="14"/>
        <v>12486.636770113575</v>
      </c>
      <c r="Q36" s="63"/>
      <c r="R36" s="64"/>
      <c r="S36" s="64"/>
      <c r="T36" s="64"/>
    </row>
    <row r="37" spans="1:20" s="34" customFormat="1" x14ac:dyDescent="0.2">
      <c r="A37" s="33">
        <v>1515</v>
      </c>
      <c r="B37" s="34" t="s">
        <v>393</v>
      </c>
      <c r="C37" s="36">
        <v>196789571</v>
      </c>
      <c r="D37" s="36">
        <v>8858</v>
      </c>
      <c r="E37" s="37">
        <f t="shared" si="8"/>
        <v>22216.02743282908</v>
      </c>
      <c r="F37" s="38">
        <f t="shared" si="1"/>
        <v>1.0331226857667237</v>
      </c>
      <c r="G37" s="39">
        <f t="shared" si="2"/>
        <v>-427.35747019032931</v>
      </c>
      <c r="H37" s="39">
        <f t="shared" si="3"/>
        <v>0</v>
      </c>
      <c r="I37" s="37">
        <f t="shared" si="9"/>
        <v>-427.35747019032931</v>
      </c>
      <c r="J37" s="40">
        <f t="shared" si="10"/>
        <v>-238.44360505729779</v>
      </c>
      <c r="K37" s="37">
        <f t="shared" si="11"/>
        <v>-665.80107524762707</v>
      </c>
      <c r="L37" s="37">
        <f t="shared" si="12"/>
        <v>-3785532.4709459371</v>
      </c>
      <c r="M37" s="37">
        <f t="shared" si="13"/>
        <v>-5897665.9245434804</v>
      </c>
      <c r="N37" s="41">
        <f>'jan-juli'!M37</f>
        <v>-6110751.265610843</v>
      </c>
      <c r="O37" s="41">
        <f t="shared" si="14"/>
        <v>213085.34106736258</v>
      </c>
      <c r="Q37" s="63"/>
      <c r="R37" s="64"/>
      <c r="S37" s="64"/>
      <c r="T37" s="64"/>
    </row>
    <row r="38" spans="1:20" s="34" customFormat="1" x14ac:dyDescent="0.2">
      <c r="A38" s="33">
        <v>1516</v>
      </c>
      <c r="B38" s="34" t="s">
        <v>269</v>
      </c>
      <c r="C38" s="36">
        <v>185673602</v>
      </c>
      <c r="D38" s="36">
        <v>8575</v>
      </c>
      <c r="E38" s="37">
        <f t="shared" si="8"/>
        <v>21652.898192419823</v>
      </c>
      <c r="F38" s="38">
        <f t="shared" si="1"/>
        <v>1.0069352139045997</v>
      </c>
      <c r="G38" s="39">
        <f t="shared" si="2"/>
        <v>-89.479925944775459</v>
      </c>
      <c r="H38" s="39">
        <f t="shared" si="3"/>
        <v>0</v>
      </c>
      <c r="I38" s="37">
        <f t="shared" si="9"/>
        <v>-89.479925944775459</v>
      </c>
      <c r="J38" s="40">
        <f t="shared" si="10"/>
        <v>-238.44360505729779</v>
      </c>
      <c r="K38" s="37">
        <f t="shared" si="11"/>
        <v>-327.92353100207322</v>
      </c>
      <c r="L38" s="37">
        <f t="shared" si="12"/>
        <v>-767290.36497644952</v>
      </c>
      <c r="M38" s="37">
        <f t="shared" si="13"/>
        <v>-2811944.2783427779</v>
      </c>
      <c r="N38" s="41">
        <f>'jan-juli'!M38</f>
        <v>-3747688.8097553523</v>
      </c>
      <c r="O38" s="41">
        <f t="shared" si="14"/>
        <v>935744.53141257446</v>
      </c>
      <c r="Q38" s="63"/>
      <c r="R38" s="64"/>
      <c r="S38" s="64"/>
      <c r="T38" s="64"/>
    </row>
    <row r="39" spans="1:20" s="34" customFormat="1" x14ac:dyDescent="0.2">
      <c r="A39" s="33">
        <v>1517</v>
      </c>
      <c r="B39" s="34" t="s">
        <v>270</v>
      </c>
      <c r="C39" s="36">
        <v>89375167</v>
      </c>
      <c r="D39" s="36">
        <v>5140</v>
      </c>
      <c r="E39" s="37">
        <f t="shared" si="8"/>
        <v>17388.16478599222</v>
      </c>
      <c r="F39" s="38">
        <f t="shared" si="1"/>
        <v>0.80861025035073186</v>
      </c>
      <c r="G39" s="39">
        <f t="shared" si="2"/>
        <v>2469.3601179117868</v>
      </c>
      <c r="H39" s="39">
        <f t="shared" si="3"/>
        <v>687.82829439396062</v>
      </c>
      <c r="I39" s="37">
        <f t="shared" si="9"/>
        <v>3157.1884123057475</v>
      </c>
      <c r="J39" s="40">
        <f t="shared" si="10"/>
        <v>-238.44360505729779</v>
      </c>
      <c r="K39" s="37">
        <f t="shared" si="11"/>
        <v>2918.7448072484499</v>
      </c>
      <c r="L39" s="37">
        <f t="shared" si="12"/>
        <v>16227948.439251542</v>
      </c>
      <c r="M39" s="37">
        <f t="shared" si="13"/>
        <v>15002348.309257032</v>
      </c>
      <c r="N39" s="41">
        <f>'jan-juli'!M39</f>
        <v>13376714.038034724</v>
      </c>
      <c r="O39" s="41">
        <f t="shared" si="14"/>
        <v>1625634.2712223083</v>
      </c>
      <c r="Q39" s="63"/>
      <c r="R39" s="64"/>
      <c r="S39" s="64"/>
      <c r="T39" s="64"/>
    </row>
    <row r="40" spans="1:20" s="34" customFormat="1" x14ac:dyDescent="0.2">
      <c r="A40" s="33">
        <v>1520</v>
      </c>
      <c r="B40" s="34" t="s">
        <v>272</v>
      </c>
      <c r="C40" s="36">
        <v>186635961</v>
      </c>
      <c r="D40" s="36">
        <v>10830</v>
      </c>
      <c r="E40" s="37">
        <f t="shared" si="8"/>
        <v>17233.237396121884</v>
      </c>
      <c r="F40" s="38">
        <f t="shared" si="1"/>
        <v>0.80140558688848085</v>
      </c>
      <c r="G40" s="39">
        <f t="shared" si="2"/>
        <v>2562.3165518339883</v>
      </c>
      <c r="H40" s="39">
        <f t="shared" si="3"/>
        <v>742.05288084857818</v>
      </c>
      <c r="I40" s="37">
        <f t="shared" si="9"/>
        <v>3304.3694326825666</v>
      </c>
      <c r="J40" s="40">
        <f t="shared" si="10"/>
        <v>-238.44360505729779</v>
      </c>
      <c r="K40" s="37">
        <f t="shared" si="11"/>
        <v>3065.925827625269</v>
      </c>
      <c r="L40" s="37">
        <f t="shared" si="12"/>
        <v>35786320.955952197</v>
      </c>
      <c r="M40" s="37">
        <f t="shared" si="13"/>
        <v>33203976.713181663</v>
      </c>
      <c r="N40" s="41">
        <f>'jan-juli'!M40</f>
        <v>31094964.937629569</v>
      </c>
      <c r="O40" s="41">
        <f t="shared" si="14"/>
        <v>2109011.775552094</v>
      </c>
      <c r="Q40" s="63"/>
      <c r="R40" s="64"/>
      <c r="S40" s="64"/>
      <c r="T40" s="64"/>
    </row>
    <row r="41" spans="1:20" s="34" customFormat="1" x14ac:dyDescent="0.2">
      <c r="A41" s="33">
        <v>1525</v>
      </c>
      <c r="B41" s="34" t="s">
        <v>273</v>
      </c>
      <c r="C41" s="36">
        <v>88195512</v>
      </c>
      <c r="D41" s="36">
        <v>4482</v>
      </c>
      <c r="E41" s="37">
        <f t="shared" si="8"/>
        <v>19677.713520749665</v>
      </c>
      <c r="F41" s="38">
        <f t="shared" si="1"/>
        <v>0.91508224428386131</v>
      </c>
      <c r="G41" s="39">
        <f t="shared" si="2"/>
        <v>1095.6308770573196</v>
      </c>
      <c r="H41" s="39">
        <f t="shared" si="3"/>
        <v>0</v>
      </c>
      <c r="I41" s="37">
        <f t="shared" si="9"/>
        <v>1095.6308770573196</v>
      </c>
      <c r="J41" s="40">
        <f t="shared" si="10"/>
        <v>-238.44360505729779</v>
      </c>
      <c r="K41" s="37">
        <f t="shared" si="11"/>
        <v>857.18727200002184</v>
      </c>
      <c r="L41" s="37">
        <f t="shared" si="12"/>
        <v>4910617.5909709064</v>
      </c>
      <c r="M41" s="37">
        <f t="shared" si="13"/>
        <v>3841913.3531040978</v>
      </c>
      <c r="N41" s="41">
        <f>'jan-juli'!M41</f>
        <v>4062477.6800555713</v>
      </c>
      <c r="O41" s="41">
        <f t="shared" si="14"/>
        <v>-220564.32695147349</v>
      </c>
      <c r="Q41" s="63"/>
      <c r="R41" s="64"/>
      <c r="S41" s="64"/>
      <c r="T41" s="64"/>
    </row>
    <row r="42" spans="1:20" s="34" customFormat="1" x14ac:dyDescent="0.2">
      <c r="A42" s="33">
        <v>1528</v>
      </c>
      <c r="B42" s="34" t="s">
        <v>274</v>
      </c>
      <c r="C42" s="36">
        <v>141432375</v>
      </c>
      <c r="D42" s="36">
        <v>7596</v>
      </c>
      <c r="E42" s="37">
        <f t="shared" si="8"/>
        <v>18619.322669826226</v>
      </c>
      <c r="F42" s="38">
        <f t="shared" si="1"/>
        <v>0.86586338182958023</v>
      </c>
      <c r="G42" s="39">
        <f t="shared" si="2"/>
        <v>1730.6653876113828</v>
      </c>
      <c r="H42" s="39">
        <f t="shared" si="3"/>
        <v>256.92303505205837</v>
      </c>
      <c r="I42" s="37">
        <f t="shared" si="9"/>
        <v>1987.5884226634412</v>
      </c>
      <c r="J42" s="40">
        <f t="shared" si="10"/>
        <v>-238.44360505729779</v>
      </c>
      <c r="K42" s="37">
        <f t="shared" si="11"/>
        <v>1749.1448176061433</v>
      </c>
      <c r="L42" s="37">
        <f t="shared" si="12"/>
        <v>15097721.658551499</v>
      </c>
      <c r="M42" s="37">
        <f t="shared" si="13"/>
        <v>13286504.034536265</v>
      </c>
      <c r="N42" s="41">
        <f>'jan-juli'!M42</f>
        <v>11954068.961655969</v>
      </c>
      <c r="O42" s="41">
        <f t="shared" si="14"/>
        <v>1332435.072880296</v>
      </c>
      <c r="Q42" s="63"/>
      <c r="R42" s="64"/>
      <c r="S42" s="64"/>
      <c r="T42" s="64"/>
    </row>
    <row r="43" spans="1:20" s="34" customFormat="1" x14ac:dyDescent="0.2">
      <c r="A43" s="33">
        <v>1531</v>
      </c>
      <c r="B43" s="34" t="s">
        <v>275</v>
      </c>
      <c r="C43" s="36">
        <v>169409451</v>
      </c>
      <c r="D43" s="36">
        <v>9409</v>
      </c>
      <c r="E43" s="37">
        <f t="shared" si="8"/>
        <v>18005.043150175363</v>
      </c>
      <c r="F43" s="38">
        <f t="shared" si="1"/>
        <v>0.83729724375327441</v>
      </c>
      <c r="G43" s="39">
        <f t="shared" si="2"/>
        <v>2099.2330994019007</v>
      </c>
      <c r="H43" s="39">
        <f t="shared" si="3"/>
        <v>471.92086692986044</v>
      </c>
      <c r="I43" s="37">
        <f t="shared" si="9"/>
        <v>2571.1539663317612</v>
      </c>
      <c r="J43" s="40">
        <f t="shared" si="10"/>
        <v>-238.44360505729779</v>
      </c>
      <c r="K43" s="37">
        <f t="shared" si="11"/>
        <v>2332.7103612744636</v>
      </c>
      <c r="L43" s="37">
        <f t="shared" si="12"/>
        <v>24191987.669215541</v>
      </c>
      <c r="M43" s="37">
        <f t="shared" si="13"/>
        <v>21948471.789231427</v>
      </c>
      <c r="N43" s="41">
        <f>'jan-juli'!M43</f>
        <v>21629017.355762374</v>
      </c>
      <c r="O43" s="41">
        <f t="shared" si="14"/>
        <v>319454.43346905336</v>
      </c>
      <c r="Q43" s="63"/>
      <c r="R43" s="64"/>
      <c r="S43" s="64"/>
      <c r="T43" s="64"/>
    </row>
    <row r="44" spans="1:20" s="34" customFormat="1" x14ac:dyDescent="0.2">
      <c r="A44" s="33">
        <v>1532</v>
      </c>
      <c r="B44" s="34" t="s">
        <v>276</v>
      </c>
      <c r="C44" s="36">
        <v>167082343</v>
      </c>
      <c r="D44" s="36">
        <v>8506</v>
      </c>
      <c r="E44" s="37">
        <f t="shared" si="8"/>
        <v>19642.880672466494</v>
      </c>
      <c r="F44" s="38">
        <f t="shared" si="1"/>
        <v>0.91346239546615438</v>
      </c>
      <c r="G44" s="39">
        <f t="shared" si="2"/>
        <v>1116.5305860272222</v>
      </c>
      <c r="H44" s="39">
        <f t="shared" si="3"/>
        <v>0</v>
      </c>
      <c r="I44" s="37">
        <f t="shared" si="9"/>
        <v>1116.5305860272222</v>
      </c>
      <c r="J44" s="40">
        <f t="shared" si="10"/>
        <v>-238.44360505729779</v>
      </c>
      <c r="K44" s="37">
        <f t="shared" si="11"/>
        <v>878.08698096992441</v>
      </c>
      <c r="L44" s="37">
        <f t="shared" si="12"/>
        <v>9497209.1647475511</v>
      </c>
      <c r="M44" s="37">
        <f t="shared" si="13"/>
        <v>7469007.8601301769</v>
      </c>
      <c r="N44" s="41">
        <f>'jan-juli'!M44</f>
        <v>6657062.350859588</v>
      </c>
      <c r="O44" s="41">
        <f t="shared" si="14"/>
        <v>811945.50927058887</v>
      </c>
      <c r="Q44" s="63"/>
      <c r="R44" s="64"/>
      <c r="S44" s="64"/>
      <c r="T44" s="64"/>
    </row>
    <row r="45" spans="1:20" s="34" customFormat="1" x14ac:dyDescent="0.2">
      <c r="A45" s="33">
        <v>1535</v>
      </c>
      <c r="B45" s="34" t="s">
        <v>277</v>
      </c>
      <c r="C45" s="36">
        <v>131964245</v>
      </c>
      <c r="D45" s="36">
        <v>6958</v>
      </c>
      <c r="E45" s="37">
        <f t="shared" si="8"/>
        <v>18965.829979879276</v>
      </c>
      <c r="F45" s="38">
        <f t="shared" si="1"/>
        <v>0.88197717912669771</v>
      </c>
      <c r="G45" s="39">
        <f t="shared" si="2"/>
        <v>1522.7610015795528</v>
      </c>
      <c r="H45" s="39">
        <f t="shared" si="3"/>
        <v>135.64547653349089</v>
      </c>
      <c r="I45" s="37">
        <f t="shared" si="9"/>
        <v>1658.4064781130437</v>
      </c>
      <c r="J45" s="40">
        <f t="shared" si="10"/>
        <v>-238.44360505729779</v>
      </c>
      <c r="K45" s="37">
        <f t="shared" si="11"/>
        <v>1419.9628730557458</v>
      </c>
      <c r="L45" s="37">
        <f t="shared" si="12"/>
        <v>11539192.274710558</v>
      </c>
      <c r="M45" s="37">
        <f t="shared" si="13"/>
        <v>9880101.6707218792</v>
      </c>
      <c r="N45" s="41">
        <f>'jan-juli'!M45</f>
        <v>8665646.9922462236</v>
      </c>
      <c r="O45" s="41">
        <f t="shared" si="14"/>
        <v>1214454.6784756556</v>
      </c>
      <c r="Q45" s="63"/>
      <c r="R45" s="64"/>
      <c r="S45" s="64"/>
      <c r="T45" s="64"/>
    </row>
    <row r="46" spans="1:20" s="34" customFormat="1" x14ac:dyDescent="0.2">
      <c r="A46" s="33">
        <v>1539</v>
      </c>
      <c r="B46" s="34" t="s">
        <v>278</v>
      </c>
      <c r="C46" s="36">
        <v>135160051</v>
      </c>
      <c r="D46" s="36">
        <v>7026</v>
      </c>
      <c r="E46" s="37">
        <f t="shared" si="8"/>
        <v>19237.126530031313</v>
      </c>
      <c r="F46" s="38">
        <f t="shared" si="1"/>
        <v>0.89459341402196701</v>
      </c>
      <c r="G46" s="39">
        <f t="shared" si="2"/>
        <v>1359.9830714883303</v>
      </c>
      <c r="H46" s="39">
        <f t="shared" si="3"/>
        <v>40.691683980277773</v>
      </c>
      <c r="I46" s="37">
        <f t="shared" si="9"/>
        <v>1400.6747554686081</v>
      </c>
      <c r="J46" s="40">
        <f t="shared" si="10"/>
        <v>-238.44360505729779</v>
      </c>
      <c r="K46" s="37">
        <f t="shared" si="11"/>
        <v>1162.2311504113102</v>
      </c>
      <c r="L46" s="37">
        <f t="shared" si="12"/>
        <v>9841140.8319224399</v>
      </c>
      <c r="M46" s="37">
        <f t="shared" si="13"/>
        <v>8165836.0627898658</v>
      </c>
      <c r="N46" s="41">
        <f>'jan-juli'!M46</f>
        <v>7269507.6096754754</v>
      </c>
      <c r="O46" s="41">
        <f t="shared" si="14"/>
        <v>896328.45311439037</v>
      </c>
      <c r="Q46" s="63"/>
      <c r="R46" s="64"/>
      <c r="S46" s="64"/>
      <c r="T46" s="64"/>
    </row>
    <row r="47" spans="1:20" s="34" customFormat="1" x14ac:dyDescent="0.2">
      <c r="A47" s="33">
        <v>1547</v>
      </c>
      <c r="B47" s="34" t="s">
        <v>279</v>
      </c>
      <c r="C47" s="36">
        <v>69015049</v>
      </c>
      <c r="D47" s="36">
        <v>3522</v>
      </c>
      <c r="E47" s="37">
        <f t="shared" si="8"/>
        <v>19595.414253265189</v>
      </c>
      <c r="F47" s="38">
        <f t="shared" si="1"/>
        <v>0.91125504157999038</v>
      </c>
      <c r="G47" s="39">
        <f t="shared" si="2"/>
        <v>1145.0104375480048</v>
      </c>
      <c r="H47" s="39">
        <f t="shared" si="3"/>
        <v>0</v>
      </c>
      <c r="I47" s="37">
        <f t="shared" si="9"/>
        <v>1145.0104375480048</v>
      </c>
      <c r="J47" s="40">
        <f t="shared" si="10"/>
        <v>-238.44360505729779</v>
      </c>
      <c r="K47" s="37">
        <f t="shared" si="11"/>
        <v>906.56683249070704</v>
      </c>
      <c r="L47" s="37">
        <f t="shared" si="12"/>
        <v>4032726.7610440729</v>
      </c>
      <c r="M47" s="37">
        <f t="shared" si="13"/>
        <v>3192928.3840322704</v>
      </c>
      <c r="N47" s="41">
        <f>'jan-juli'!M47</f>
        <v>2586947.0886112722</v>
      </c>
      <c r="O47" s="41">
        <f t="shared" si="14"/>
        <v>605981.29542099824</v>
      </c>
      <c r="Q47" s="63"/>
      <c r="R47" s="64"/>
      <c r="S47" s="64"/>
      <c r="T47" s="64"/>
    </row>
    <row r="48" spans="1:20" s="34" customFormat="1" x14ac:dyDescent="0.2">
      <c r="A48" s="33">
        <v>1554</v>
      </c>
      <c r="B48" s="34" t="s">
        <v>280</v>
      </c>
      <c r="C48" s="36">
        <v>113140232</v>
      </c>
      <c r="D48" s="36">
        <v>5808</v>
      </c>
      <c r="E48" s="37">
        <f t="shared" si="8"/>
        <v>19480.067493112947</v>
      </c>
      <c r="F48" s="38">
        <f t="shared" si="1"/>
        <v>0.90589101531547112</v>
      </c>
      <c r="G48" s="39">
        <f t="shared" si="2"/>
        <v>1214.2184936393503</v>
      </c>
      <c r="H48" s="39">
        <f t="shared" si="3"/>
        <v>0</v>
      </c>
      <c r="I48" s="37">
        <f t="shared" si="9"/>
        <v>1214.2184936393503</v>
      </c>
      <c r="J48" s="40">
        <f t="shared" si="10"/>
        <v>-238.44360505729779</v>
      </c>
      <c r="K48" s="37">
        <f t="shared" si="11"/>
        <v>975.77488858205254</v>
      </c>
      <c r="L48" s="37">
        <f t="shared" si="12"/>
        <v>7052181.0110573461</v>
      </c>
      <c r="M48" s="37">
        <f t="shared" si="13"/>
        <v>5667300.552884561</v>
      </c>
      <c r="N48" s="41">
        <f>'jan-juli'!M48</f>
        <v>5020257.6282380037</v>
      </c>
      <c r="O48" s="41">
        <f t="shared" si="14"/>
        <v>647042.92464655731</v>
      </c>
      <c r="Q48" s="63"/>
      <c r="R48" s="64"/>
      <c r="S48" s="64"/>
      <c r="T48" s="64"/>
    </row>
    <row r="49" spans="1:20" s="34" customFormat="1" x14ac:dyDescent="0.2">
      <c r="A49" s="33">
        <v>1557</v>
      </c>
      <c r="B49" s="34" t="s">
        <v>281</v>
      </c>
      <c r="C49" s="36">
        <v>42944227</v>
      </c>
      <c r="D49" s="36">
        <v>2658</v>
      </c>
      <c r="E49" s="37">
        <f t="shared" si="8"/>
        <v>16156.594055680964</v>
      </c>
      <c r="F49" s="38">
        <f t="shared" si="1"/>
        <v>0.75133792007215772</v>
      </c>
      <c r="G49" s="39">
        <f t="shared" si="2"/>
        <v>3208.3025560985402</v>
      </c>
      <c r="H49" s="39">
        <f t="shared" si="3"/>
        <v>1118.8780500029002</v>
      </c>
      <c r="I49" s="37">
        <f t="shared" si="9"/>
        <v>4327.1806061014404</v>
      </c>
      <c r="J49" s="40">
        <f t="shared" si="10"/>
        <v>-238.44360505729779</v>
      </c>
      <c r="K49" s="37">
        <f t="shared" si="11"/>
        <v>4088.7370010441427</v>
      </c>
      <c r="L49" s="37">
        <f t="shared" si="12"/>
        <v>11501646.051017629</v>
      </c>
      <c r="M49" s="37">
        <f t="shared" si="13"/>
        <v>10867862.948775331</v>
      </c>
      <c r="N49" s="41">
        <f>'jan-juli'!M49</f>
        <v>10279082.00186698</v>
      </c>
      <c r="O49" s="41">
        <f t="shared" si="14"/>
        <v>588780.94690835103</v>
      </c>
      <c r="Q49" s="63"/>
      <c r="R49" s="64"/>
      <c r="S49" s="64"/>
      <c r="T49" s="64"/>
    </row>
    <row r="50" spans="1:20" s="34" customFormat="1" x14ac:dyDescent="0.2">
      <c r="A50" s="33">
        <v>1560</v>
      </c>
      <c r="B50" s="34" t="s">
        <v>282</v>
      </c>
      <c r="C50" s="36">
        <v>49047619</v>
      </c>
      <c r="D50" s="36">
        <v>2985</v>
      </c>
      <c r="E50" s="37">
        <f t="shared" si="8"/>
        <v>16431.363149078727</v>
      </c>
      <c r="F50" s="38">
        <f t="shared" si="1"/>
        <v>0.76411564032817902</v>
      </c>
      <c r="G50" s="39">
        <f t="shared" si="2"/>
        <v>3043.4411000598825</v>
      </c>
      <c r="H50" s="39">
        <f t="shared" si="3"/>
        <v>1022.7088673136831</v>
      </c>
      <c r="I50" s="37">
        <f t="shared" si="9"/>
        <v>4066.1499673735657</v>
      </c>
      <c r="J50" s="40">
        <f t="shared" si="10"/>
        <v>-238.44360505729779</v>
      </c>
      <c r="K50" s="37">
        <f t="shared" si="11"/>
        <v>3827.706362316268</v>
      </c>
      <c r="L50" s="37">
        <f t="shared" si="12"/>
        <v>12137457.652610093</v>
      </c>
      <c r="M50" s="37">
        <f t="shared" si="13"/>
        <v>11425703.491514061</v>
      </c>
      <c r="N50" s="41">
        <f>'jan-juli'!M50</f>
        <v>10661594.532740006</v>
      </c>
      <c r="O50" s="41">
        <f t="shared" si="14"/>
        <v>764108.95877405442</v>
      </c>
      <c r="Q50" s="63"/>
      <c r="R50" s="64"/>
      <c r="S50" s="64"/>
      <c r="T50" s="64"/>
    </row>
    <row r="51" spans="1:20" s="34" customFormat="1" x14ac:dyDescent="0.2">
      <c r="A51" s="33">
        <v>1563</v>
      </c>
      <c r="B51" s="34" t="s">
        <v>283</v>
      </c>
      <c r="C51" s="36">
        <v>144049447</v>
      </c>
      <c r="D51" s="36">
        <v>6956</v>
      </c>
      <c r="E51" s="37">
        <f t="shared" si="8"/>
        <v>20708.661155836689</v>
      </c>
      <c r="F51" s="38">
        <f t="shared" si="1"/>
        <v>0.96302490157784926</v>
      </c>
      <c r="G51" s="39">
        <f t="shared" si="2"/>
        <v>477.06229600510483</v>
      </c>
      <c r="H51" s="39">
        <f t="shared" si="3"/>
        <v>0</v>
      </c>
      <c r="I51" s="37">
        <f t="shared" si="9"/>
        <v>477.06229600510483</v>
      </c>
      <c r="J51" s="40">
        <f t="shared" si="10"/>
        <v>-238.44360505729779</v>
      </c>
      <c r="K51" s="37">
        <f t="shared" si="11"/>
        <v>238.61869094780704</v>
      </c>
      <c r="L51" s="37">
        <f t="shared" si="12"/>
        <v>3318445.3310115091</v>
      </c>
      <c r="M51" s="37">
        <f t="shared" si="13"/>
        <v>1659831.6142329457</v>
      </c>
      <c r="N51" s="41">
        <f>'jan-juli'!M51</f>
        <v>945634.23134014884</v>
      </c>
      <c r="O51" s="41">
        <f t="shared" si="14"/>
        <v>714197.38289279689</v>
      </c>
      <c r="Q51" s="63"/>
      <c r="R51" s="64"/>
      <c r="S51" s="64"/>
      <c r="T51" s="64"/>
    </row>
    <row r="52" spans="1:20" s="34" customFormat="1" x14ac:dyDescent="0.2">
      <c r="A52" s="33">
        <v>1566</v>
      </c>
      <c r="B52" s="34" t="s">
        <v>284</v>
      </c>
      <c r="C52" s="36">
        <v>101730592</v>
      </c>
      <c r="D52" s="36">
        <v>5872</v>
      </c>
      <c r="E52" s="37">
        <f t="shared" si="8"/>
        <v>17324.692098092644</v>
      </c>
      <c r="F52" s="38">
        <f t="shared" si="1"/>
        <v>0.80565854919741309</v>
      </c>
      <c r="G52" s="39">
        <f t="shared" si="2"/>
        <v>2507.443730651532</v>
      </c>
      <c r="H52" s="39">
        <f t="shared" si="3"/>
        <v>710.04373515881196</v>
      </c>
      <c r="I52" s="37">
        <f t="shared" si="9"/>
        <v>3217.487465810344</v>
      </c>
      <c r="J52" s="40">
        <f t="shared" si="10"/>
        <v>-238.44360505729779</v>
      </c>
      <c r="K52" s="37">
        <f t="shared" si="11"/>
        <v>2979.0438607530464</v>
      </c>
      <c r="L52" s="37">
        <f t="shared" si="12"/>
        <v>18893086.399238341</v>
      </c>
      <c r="M52" s="37">
        <f t="shared" si="13"/>
        <v>17492945.550341889</v>
      </c>
      <c r="N52" s="41">
        <f>'jan-juli'!M52</f>
        <v>17657692.237420212</v>
      </c>
      <c r="O52" s="41">
        <f t="shared" si="14"/>
        <v>-164746.68707832322</v>
      </c>
      <c r="Q52" s="63"/>
      <c r="R52" s="64"/>
      <c r="S52" s="64"/>
      <c r="T52" s="64"/>
    </row>
    <row r="53" spans="1:20" s="34" customFormat="1" x14ac:dyDescent="0.2">
      <c r="A53" s="33">
        <v>1573</v>
      </c>
      <c r="B53" s="34" t="s">
        <v>286</v>
      </c>
      <c r="C53" s="36">
        <v>39897361</v>
      </c>
      <c r="D53" s="36">
        <v>2128</v>
      </c>
      <c r="E53" s="37">
        <f t="shared" si="8"/>
        <v>18748.759868421053</v>
      </c>
      <c r="F53" s="38">
        <f t="shared" si="1"/>
        <v>0.87188266257879288</v>
      </c>
      <c r="G53" s="39">
        <f t="shared" si="2"/>
        <v>1653.0030684544865</v>
      </c>
      <c r="H53" s="39">
        <f t="shared" si="3"/>
        <v>211.62001554386879</v>
      </c>
      <c r="I53" s="37">
        <f t="shared" si="9"/>
        <v>1864.6230839983552</v>
      </c>
      <c r="J53" s="40">
        <f t="shared" si="10"/>
        <v>-238.44360505729779</v>
      </c>
      <c r="K53" s="37">
        <f t="shared" si="11"/>
        <v>1626.1794789410574</v>
      </c>
      <c r="L53" s="37">
        <f t="shared" si="12"/>
        <v>3967917.9227485</v>
      </c>
      <c r="M53" s="37">
        <f t="shared" si="13"/>
        <v>3460509.9311865699</v>
      </c>
      <c r="N53" s="41">
        <f>'jan-juli'!M53</f>
        <v>3991811.5807272163</v>
      </c>
      <c r="O53" s="41">
        <f t="shared" si="14"/>
        <v>-531301.64954064647</v>
      </c>
      <c r="Q53" s="63"/>
      <c r="R53" s="64"/>
      <c r="S53" s="64"/>
      <c r="T53" s="64"/>
    </row>
    <row r="54" spans="1:20" s="34" customFormat="1" x14ac:dyDescent="0.2">
      <c r="A54" s="33">
        <v>1576</v>
      </c>
      <c r="B54" s="34" t="s">
        <v>287</v>
      </c>
      <c r="C54" s="36">
        <v>64466424</v>
      </c>
      <c r="D54" s="36">
        <v>3468</v>
      </c>
      <c r="E54" s="37">
        <f t="shared" si="8"/>
        <v>18588.934256055363</v>
      </c>
      <c r="F54" s="38">
        <f t="shared" si="1"/>
        <v>0.86445021470300598</v>
      </c>
      <c r="G54" s="39">
        <f t="shared" si="2"/>
        <v>1748.8984358739006</v>
      </c>
      <c r="H54" s="39">
        <f t="shared" si="3"/>
        <v>267.55897987186034</v>
      </c>
      <c r="I54" s="37">
        <f t="shared" si="9"/>
        <v>2016.457415745761</v>
      </c>
      <c r="J54" s="40">
        <f t="shared" si="10"/>
        <v>-238.44360505729779</v>
      </c>
      <c r="K54" s="37">
        <f t="shared" si="11"/>
        <v>1778.0138106884631</v>
      </c>
      <c r="L54" s="37">
        <f t="shared" si="12"/>
        <v>6993074.3178062988</v>
      </c>
      <c r="M54" s="37">
        <f t="shared" si="13"/>
        <v>6166151.8954675896</v>
      </c>
      <c r="N54" s="41">
        <f>'jan-juli'!M54</f>
        <v>5984575.7888919022</v>
      </c>
      <c r="O54" s="41">
        <f t="shared" si="14"/>
        <v>181576.10657568742</v>
      </c>
      <c r="Q54" s="63"/>
      <c r="R54" s="64"/>
      <c r="S54" s="64"/>
      <c r="T54" s="64"/>
    </row>
    <row r="55" spans="1:20" s="34" customFormat="1" x14ac:dyDescent="0.2">
      <c r="A55" s="33">
        <v>1577</v>
      </c>
      <c r="B55" s="34" t="s">
        <v>271</v>
      </c>
      <c r="C55" s="36">
        <v>178396072</v>
      </c>
      <c r="D55" s="36">
        <v>10781</v>
      </c>
      <c r="E55" s="37">
        <f t="shared" si="8"/>
        <v>16547.265745292643</v>
      </c>
      <c r="F55" s="38">
        <f t="shared" si="1"/>
        <v>0.76950551490633667</v>
      </c>
      <c r="G55" s="39">
        <f t="shared" si="2"/>
        <v>2973.8995423315323</v>
      </c>
      <c r="H55" s="39">
        <f t="shared" si="3"/>
        <v>982.14295863881227</v>
      </c>
      <c r="I55" s="37">
        <f t="shared" si="9"/>
        <v>3956.0425009703445</v>
      </c>
      <c r="J55" s="40">
        <f t="shared" si="10"/>
        <v>-238.44360505729779</v>
      </c>
      <c r="K55" s="37">
        <f t="shared" si="11"/>
        <v>3717.5988959130468</v>
      </c>
      <c r="L55" s="37">
        <f t="shared" si="12"/>
        <v>42650094.202961281</v>
      </c>
      <c r="M55" s="37">
        <f t="shared" si="13"/>
        <v>40079433.696838558</v>
      </c>
      <c r="N55" s="41">
        <f>'jan-juli'!M55</f>
        <v>37926930.448599666</v>
      </c>
      <c r="O55" s="41">
        <f t="shared" si="14"/>
        <v>2152503.2482388914</v>
      </c>
      <c r="Q55" s="63"/>
      <c r="R55" s="64"/>
      <c r="S55" s="64"/>
      <c r="T55" s="64"/>
    </row>
    <row r="56" spans="1:20" s="34" customFormat="1" x14ac:dyDescent="0.2">
      <c r="A56" s="33">
        <v>1578</v>
      </c>
      <c r="B56" s="34" t="s">
        <v>394</v>
      </c>
      <c r="C56" s="36">
        <v>49283260</v>
      </c>
      <c r="D56" s="36">
        <v>2502</v>
      </c>
      <c r="E56" s="37">
        <f t="shared" si="8"/>
        <v>19697.545963229415</v>
      </c>
      <c r="F56" s="38">
        <f t="shared" si="1"/>
        <v>0.9160045219638806</v>
      </c>
      <c r="G56" s="39">
        <f t="shared" si="2"/>
        <v>1083.7314115694694</v>
      </c>
      <c r="H56" s="39">
        <f t="shared" si="3"/>
        <v>0</v>
      </c>
      <c r="I56" s="37">
        <f t="shared" si="9"/>
        <v>1083.7314115694694</v>
      </c>
      <c r="J56" s="40">
        <f t="shared" si="10"/>
        <v>-238.44360505729779</v>
      </c>
      <c r="K56" s="37">
        <f t="shared" si="11"/>
        <v>845.28780651217164</v>
      </c>
      <c r="L56" s="37">
        <f t="shared" si="12"/>
        <v>2711495.9917468126</v>
      </c>
      <c r="M56" s="37">
        <f t="shared" si="13"/>
        <v>2114910.0918934536</v>
      </c>
      <c r="N56" s="41">
        <f>'jan-juli'!M56</f>
        <v>1609332.6977017054</v>
      </c>
      <c r="O56" s="41">
        <f t="shared" si="14"/>
        <v>505577.39419174823</v>
      </c>
      <c r="Q56" s="63"/>
      <c r="R56" s="64"/>
      <c r="S56" s="64"/>
      <c r="T56" s="64"/>
    </row>
    <row r="57" spans="1:20" s="34" customFormat="1" x14ac:dyDescent="0.2">
      <c r="A57" s="33">
        <v>1579</v>
      </c>
      <c r="B57" s="34" t="s">
        <v>395</v>
      </c>
      <c r="C57" s="36">
        <v>234273198</v>
      </c>
      <c r="D57" s="36">
        <v>13317</v>
      </c>
      <c r="E57" s="37">
        <f t="shared" si="8"/>
        <v>17592.040099121423</v>
      </c>
      <c r="F57" s="38">
        <f t="shared" si="1"/>
        <v>0.81809116280001726</v>
      </c>
      <c r="G57" s="39">
        <f t="shared" si="2"/>
        <v>2347.0349300342646</v>
      </c>
      <c r="H57" s="39">
        <f t="shared" si="3"/>
        <v>616.47193479873943</v>
      </c>
      <c r="I57" s="37">
        <f t="shared" si="9"/>
        <v>2963.5068648330039</v>
      </c>
      <c r="J57" s="40">
        <f t="shared" si="10"/>
        <v>-238.44360505729779</v>
      </c>
      <c r="K57" s="37">
        <f t="shared" si="11"/>
        <v>2725.0632597757062</v>
      </c>
      <c r="L57" s="37">
        <f t="shared" si="12"/>
        <v>39465020.918981113</v>
      </c>
      <c r="M57" s="37">
        <f t="shared" si="13"/>
        <v>36289667.43043308</v>
      </c>
      <c r="N57" s="41">
        <f>'jan-juli'!M57</f>
        <v>33406246.68390239</v>
      </c>
      <c r="O57" s="41">
        <f t="shared" si="14"/>
        <v>2883420.7465306893</v>
      </c>
      <c r="Q57" s="63"/>
      <c r="R57" s="64"/>
      <c r="S57" s="64"/>
      <c r="T57" s="64"/>
    </row>
    <row r="58" spans="1:20" s="34" customFormat="1" x14ac:dyDescent="0.2">
      <c r="A58" s="33">
        <v>1804</v>
      </c>
      <c r="B58" s="34" t="s">
        <v>288</v>
      </c>
      <c r="C58" s="36">
        <v>1098926974</v>
      </c>
      <c r="D58" s="36">
        <v>52560</v>
      </c>
      <c r="E58" s="37">
        <f t="shared" si="8"/>
        <v>20908.047450532726</v>
      </c>
      <c r="F58" s="38">
        <f t="shared" si="1"/>
        <v>0.97229705902833241</v>
      </c>
      <c r="G58" s="39">
        <f t="shared" si="2"/>
        <v>357.43051918748313</v>
      </c>
      <c r="H58" s="39">
        <f t="shared" si="3"/>
        <v>0</v>
      </c>
      <c r="I58" s="37">
        <f t="shared" si="9"/>
        <v>357.43051918748313</v>
      </c>
      <c r="J58" s="40">
        <f t="shared" si="10"/>
        <v>-238.44360505729779</v>
      </c>
      <c r="K58" s="37">
        <f t="shared" si="11"/>
        <v>118.98691413018534</v>
      </c>
      <c r="L58" s="37">
        <f t="shared" si="12"/>
        <v>18786548.088494115</v>
      </c>
      <c r="M58" s="37">
        <f t="shared" si="13"/>
        <v>6253952.2066825414</v>
      </c>
      <c r="N58" s="41">
        <f>'jan-juli'!M58</f>
        <v>3074428.9315753942</v>
      </c>
      <c r="O58" s="41">
        <f t="shared" si="14"/>
        <v>3179523.2751071472</v>
      </c>
      <c r="Q58" s="63"/>
      <c r="R58" s="64"/>
      <c r="S58" s="64"/>
      <c r="T58" s="64"/>
    </row>
    <row r="59" spans="1:20" s="34" customFormat="1" x14ac:dyDescent="0.2">
      <c r="A59" s="33">
        <v>1806</v>
      </c>
      <c r="B59" s="34" t="s">
        <v>289</v>
      </c>
      <c r="C59" s="36">
        <v>418027316</v>
      </c>
      <c r="D59" s="36">
        <v>21661</v>
      </c>
      <c r="E59" s="37">
        <f t="shared" si="8"/>
        <v>19298.615761045196</v>
      </c>
      <c r="F59" s="38">
        <f t="shared" si="1"/>
        <v>0.89745287751888903</v>
      </c>
      <c r="G59" s="39">
        <f t="shared" si="2"/>
        <v>1323.0895328800011</v>
      </c>
      <c r="H59" s="39">
        <f t="shared" si="3"/>
        <v>19.170453125419044</v>
      </c>
      <c r="I59" s="37">
        <f t="shared" si="9"/>
        <v>1342.2599860054202</v>
      </c>
      <c r="J59" s="40">
        <f t="shared" si="10"/>
        <v>-238.44360505729779</v>
      </c>
      <c r="K59" s="37">
        <f t="shared" si="11"/>
        <v>1103.8163809481223</v>
      </c>
      <c r="L59" s="37">
        <f t="shared" si="12"/>
        <v>29074693.556863405</v>
      </c>
      <c r="M59" s="37">
        <f t="shared" si="13"/>
        <v>23909766.627717275</v>
      </c>
      <c r="N59" s="41">
        <f>'jan-juli'!M59</f>
        <v>20364144.23361972</v>
      </c>
      <c r="O59" s="41">
        <f t="shared" si="14"/>
        <v>3545622.3940975554</v>
      </c>
      <c r="Q59" s="63"/>
      <c r="R59" s="64"/>
      <c r="S59" s="64"/>
      <c r="T59" s="64"/>
    </row>
    <row r="60" spans="1:20" s="34" customFormat="1" x14ac:dyDescent="0.2">
      <c r="A60" s="33">
        <v>1811</v>
      </c>
      <c r="B60" s="34" t="s">
        <v>290</v>
      </c>
      <c r="C60" s="36">
        <v>28309799</v>
      </c>
      <c r="D60" s="36">
        <v>1397</v>
      </c>
      <c r="E60" s="37">
        <f t="shared" si="8"/>
        <v>20264.709377236937</v>
      </c>
      <c r="F60" s="38">
        <f t="shared" si="1"/>
        <v>0.94237959695510998</v>
      </c>
      <c r="G60" s="39">
        <f t="shared" si="2"/>
        <v>743.43336316495618</v>
      </c>
      <c r="H60" s="39">
        <f t="shared" si="3"/>
        <v>0</v>
      </c>
      <c r="I60" s="37">
        <f t="shared" si="9"/>
        <v>743.43336316495618</v>
      </c>
      <c r="J60" s="40">
        <f t="shared" si="10"/>
        <v>-238.44360505729779</v>
      </c>
      <c r="K60" s="37">
        <f t="shared" si="11"/>
        <v>504.98975810765842</v>
      </c>
      <c r="L60" s="37">
        <f t="shared" si="12"/>
        <v>1038576.4083414437</v>
      </c>
      <c r="M60" s="37">
        <f t="shared" si="13"/>
        <v>705470.69207639876</v>
      </c>
      <c r="N60" s="41">
        <f>'jan-juli'!M60</f>
        <v>612813.64088300394</v>
      </c>
      <c r="O60" s="41">
        <f t="shared" si="14"/>
        <v>92657.051193394815</v>
      </c>
      <c r="Q60" s="63"/>
      <c r="R60" s="64"/>
      <c r="S60" s="64"/>
      <c r="T60" s="64"/>
    </row>
    <row r="61" spans="1:20" s="34" customFormat="1" x14ac:dyDescent="0.2">
      <c r="A61" s="33">
        <v>1812</v>
      </c>
      <c r="B61" s="34" t="s">
        <v>291</v>
      </c>
      <c r="C61" s="36">
        <v>30830998</v>
      </c>
      <c r="D61" s="36">
        <v>1990</v>
      </c>
      <c r="E61" s="37">
        <f t="shared" si="8"/>
        <v>15492.963819095477</v>
      </c>
      <c r="F61" s="38">
        <f t="shared" si="1"/>
        <v>0.72047680169938955</v>
      </c>
      <c r="G61" s="39">
        <f t="shared" si="2"/>
        <v>3606.480698049832</v>
      </c>
      <c r="H61" s="39">
        <f t="shared" si="3"/>
        <v>1351.1486328078204</v>
      </c>
      <c r="I61" s="37">
        <f t="shared" si="9"/>
        <v>4957.6293308576523</v>
      </c>
      <c r="J61" s="40">
        <f t="shared" si="10"/>
        <v>-238.44360505729779</v>
      </c>
      <c r="K61" s="37">
        <f t="shared" si="11"/>
        <v>4719.1857258003547</v>
      </c>
      <c r="L61" s="37">
        <f t="shared" si="12"/>
        <v>9865682.3684067279</v>
      </c>
      <c r="M61" s="37">
        <f t="shared" si="13"/>
        <v>9391179.5943427067</v>
      </c>
      <c r="N61" s="41">
        <f>'jan-juli'!M61</f>
        <v>9420389.4218266699</v>
      </c>
      <c r="O61" s="41">
        <f t="shared" si="14"/>
        <v>-29209.827483963221</v>
      </c>
      <c r="Q61" s="63"/>
      <c r="R61" s="64"/>
      <c r="S61" s="64"/>
      <c r="T61" s="64"/>
    </row>
    <row r="62" spans="1:20" s="34" customFormat="1" x14ac:dyDescent="0.2">
      <c r="A62" s="33">
        <v>1813</v>
      </c>
      <c r="B62" s="34" t="s">
        <v>292</v>
      </c>
      <c r="C62" s="36">
        <v>134962142</v>
      </c>
      <c r="D62" s="36">
        <v>7803</v>
      </c>
      <c r="E62" s="37">
        <f t="shared" si="8"/>
        <v>17296.186338587722</v>
      </c>
      <c r="F62" s="38">
        <f t="shared" si="1"/>
        <v>0.80433293205417777</v>
      </c>
      <c r="G62" s="39">
        <f t="shared" si="2"/>
        <v>2524.5471863544849</v>
      </c>
      <c r="H62" s="39">
        <f t="shared" si="3"/>
        <v>720.02075098553462</v>
      </c>
      <c r="I62" s="37">
        <f t="shared" si="9"/>
        <v>3244.5679373400194</v>
      </c>
      <c r="J62" s="40">
        <f t="shared" si="10"/>
        <v>-238.44360505729779</v>
      </c>
      <c r="K62" s="37">
        <f t="shared" si="11"/>
        <v>3006.1243322827218</v>
      </c>
      <c r="L62" s="37">
        <f t="shared" si="12"/>
        <v>25317363.61506417</v>
      </c>
      <c r="M62" s="37">
        <f t="shared" si="13"/>
        <v>23456788.164802078</v>
      </c>
      <c r="N62" s="41">
        <f>'jan-juli'!M62</f>
        <v>22298594.550006781</v>
      </c>
      <c r="O62" s="41">
        <f t="shared" si="14"/>
        <v>1158193.6147952974</v>
      </c>
      <c r="Q62" s="63"/>
      <c r="R62" s="64"/>
      <c r="S62" s="64"/>
      <c r="T62" s="64"/>
    </row>
    <row r="63" spans="1:20" s="34" customFormat="1" x14ac:dyDescent="0.2">
      <c r="A63" s="33">
        <v>1815</v>
      </c>
      <c r="B63" s="34" t="s">
        <v>293</v>
      </c>
      <c r="C63" s="36">
        <v>19095391</v>
      </c>
      <c r="D63" s="36">
        <v>1182</v>
      </c>
      <c r="E63" s="37">
        <f t="shared" si="8"/>
        <v>16155.153130287648</v>
      </c>
      <c r="F63" s="38">
        <f t="shared" si="1"/>
        <v>0.75127091202056828</v>
      </c>
      <c r="G63" s="39">
        <f t="shared" si="2"/>
        <v>3209.1671113345296</v>
      </c>
      <c r="H63" s="39">
        <f t="shared" si="3"/>
        <v>1119.3823738905605</v>
      </c>
      <c r="I63" s="37">
        <f t="shared" si="9"/>
        <v>4328.5494852250904</v>
      </c>
      <c r="J63" s="40">
        <f t="shared" si="10"/>
        <v>-238.44360505729779</v>
      </c>
      <c r="K63" s="37">
        <f t="shared" si="11"/>
        <v>4090.1058801677927</v>
      </c>
      <c r="L63" s="37">
        <f t="shared" si="12"/>
        <v>5116345.4915360566</v>
      </c>
      <c r="M63" s="37">
        <f t="shared" si="13"/>
        <v>4834505.1503583314</v>
      </c>
      <c r="N63" s="41">
        <f>'jan-juli'!M63</f>
        <v>4836881.858843782</v>
      </c>
      <c r="O63" s="41">
        <f t="shared" si="14"/>
        <v>-2376.7084854505956</v>
      </c>
      <c r="Q63" s="63"/>
      <c r="R63" s="64"/>
      <c r="S63" s="64"/>
      <c r="T63" s="64"/>
    </row>
    <row r="64" spans="1:20" s="34" customFormat="1" x14ac:dyDescent="0.2">
      <c r="A64" s="33">
        <v>1816</v>
      </c>
      <c r="B64" s="34" t="s">
        <v>294</v>
      </c>
      <c r="C64" s="36">
        <v>7119661</v>
      </c>
      <c r="D64" s="36">
        <v>465</v>
      </c>
      <c r="E64" s="37">
        <f t="shared" si="8"/>
        <v>15311.098924731183</v>
      </c>
      <c r="F64" s="38">
        <f t="shared" si="1"/>
        <v>0.71201945041638404</v>
      </c>
      <c r="G64" s="39">
        <f t="shared" si="2"/>
        <v>3715.5996346684087</v>
      </c>
      <c r="H64" s="39">
        <f t="shared" si="3"/>
        <v>1414.8013458353234</v>
      </c>
      <c r="I64" s="37">
        <f t="shared" si="9"/>
        <v>5130.4009805037322</v>
      </c>
      <c r="J64" s="40">
        <f t="shared" si="10"/>
        <v>-238.44360505729779</v>
      </c>
      <c r="K64" s="37">
        <f t="shared" si="11"/>
        <v>4891.9573754464345</v>
      </c>
      <c r="L64" s="37">
        <f t="shared" si="12"/>
        <v>2385636.4559342354</v>
      </c>
      <c r="M64" s="37">
        <f t="shared" si="13"/>
        <v>2274760.1795825921</v>
      </c>
      <c r="N64" s="41">
        <f>'jan-juli'!M64</f>
        <v>2238953.6397735686</v>
      </c>
      <c r="O64" s="41">
        <f t="shared" si="14"/>
        <v>35806.539809023496</v>
      </c>
      <c r="Q64" s="63"/>
      <c r="R64" s="64"/>
      <c r="S64" s="64"/>
      <c r="T64" s="64"/>
    </row>
    <row r="65" spans="1:20" s="34" customFormat="1" x14ac:dyDescent="0.2">
      <c r="A65" s="33">
        <v>1818</v>
      </c>
      <c r="B65" s="34" t="s">
        <v>396</v>
      </c>
      <c r="C65" s="36">
        <v>35141144</v>
      </c>
      <c r="D65" s="36">
        <v>1793</v>
      </c>
      <c r="E65" s="37">
        <f t="shared" si="8"/>
        <v>19599.076408254321</v>
      </c>
      <c r="F65" s="38">
        <f t="shared" si="1"/>
        <v>0.91142534454749902</v>
      </c>
      <c r="G65" s="39">
        <f t="shared" si="2"/>
        <v>1142.8131445545259</v>
      </c>
      <c r="H65" s="39">
        <f t="shared" si="3"/>
        <v>0</v>
      </c>
      <c r="I65" s="37">
        <f t="shared" si="9"/>
        <v>1142.8131445545259</v>
      </c>
      <c r="J65" s="40">
        <f t="shared" si="10"/>
        <v>-238.44360505729779</v>
      </c>
      <c r="K65" s="37">
        <f t="shared" si="11"/>
        <v>904.36953949722817</v>
      </c>
      <c r="L65" s="37">
        <f t="shared" si="12"/>
        <v>2049063.9681862651</v>
      </c>
      <c r="M65" s="37">
        <f t="shared" si="13"/>
        <v>1621534.58431853</v>
      </c>
      <c r="N65" s="41">
        <f>'jan-juli'!M65</f>
        <v>1377659.1973537763</v>
      </c>
      <c r="O65" s="41">
        <f t="shared" si="14"/>
        <v>243875.38696475374</v>
      </c>
      <c r="Q65" s="63"/>
      <c r="R65" s="64"/>
      <c r="S65" s="64"/>
      <c r="T65" s="64"/>
    </row>
    <row r="66" spans="1:20" s="34" customFormat="1" x14ac:dyDescent="0.2">
      <c r="A66" s="33">
        <v>1820</v>
      </c>
      <c r="B66" s="34" t="s">
        <v>295</v>
      </c>
      <c r="C66" s="36">
        <v>128721157</v>
      </c>
      <c r="D66" s="36">
        <v>7394</v>
      </c>
      <c r="E66" s="37">
        <f t="shared" si="8"/>
        <v>17408.866242899647</v>
      </c>
      <c r="F66" s="38">
        <f t="shared" si="1"/>
        <v>0.80957294022965598</v>
      </c>
      <c r="G66" s="39">
        <f t="shared" si="2"/>
        <v>2456.9392437673305</v>
      </c>
      <c r="H66" s="39">
        <f t="shared" si="3"/>
        <v>680.5827844763611</v>
      </c>
      <c r="I66" s="37">
        <f t="shared" si="9"/>
        <v>3137.5220282436917</v>
      </c>
      <c r="J66" s="40">
        <f t="shared" si="10"/>
        <v>-238.44360505729779</v>
      </c>
      <c r="K66" s="37">
        <f t="shared" si="11"/>
        <v>2899.078423186394</v>
      </c>
      <c r="L66" s="37">
        <f t="shared" si="12"/>
        <v>23198837.876833856</v>
      </c>
      <c r="M66" s="37">
        <f t="shared" si="13"/>
        <v>21435785.861040197</v>
      </c>
      <c r="N66" s="41">
        <f>'jan-juli'!M66</f>
        <v>19480243.083410241</v>
      </c>
      <c r="O66" s="41">
        <f t="shared" si="14"/>
        <v>1955542.7776299566</v>
      </c>
      <c r="Q66" s="63"/>
      <c r="R66" s="64"/>
      <c r="S66" s="64"/>
      <c r="T66" s="64"/>
    </row>
    <row r="67" spans="1:20" s="34" customFormat="1" x14ac:dyDescent="0.2">
      <c r="A67" s="33">
        <v>1822</v>
      </c>
      <c r="B67" s="34" t="s">
        <v>296</v>
      </c>
      <c r="C67" s="36">
        <v>32828921</v>
      </c>
      <c r="D67" s="36">
        <v>2278</v>
      </c>
      <c r="E67" s="37">
        <f t="shared" si="8"/>
        <v>14411.291044776119</v>
      </c>
      <c r="F67" s="38">
        <f t="shared" si="1"/>
        <v>0.67017524868302059</v>
      </c>
      <c r="G67" s="39">
        <f t="shared" si="2"/>
        <v>4255.4843626414468</v>
      </c>
      <c r="H67" s="39">
        <f t="shared" si="3"/>
        <v>1729.7341038195959</v>
      </c>
      <c r="I67" s="37">
        <f t="shared" si="9"/>
        <v>5985.2184664610431</v>
      </c>
      <c r="J67" s="40">
        <f t="shared" si="10"/>
        <v>-238.44360505729779</v>
      </c>
      <c r="K67" s="37">
        <f t="shared" si="11"/>
        <v>5746.7748614037455</v>
      </c>
      <c r="L67" s="37">
        <f t="shared" si="12"/>
        <v>13634327.666598257</v>
      </c>
      <c r="M67" s="37">
        <f t="shared" si="13"/>
        <v>13091153.134277733</v>
      </c>
      <c r="N67" s="41">
        <f>'jan-juli'!M67</f>
        <v>12431753.683879977</v>
      </c>
      <c r="O67" s="41">
        <f t="shared" si="14"/>
        <v>659399.45039775595</v>
      </c>
      <c r="Q67" s="63"/>
      <c r="R67" s="64"/>
      <c r="S67" s="64"/>
      <c r="T67" s="64"/>
    </row>
    <row r="68" spans="1:20" s="34" customFormat="1" x14ac:dyDescent="0.2">
      <c r="A68" s="33">
        <v>1824</v>
      </c>
      <c r="B68" s="34" t="s">
        <v>297</v>
      </c>
      <c r="C68" s="36">
        <v>233951516</v>
      </c>
      <c r="D68" s="36">
        <v>13268</v>
      </c>
      <c r="E68" s="37">
        <f t="shared" si="8"/>
        <v>17632.764244799517</v>
      </c>
      <c r="F68" s="38">
        <f t="shared" si="1"/>
        <v>0.81998497747438759</v>
      </c>
      <c r="G68" s="39">
        <f t="shared" si="2"/>
        <v>2322.6004426274085</v>
      </c>
      <c r="H68" s="39">
        <f t="shared" si="3"/>
        <v>602.2184838114066</v>
      </c>
      <c r="I68" s="37">
        <f t="shared" si="9"/>
        <v>2924.8189264388152</v>
      </c>
      <c r="J68" s="40">
        <f t="shared" si="10"/>
        <v>-238.44360505729779</v>
      </c>
      <c r="K68" s="37">
        <f t="shared" si="11"/>
        <v>2686.3753213815176</v>
      </c>
      <c r="L68" s="37">
        <f t="shared" si="12"/>
        <v>38806497.515990198</v>
      </c>
      <c r="M68" s="37">
        <f t="shared" si="13"/>
        <v>35642827.764089972</v>
      </c>
      <c r="N68" s="41">
        <f>'jan-juli'!M68</f>
        <v>32438884.144872516</v>
      </c>
      <c r="O68" s="41">
        <f t="shared" si="14"/>
        <v>3203943.6192174554</v>
      </c>
      <c r="Q68" s="63"/>
      <c r="R68" s="64"/>
      <c r="S68" s="64"/>
      <c r="T68" s="64"/>
    </row>
    <row r="69" spans="1:20" s="34" customFormat="1" x14ac:dyDescent="0.2">
      <c r="A69" s="33">
        <v>1825</v>
      </c>
      <c r="B69" s="34" t="s">
        <v>298</v>
      </c>
      <c r="C69" s="36">
        <v>23822726</v>
      </c>
      <c r="D69" s="36">
        <v>1453</v>
      </c>
      <c r="E69" s="37">
        <f t="shared" si="8"/>
        <v>16395.544390915347</v>
      </c>
      <c r="F69" s="38">
        <f t="shared" si="1"/>
        <v>0.76244994326571069</v>
      </c>
      <c r="G69" s="39">
        <f t="shared" si="2"/>
        <v>3064.9323549579099</v>
      </c>
      <c r="H69" s="39">
        <f t="shared" si="3"/>
        <v>1035.245432670866</v>
      </c>
      <c r="I69" s="37">
        <f t="shared" si="9"/>
        <v>4100.1777876287761</v>
      </c>
      <c r="J69" s="40">
        <f t="shared" si="10"/>
        <v>-238.44360505729779</v>
      </c>
      <c r="K69" s="37">
        <f t="shared" si="11"/>
        <v>3861.7341825714784</v>
      </c>
      <c r="L69" s="37">
        <f t="shared" si="12"/>
        <v>5957558.3254246116</v>
      </c>
      <c r="M69" s="37">
        <f t="shared" si="13"/>
        <v>5611099.7672763579</v>
      </c>
      <c r="N69" s="41">
        <f>'jan-juli'!M69</f>
        <v>5349132.5165397758</v>
      </c>
      <c r="O69" s="41">
        <f t="shared" si="14"/>
        <v>261967.25073658209</v>
      </c>
      <c r="Q69" s="63"/>
      <c r="R69" s="64"/>
      <c r="S69" s="64"/>
      <c r="T69" s="64"/>
    </row>
    <row r="70" spans="1:20" s="34" customFormat="1" x14ac:dyDescent="0.2">
      <c r="A70" s="33">
        <v>1826</v>
      </c>
      <c r="B70" s="34" t="s">
        <v>397</v>
      </c>
      <c r="C70" s="36">
        <v>20056404</v>
      </c>
      <c r="D70" s="36">
        <v>1267</v>
      </c>
      <c r="E70" s="37">
        <f t="shared" si="8"/>
        <v>15829.837411207576</v>
      </c>
      <c r="F70" s="38">
        <f t="shared" si="1"/>
        <v>0.7361425975442597</v>
      </c>
      <c r="G70" s="39">
        <f t="shared" si="2"/>
        <v>3404.3565427825729</v>
      </c>
      <c r="H70" s="39">
        <f t="shared" si="3"/>
        <v>1233.2428755685858</v>
      </c>
      <c r="I70" s="37">
        <f t="shared" si="9"/>
        <v>4637.5994183511584</v>
      </c>
      <c r="J70" s="40">
        <f t="shared" si="10"/>
        <v>-238.44360505729779</v>
      </c>
      <c r="K70" s="37">
        <f t="shared" si="11"/>
        <v>4399.1558132938608</v>
      </c>
      <c r="L70" s="37">
        <f t="shared" si="12"/>
        <v>5875838.4630509177</v>
      </c>
      <c r="M70" s="37">
        <f t="shared" si="13"/>
        <v>5573730.4154433217</v>
      </c>
      <c r="N70" s="41">
        <f>'jan-juli'!M70</f>
        <v>5182437.2306303466</v>
      </c>
      <c r="O70" s="41">
        <f t="shared" si="14"/>
        <v>391293.18481297512</v>
      </c>
      <c r="Q70" s="63"/>
      <c r="R70" s="64"/>
      <c r="S70" s="64"/>
      <c r="T70" s="64"/>
    </row>
    <row r="71" spans="1:20" s="34" customFormat="1" x14ac:dyDescent="0.2">
      <c r="A71" s="33">
        <v>1827</v>
      </c>
      <c r="B71" s="34" t="s">
        <v>299</v>
      </c>
      <c r="C71" s="36">
        <v>23259933</v>
      </c>
      <c r="D71" s="36">
        <v>1371</v>
      </c>
      <c r="E71" s="37">
        <f t="shared" si="8"/>
        <v>16965.669584245075</v>
      </c>
      <c r="F71" s="38">
        <f t="shared" si="1"/>
        <v>0.7889627513155284</v>
      </c>
      <c r="G71" s="39">
        <f t="shared" si="2"/>
        <v>2722.8572389600731</v>
      </c>
      <c r="H71" s="39">
        <f t="shared" si="3"/>
        <v>835.70161500546101</v>
      </c>
      <c r="I71" s="37">
        <f t="shared" si="9"/>
        <v>3558.5588539655341</v>
      </c>
      <c r="J71" s="40">
        <f t="shared" si="10"/>
        <v>-238.44360505729779</v>
      </c>
      <c r="K71" s="37">
        <f t="shared" si="11"/>
        <v>3320.1152489082365</v>
      </c>
      <c r="L71" s="37">
        <f t="shared" si="12"/>
        <v>4878784.1887867469</v>
      </c>
      <c r="M71" s="37">
        <f t="shared" si="13"/>
        <v>4551878.0062531922</v>
      </c>
      <c r="N71" s="41">
        <f>'jan-juli'!M71</f>
        <v>4323562.880816265</v>
      </c>
      <c r="O71" s="41">
        <f t="shared" si="14"/>
        <v>228315.12543692719</v>
      </c>
      <c r="Q71" s="63"/>
      <c r="R71" s="64"/>
      <c r="S71" s="64"/>
      <c r="T71" s="64"/>
    </row>
    <row r="72" spans="1:20" s="34" customFormat="1" x14ac:dyDescent="0.2">
      <c r="A72" s="33">
        <v>1828</v>
      </c>
      <c r="B72" s="34" t="s">
        <v>300</v>
      </c>
      <c r="C72" s="36">
        <v>28093198</v>
      </c>
      <c r="D72" s="36">
        <v>1701</v>
      </c>
      <c r="E72" s="37">
        <f t="shared" si="8"/>
        <v>16515.695473251028</v>
      </c>
      <c r="F72" s="38">
        <f t="shared" ref="F72:F135" si="15">IF(ISNUMBER(C72),E72/E$366,"")</f>
        <v>0.76803738725207282</v>
      </c>
      <c r="G72" s="39">
        <f t="shared" ref="G72:G135" si="16">(E$366-E72)*0.6</f>
        <v>2992.8417055565019</v>
      </c>
      <c r="H72" s="39">
        <f t="shared" ref="H72:H135" si="17">IF(E72&gt;=E$366*0.9,0,IF(E72&lt;0.9*E$366,(E$366*0.9-E72)*0.35))</f>
        <v>993.19255385337772</v>
      </c>
      <c r="I72" s="37">
        <f t="shared" si="9"/>
        <v>3986.0342594098797</v>
      </c>
      <c r="J72" s="40">
        <f t="shared" si="10"/>
        <v>-238.44360505729779</v>
      </c>
      <c r="K72" s="37">
        <f t="shared" si="11"/>
        <v>3747.5906543525821</v>
      </c>
      <c r="L72" s="37">
        <f t="shared" si="12"/>
        <v>6780244.2752562054</v>
      </c>
      <c r="M72" s="37">
        <f t="shared" si="13"/>
        <v>6374651.7030537417</v>
      </c>
      <c r="N72" s="41">
        <f>'jan-juli'!M72</f>
        <v>6178440.9977523442</v>
      </c>
      <c r="O72" s="41">
        <f t="shared" si="14"/>
        <v>196210.70530139748</v>
      </c>
      <c r="Q72" s="63"/>
      <c r="R72" s="64"/>
      <c r="S72" s="64"/>
      <c r="T72" s="64"/>
    </row>
    <row r="73" spans="1:20" s="34" customFormat="1" x14ac:dyDescent="0.2">
      <c r="A73" s="33">
        <v>1832</v>
      </c>
      <c r="B73" s="34" t="s">
        <v>301</v>
      </c>
      <c r="C73" s="36">
        <v>100140152</v>
      </c>
      <c r="D73" s="36">
        <v>4428</v>
      </c>
      <c r="E73" s="37">
        <f t="shared" ref="E73:E136" si="18">(C73)/D73</f>
        <v>22615.210478771456</v>
      </c>
      <c r="F73" s="38">
        <f t="shared" si="15"/>
        <v>1.0516860883274852</v>
      </c>
      <c r="G73" s="39">
        <f t="shared" si="16"/>
        <v>-666.86729775575509</v>
      </c>
      <c r="H73" s="39">
        <f t="shared" si="17"/>
        <v>0</v>
      </c>
      <c r="I73" s="37">
        <f t="shared" ref="I73:I136" si="19">G73+H73</f>
        <v>-666.86729775575509</v>
      </c>
      <c r="J73" s="40">
        <f t="shared" ref="J73:J136" si="20">I$368</f>
        <v>-238.44360505729779</v>
      </c>
      <c r="K73" s="37">
        <f t="shared" ref="K73:K136" si="21">I73+J73</f>
        <v>-905.31090281305285</v>
      </c>
      <c r="L73" s="37">
        <f t="shared" ref="L73:L136" si="22">(I73*D73)</f>
        <v>-2952888.3944624835</v>
      </c>
      <c r="M73" s="37">
        <f t="shared" ref="M73:M136" si="23">(K73*D73)</f>
        <v>-4008716.6776561979</v>
      </c>
      <c r="N73" s="41">
        <f>'jan-juli'!M73</f>
        <v>-4974949.3594631711</v>
      </c>
      <c r="O73" s="41">
        <f t="shared" ref="O73:O136" si="24">M73-N73</f>
        <v>966232.68180697318</v>
      </c>
      <c r="Q73" s="63"/>
      <c r="R73" s="64"/>
      <c r="S73" s="64"/>
      <c r="T73" s="64"/>
    </row>
    <row r="74" spans="1:20" s="34" customFormat="1" x14ac:dyDescent="0.2">
      <c r="A74" s="33">
        <v>1833</v>
      </c>
      <c r="B74" s="34" t="s">
        <v>302</v>
      </c>
      <c r="C74" s="36">
        <v>495210371</v>
      </c>
      <c r="D74" s="36">
        <v>26083</v>
      </c>
      <c r="E74" s="37">
        <f t="shared" si="18"/>
        <v>18985.943756469733</v>
      </c>
      <c r="F74" s="38">
        <f t="shared" si="15"/>
        <v>0.88291253982315321</v>
      </c>
      <c r="G74" s="39">
        <f t="shared" si="16"/>
        <v>1510.6927356252788</v>
      </c>
      <c r="H74" s="39">
        <f t="shared" si="17"/>
        <v>128.60565472683101</v>
      </c>
      <c r="I74" s="37">
        <f t="shared" si="19"/>
        <v>1639.2983903521099</v>
      </c>
      <c r="J74" s="40">
        <f t="shared" si="20"/>
        <v>-238.44360505729779</v>
      </c>
      <c r="K74" s="37">
        <f t="shared" si="21"/>
        <v>1400.854785294812</v>
      </c>
      <c r="L74" s="37">
        <f t="shared" si="22"/>
        <v>42757819.915554084</v>
      </c>
      <c r="M74" s="37">
        <f t="shared" si="23"/>
        <v>36538495.364844583</v>
      </c>
      <c r="N74" s="41">
        <f>'jan-juli'!M74</f>
        <v>30321519.944223601</v>
      </c>
      <c r="O74" s="41">
        <f t="shared" si="24"/>
        <v>6216975.4206209816</v>
      </c>
      <c r="Q74" s="63"/>
      <c r="R74" s="64"/>
      <c r="S74" s="64"/>
      <c r="T74" s="64"/>
    </row>
    <row r="75" spans="1:20" s="34" customFormat="1" x14ac:dyDescent="0.2">
      <c r="A75" s="33">
        <v>1834</v>
      </c>
      <c r="B75" s="34" t="s">
        <v>303</v>
      </c>
      <c r="C75" s="36">
        <v>50371929</v>
      </c>
      <c r="D75" s="36">
        <v>1876</v>
      </c>
      <c r="E75" s="37">
        <f t="shared" si="18"/>
        <v>26850.708422174841</v>
      </c>
      <c r="F75" s="38">
        <f t="shared" si="15"/>
        <v>1.2486515009818713</v>
      </c>
      <c r="G75" s="39">
        <f t="shared" si="16"/>
        <v>-3208.1660637977861</v>
      </c>
      <c r="H75" s="39">
        <f t="shared" si="17"/>
        <v>0</v>
      </c>
      <c r="I75" s="37">
        <f t="shared" si="19"/>
        <v>-3208.1660637977861</v>
      </c>
      <c r="J75" s="40">
        <f t="shared" si="20"/>
        <v>-238.44360505729779</v>
      </c>
      <c r="K75" s="37">
        <f t="shared" si="21"/>
        <v>-3446.6096688550838</v>
      </c>
      <c r="L75" s="37">
        <f t="shared" si="22"/>
        <v>-6018519.535684647</v>
      </c>
      <c r="M75" s="37">
        <f t="shared" si="23"/>
        <v>-6465839.7387721371</v>
      </c>
      <c r="N75" s="41">
        <f>'jan-juli'!M75</f>
        <v>-5273565.3900526008</v>
      </c>
      <c r="O75" s="41">
        <f t="shared" si="24"/>
        <v>-1192274.3487195363</v>
      </c>
      <c r="Q75" s="63"/>
      <c r="R75" s="64"/>
      <c r="S75" s="64"/>
      <c r="T75" s="64"/>
    </row>
    <row r="76" spans="1:20" s="34" customFormat="1" x14ac:dyDescent="0.2">
      <c r="A76" s="33">
        <v>1835</v>
      </c>
      <c r="B76" s="34" t="s">
        <v>304</v>
      </c>
      <c r="C76" s="36">
        <v>9412789</v>
      </c>
      <c r="D76" s="36">
        <v>442</v>
      </c>
      <c r="E76" s="37">
        <f t="shared" si="18"/>
        <v>21295.902714932126</v>
      </c>
      <c r="F76" s="38">
        <f t="shared" si="15"/>
        <v>0.99033368027651048</v>
      </c>
      <c r="G76" s="39">
        <f t="shared" si="16"/>
        <v>124.71736054784269</v>
      </c>
      <c r="H76" s="39">
        <f t="shared" si="17"/>
        <v>0</v>
      </c>
      <c r="I76" s="37">
        <f t="shared" si="19"/>
        <v>124.71736054784269</v>
      </c>
      <c r="J76" s="40">
        <f t="shared" si="20"/>
        <v>-238.44360505729779</v>
      </c>
      <c r="K76" s="37">
        <f t="shared" si="21"/>
        <v>-113.7262445094551</v>
      </c>
      <c r="L76" s="37">
        <f t="shared" si="22"/>
        <v>55125.073362146468</v>
      </c>
      <c r="M76" s="37">
        <f t="shared" si="23"/>
        <v>-50267.000073179152</v>
      </c>
      <c r="N76" s="41">
        <f>'jan-juli'!M76</f>
        <v>-129632.01727252131</v>
      </c>
      <c r="O76" s="41">
        <f t="shared" si="24"/>
        <v>79365.017199342154</v>
      </c>
      <c r="Q76" s="63"/>
      <c r="R76" s="64"/>
      <c r="S76" s="64"/>
      <c r="T76" s="64"/>
    </row>
    <row r="77" spans="1:20" s="34" customFormat="1" x14ac:dyDescent="0.2">
      <c r="A77" s="33">
        <v>1836</v>
      </c>
      <c r="B77" s="34" t="s">
        <v>305</v>
      </c>
      <c r="C77" s="36">
        <v>20962656</v>
      </c>
      <c r="D77" s="36">
        <v>1206</v>
      </c>
      <c r="E77" s="37">
        <f t="shared" si="18"/>
        <v>17381.970149253732</v>
      </c>
      <c r="F77" s="38">
        <f t="shared" si="15"/>
        <v>0.80832217815762863</v>
      </c>
      <c r="G77" s="39">
        <f t="shared" si="16"/>
        <v>2473.0768999548795</v>
      </c>
      <c r="H77" s="39">
        <f t="shared" si="17"/>
        <v>689.99641725243146</v>
      </c>
      <c r="I77" s="37">
        <f t="shared" si="19"/>
        <v>3163.073317207311</v>
      </c>
      <c r="J77" s="40">
        <f t="shared" si="20"/>
        <v>-238.44360505729779</v>
      </c>
      <c r="K77" s="37">
        <f t="shared" si="21"/>
        <v>2924.6297121500133</v>
      </c>
      <c r="L77" s="37">
        <f t="shared" si="22"/>
        <v>3814666.4205520172</v>
      </c>
      <c r="M77" s="37">
        <f t="shared" si="23"/>
        <v>3527103.432852916</v>
      </c>
      <c r="N77" s="41">
        <f>'jan-juli'!M77</f>
        <v>3402134.9473482231</v>
      </c>
      <c r="O77" s="41">
        <f t="shared" si="24"/>
        <v>124968.48550469289</v>
      </c>
      <c r="Q77" s="63"/>
      <c r="R77" s="64"/>
      <c r="S77" s="64"/>
      <c r="T77" s="64"/>
    </row>
    <row r="78" spans="1:20" s="34" customFormat="1" x14ac:dyDescent="0.2">
      <c r="A78" s="33">
        <v>1837</v>
      </c>
      <c r="B78" s="34" t="s">
        <v>306</v>
      </c>
      <c r="C78" s="36">
        <v>133793344</v>
      </c>
      <c r="D78" s="36">
        <v>6247</v>
      </c>
      <c r="E78" s="37">
        <f t="shared" si="18"/>
        <v>21417.215303345605</v>
      </c>
      <c r="F78" s="38">
        <f t="shared" si="15"/>
        <v>0.99597513834267415</v>
      </c>
      <c r="G78" s="39">
        <f t="shared" si="16"/>
        <v>51.929807499755405</v>
      </c>
      <c r="H78" s="39">
        <f t="shared" si="17"/>
        <v>0</v>
      </c>
      <c r="I78" s="37">
        <f t="shared" si="19"/>
        <v>51.929807499755405</v>
      </c>
      <c r="J78" s="40">
        <f t="shared" si="20"/>
        <v>-238.44360505729779</v>
      </c>
      <c r="K78" s="37">
        <f t="shared" si="21"/>
        <v>-186.51379755754238</v>
      </c>
      <c r="L78" s="37">
        <f t="shared" si="22"/>
        <v>324405.50745097204</v>
      </c>
      <c r="M78" s="37">
        <f t="shared" si="23"/>
        <v>-1165151.6933419672</v>
      </c>
      <c r="N78" s="41">
        <f>'jan-juli'!M78</f>
        <v>-2326784.6690077791</v>
      </c>
      <c r="O78" s="41">
        <f t="shared" si="24"/>
        <v>1161632.9756658119</v>
      </c>
      <c r="Q78" s="63"/>
      <c r="R78" s="64"/>
      <c r="S78" s="64"/>
      <c r="T78" s="64"/>
    </row>
    <row r="79" spans="1:20" s="34" customFormat="1" x14ac:dyDescent="0.2">
      <c r="A79" s="33">
        <v>1838</v>
      </c>
      <c r="B79" s="34" t="s">
        <v>307</v>
      </c>
      <c r="C79" s="36">
        <v>38428649</v>
      </c>
      <c r="D79" s="36">
        <v>1920</v>
      </c>
      <c r="E79" s="37">
        <f t="shared" si="18"/>
        <v>20014.921354166665</v>
      </c>
      <c r="F79" s="38">
        <f t="shared" si="15"/>
        <v>0.93076358351404909</v>
      </c>
      <c r="G79" s="39">
        <f t="shared" si="16"/>
        <v>893.30617700711957</v>
      </c>
      <c r="H79" s="39">
        <f t="shared" si="17"/>
        <v>0</v>
      </c>
      <c r="I79" s="37">
        <f t="shared" si="19"/>
        <v>893.30617700711957</v>
      </c>
      <c r="J79" s="40">
        <f t="shared" si="20"/>
        <v>-238.44360505729779</v>
      </c>
      <c r="K79" s="37">
        <f t="shared" si="21"/>
        <v>654.86257194982181</v>
      </c>
      <c r="L79" s="37">
        <f t="shared" si="22"/>
        <v>1715147.8598536695</v>
      </c>
      <c r="M79" s="37">
        <f t="shared" si="23"/>
        <v>1257336.1381436579</v>
      </c>
      <c r="N79" s="41">
        <f>'jan-juli'!M79</f>
        <v>1308066.7828885987</v>
      </c>
      <c r="O79" s="41">
        <f t="shared" si="24"/>
        <v>-50730.644744940801</v>
      </c>
      <c r="Q79" s="63"/>
      <c r="R79" s="64"/>
      <c r="S79" s="64"/>
      <c r="T79" s="64"/>
    </row>
    <row r="80" spans="1:20" s="34" customFormat="1" x14ac:dyDescent="0.2">
      <c r="A80" s="33">
        <v>1839</v>
      </c>
      <c r="B80" s="34" t="s">
        <v>308</v>
      </c>
      <c r="C80" s="36">
        <v>20542335</v>
      </c>
      <c r="D80" s="36">
        <v>999</v>
      </c>
      <c r="E80" s="37">
        <f t="shared" si="18"/>
        <v>20562.897897897899</v>
      </c>
      <c r="F80" s="38">
        <f t="shared" si="15"/>
        <v>0.95624640218216983</v>
      </c>
      <c r="G80" s="39">
        <f t="shared" si="16"/>
        <v>564.5202507683789</v>
      </c>
      <c r="H80" s="39">
        <f t="shared" si="17"/>
        <v>0</v>
      </c>
      <c r="I80" s="37">
        <f t="shared" si="19"/>
        <v>564.5202507683789</v>
      </c>
      <c r="J80" s="40">
        <f t="shared" si="20"/>
        <v>-238.44360505729779</v>
      </c>
      <c r="K80" s="37">
        <f t="shared" si="21"/>
        <v>326.07664571108114</v>
      </c>
      <c r="L80" s="37">
        <f t="shared" si="22"/>
        <v>563955.73051761056</v>
      </c>
      <c r="M80" s="37">
        <f t="shared" si="23"/>
        <v>325750.56906537007</v>
      </c>
      <c r="N80" s="41">
        <f>'jan-juli'!M80</f>
        <v>201734.03109672296</v>
      </c>
      <c r="O80" s="41">
        <f t="shared" si="24"/>
        <v>124016.53796864711</v>
      </c>
      <c r="Q80" s="63"/>
      <c r="R80" s="64"/>
      <c r="S80" s="64"/>
      <c r="T80" s="64"/>
    </row>
    <row r="81" spans="1:20" s="34" customFormat="1" x14ac:dyDescent="0.2">
      <c r="A81" s="33">
        <v>1840</v>
      </c>
      <c r="B81" s="34" t="s">
        <v>309</v>
      </c>
      <c r="C81" s="36">
        <v>76130034</v>
      </c>
      <c r="D81" s="36">
        <v>4632</v>
      </c>
      <c r="E81" s="37">
        <f t="shared" si="18"/>
        <v>16435.672279792747</v>
      </c>
      <c r="F81" s="38">
        <f t="shared" si="15"/>
        <v>0.76431602992123515</v>
      </c>
      <c r="G81" s="39">
        <f t="shared" si="16"/>
        <v>3040.8556216314705</v>
      </c>
      <c r="H81" s="39">
        <f t="shared" si="17"/>
        <v>1021.200671563776</v>
      </c>
      <c r="I81" s="37">
        <f t="shared" si="19"/>
        <v>4062.0562931952463</v>
      </c>
      <c r="J81" s="40">
        <f t="shared" si="20"/>
        <v>-238.44360505729779</v>
      </c>
      <c r="K81" s="37">
        <f t="shared" si="21"/>
        <v>3823.6126881379487</v>
      </c>
      <c r="L81" s="37">
        <f t="shared" si="22"/>
        <v>18815444.750080381</v>
      </c>
      <c r="M81" s="37">
        <f t="shared" si="23"/>
        <v>17710973.971454978</v>
      </c>
      <c r="N81" s="41">
        <f>'jan-juli'!M81</f>
        <v>16306105.881357357</v>
      </c>
      <c r="O81" s="41">
        <f t="shared" si="24"/>
        <v>1404868.0900976211</v>
      </c>
      <c r="Q81" s="63"/>
      <c r="R81" s="64"/>
      <c r="S81" s="64"/>
      <c r="T81" s="64"/>
    </row>
    <row r="82" spans="1:20" s="34" customFormat="1" x14ac:dyDescent="0.2">
      <c r="A82" s="33">
        <v>1841</v>
      </c>
      <c r="B82" s="34" t="s">
        <v>398</v>
      </c>
      <c r="C82" s="36">
        <v>182011296</v>
      </c>
      <c r="D82" s="36">
        <v>9640</v>
      </c>
      <c r="E82" s="37">
        <f t="shared" si="18"/>
        <v>18880.839834024897</v>
      </c>
      <c r="F82" s="38">
        <f t="shared" si="15"/>
        <v>0.87802484120245528</v>
      </c>
      <c r="G82" s="39">
        <f t="shared" si="16"/>
        <v>1573.7550890921805</v>
      </c>
      <c r="H82" s="39">
        <f t="shared" si="17"/>
        <v>165.39202758252358</v>
      </c>
      <c r="I82" s="37">
        <f t="shared" si="19"/>
        <v>1739.147116674704</v>
      </c>
      <c r="J82" s="40">
        <f t="shared" si="20"/>
        <v>-238.44360505729779</v>
      </c>
      <c r="K82" s="37">
        <f t="shared" si="21"/>
        <v>1500.7035116174061</v>
      </c>
      <c r="L82" s="37">
        <f t="shared" si="22"/>
        <v>16765378.204744147</v>
      </c>
      <c r="M82" s="37">
        <f t="shared" si="23"/>
        <v>14466781.851991795</v>
      </c>
      <c r="N82" s="41">
        <f>'jan-juli'!M82</f>
        <v>13281400.032617655</v>
      </c>
      <c r="O82" s="41">
        <f t="shared" si="24"/>
        <v>1185381.8193741404</v>
      </c>
      <c r="Q82" s="63"/>
      <c r="R82" s="64"/>
      <c r="S82" s="64"/>
      <c r="T82" s="64"/>
    </row>
    <row r="83" spans="1:20" s="34" customFormat="1" x14ac:dyDescent="0.2">
      <c r="A83" s="33">
        <v>1845</v>
      </c>
      <c r="B83" s="34" t="s">
        <v>310</v>
      </c>
      <c r="C83" s="36">
        <v>45985432</v>
      </c>
      <c r="D83" s="36">
        <v>1912</v>
      </c>
      <c r="E83" s="37">
        <f t="shared" si="18"/>
        <v>24050.958158995814</v>
      </c>
      <c r="F83" s="38">
        <f t="shared" si="15"/>
        <v>1.1184533582168275</v>
      </c>
      <c r="G83" s="39">
        <f t="shared" si="16"/>
        <v>-1528.31590589037</v>
      </c>
      <c r="H83" s="39">
        <f t="shared" si="17"/>
        <v>0</v>
      </c>
      <c r="I83" s="37">
        <f t="shared" si="19"/>
        <v>-1528.31590589037</v>
      </c>
      <c r="J83" s="40">
        <f t="shared" si="20"/>
        <v>-238.44360505729779</v>
      </c>
      <c r="K83" s="37">
        <f t="shared" si="21"/>
        <v>-1766.7595109476679</v>
      </c>
      <c r="L83" s="37">
        <f t="shared" si="22"/>
        <v>-2922140.0120623875</v>
      </c>
      <c r="M83" s="37">
        <f t="shared" si="23"/>
        <v>-3378044.1849319409</v>
      </c>
      <c r="N83" s="41">
        <f>'jan-juli'!M83</f>
        <v>-3801289.8303734371</v>
      </c>
      <c r="O83" s="41">
        <f t="shared" si="24"/>
        <v>423245.64544149628</v>
      </c>
      <c r="Q83" s="63"/>
      <c r="R83" s="64"/>
      <c r="S83" s="64"/>
      <c r="T83" s="64"/>
    </row>
    <row r="84" spans="1:20" s="34" customFormat="1" x14ac:dyDescent="0.2">
      <c r="A84" s="33">
        <v>1848</v>
      </c>
      <c r="B84" s="34" t="s">
        <v>311</v>
      </c>
      <c r="C84" s="36">
        <v>46327847</v>
      </c>
      <c r="D84" s="36">
        <v>2586</v>
      </c>
      <c r="E84" s="37">
        <f t="shared" si="18"/>
        <v>17914.867362722351</v>
      </c>
      <c r="F84" s="38">
        <f t="shared" si="15"/>
        <v>0.83310375542570259</v>
      </c>
      <c r="G84" s="39">
        <f t="shared" si="16"/>
        <v>2153.3385718737081</v>
      </c>
      <c r="H84" s="39">
        <f t="shared" si="17"/>
        <v>503.48239253841473</v>
      </c>
      <c r="I84" s="37">
        <f t="shared" si="19"/>
        <v>2656.820964412123</v>
      </c>
      <c r="J84" s="40">
        <f t="shared" si="20"/>
        <v>-238.44360505729779</v>
      </c>
      <c r="K84" s="37">
        <f t="shared" si="21"/>
        <v>2418.3773593548253</v>
      </c>
      <c r="L84" s="37">
        <f t="shared" si="22"/>
        <v>6870539.0139697501</v>
      </c>
      <c r="M84" s="37">
        <f t="shared" si="23"/>
        <v>6253923.8512915783</v>
      </c>
      <c r="N84" s="41">
        <f>'jan-juli'!M84</f>
        <v>6170323.1863536509</v>
      </c>
      <c r="O84" s="41">
        <f t="shared" si="24"/>
        <v>83600.664937927388</v>
      </c>
      <c r="Q84" s="63"/>
      <c r="R84" s="64"/>
      <c r="S84" s="64"/>
      <c r="T84" s="64"/>
    </row>
    <row r="85" spans="1:20" s="34" customFormat="1" x14ac:dyDescent="0.2">
      <c r="A85" s="33">
        <v>1851</v>
      </c>
      <c r="B85" s="34" t="s">
        <v>312</v>
      </c>
      <c r="C85" s="36">
        <v>35072214</v>
      </c>
      <c r="D85" s="36">
        <v>2003</v>
      </c>
      <c r="E85" s="37">
        <f t="shared" si="18"/>
        <v>17509.842236645032</v>
      </c>
      <c r="F85" s="38">
        <f t="shared" si="15"/>
        <v>0.81426867578236062</v>
      </c>
      <c r="G85" s="39">
        <f t="shared" si="16"/>
        <v>2396.353647520099</v>
      </c>
      <c r="H85" s="39">
        <f t="shared" si="17"/>
        <v>645.24118666547611</v>
      </c>
      <c r="I85" s="37">
        <f t="shared" si="19"/>
        <v>3041.5948341855751</v>
      </c>
      <c r="J85" s="40">
        <f t="shared" si="20"/>
        <v>-238.44360505729779</v>
      </c>
      <c r="K85" s="37">
        <f t="shared" si="21"/>
        <v>2803.1512291282775</v>
      </c>
      <c r="L85" s="37">
        <f t="shared" si="22"/>
        <v>6092314.4528737068</v>
      </c>
      <c r="M85" s="37">
        <f t="shared" si="23"/>
        <v>5614711.9119439395</v>
      </c>
      <c r="N85" s="41">
        <f>'jan-juli'!M85</f>
        <v>6288643.3780999091</v>
      </c>
      <c r="O85" s="41">
        <f t="shared" si="24"/>
        <v>-673931.46615596954</v>
      </c>
      <c r="Q85" s="63"/>
      <c r="R85" s="64"/>
      <c r="S85" s="64"/>
      <c r="T85" s="64"/>
    </row>
    <row r="86" spans="1:20" s="34" customFormat="1" x14ac:dyDescent="0.2">
      <c r="A86" s="33">
        <v>1853</v>
      </c>
      <c r="B86" s="34" t="s">
        <v>314</v>
      </c>
      <c r="C86" s="36">
        <v>20328542</v>
      </c>
      <c r="D86" s="36">
        <v>1324</v>
      </c>
      <c r="E86" s="37">
        <f t="shared" si="18"/>
        <v>15353.883685800603</v>
      </c>
      <c r="F86" s="38">
        <f t="shared" si="15"/>
        <v>0.71400909088651643</v>
      </c>
      <c r="G86" s="39">
        <f t="shared" si="16"/>
        <v>3689.9287780267564</v>
      </c>
      <c r="H86" s="39">
        <f t="shared" si="17"/>
        <v>1399.8266794610263</v>
      </c>
      <c r="I86" s="37">
        <f t="shared" si="19"/>
        <v>5089.7554574877831</v>
      </c>
      <c r="J86" s="40">
        <f t="shared" si="20"/>
        <v>-238.44360505729779</v>
      </c>
      <c r="K86" s="37">
        <f t="shared" si="21"/>
        <v>4851.3118524304855</v>
      </c>
      <c r="L86" s="37">
        <f t="shared" si="22"/>
        <v>6738836.2257138249</v>
      </c>
      <c r="M86" s="37">
        <f t="shared" si="23"/>
        <v>6423136.8926179623</v>
      </c>
      <c r="N86" s="41">
        <f>'jan-juli'!M86</f>
        <v>6137915.6158283968</v>
      </c>
      <c r="O86" s="41">
        <f t="shared" si="24"/>
        <v>285221.27678956557</v>
      </c>
      <c r="Q86" s="63"/>
      <c r="R86" s="64"/>
      <c r="S86" s="64"/>
      <c r="T86" s="64"/>
    </row>
    <row r="87" spans="1:20" s="34" customFormat="1" x14ac:dyDescent="0.2">
      <c r="A87" s="33">
        <v>1856</v>
      </c>
      <c r="B87" s="34" t="s">
        <v>315</v>
      </c>
      <c r="C87" s="36">
        <v>11897667</v>
      </c>
      <c r="D87" s="36">
        <v>488</v>
      </c>
      <c r="E87" s="37">
        <f t="shared" si="18"/>
        <v>24380.465163934427</v>
      </c>
      <c r="F87" s="38">
        <f t="shared" si="15"/>
        <v>1.1337765820897905</v>
      </c>
      <c r="G87" s="39">
        <f t="shared" si="16"/>
        <v>-1726.0201088535373</v>
      </c>
      <c r="H87" s="39">
        <f t="shared" si="17"/>
        <v>0</v>
      </c>
      <c r="I87" s="37">
        <f t="shared" si="19"/>
        <v>-1726.0201088535373</v>
      </c>
      <c r="J87" s="40">
        <f t="shared" si="20"/>
        <v>-238.44360505729779</v>
      </c>
      <c r="K87" s="37">
        <f t="shared" si="21"/>
        <v>-1964.4637139108352</v>
      </c>
      <c r="L87" s="37">
        <f t="shared" si="22"/>
        <v>-842297.81312052615</v>
      </c>
      <c r="M87" s="37">
        <f t="shared" si="23"/>
        <v>-958658.29238848761</v>
      </c>
      <c r="N87" s="41">
        <f>'jan-juli'!M87</f>
        <v>-1008504.7910158152</v>
      </c>
      <c r="O87" s="41">
        <f t="shared" si="24"/>
        <v>49846.498627327615</v>
      </c>
      <c r="Q87" s="63"/>
      <c r="R87" s="64"/>
      <c r="S87" s="64"/>
      <c r="T87" s="64"/>
    </row>
    <row r="88" spans="1:20" s="34" customFormat="1" x14ac:dyDescent="0.2">
      <c r="A88" s="33">
        <v>1857</v>
      </c>
      <c r="B88" s="34" t="s">
        <v>316</v>
      </c>
      <c r="C88" s="36">
        <v>15335980</v>
      </c>
      <c r="D88" s="36">
        <v>698</v>
      </c>
      <c r="E88" s="37">
        <f t="shared" si="18"/>
        <v>21971.31805157593</v>
      </c>
      <c r="F88" s="38">
        <f t="shared" si="15"/>
        <v>1.021742846866319</v>
      </c>
      <c r="G88" s="39">
        <f t="shared" si="16"/>
        <v>-280.5318414384397</v>
      </c>
      <c r="H88" s="39">
        <f t="shared" si="17"/>
        <v>0</v>
      </c>
      <c r="I88" s="37">
        <f t="shared" si="19"/>
        <v>-280.5318414384397</v>
      </c>
      <c r="J88" s="40">
        <f t="shared" si="20"/>
        <v>-238.44360505729779</v>
      </c>
      <c r="K88" s="37">
        <f t="shared" si="21"/>
        <v>-518.97544649573751</v>
      </c>
      <c r="L88" s="37">
        <f t="shared" si="22"/>
        <v>-195811.22532403091</v>
      </c>
      <c r="M88" s="37">
        <f t="shared" si="23"/>
        <v>-362244.8616540248</v>
      </c>
      <c r="N88" s="41">
        <f>'jan-juli'!M88</f>
        <v>-71329.792887375312</v>
      </c>
      <c r="O88" s="41">
        <f t="shared" si="24"/>
        <v>-290915.06876664946</v>
      </c>
      <c r="Q88" s="63"/>
      <c r="R88" s="64"/>
      <c r="S88" s="64"/>
      <c r="T88" s="64"/>
    </row>
    <row r="89" spans="1:20" s="34" customFormat="1" x14ac:dyDescent="0.2">
      <c r="A89" s="33">
        <v>1859</v>
      </c>
      <c r="B89" s="34" t="s">
        <v>317</v>
      </c>
      <c r="C89" s="36">
        <v>25740797</v>
      </c>
      <c r="D89" s="36">
        <v>1238</v>
      </c>
      <c r="E89" s="37">
        <f t="shared" si="18"/>
        <v>20792.243134087239</v>
      </c>
      <c r="F89" s="38">
        <f t="shared" si="15"/>
        <v>0.96691175480185554</v>
      </c>
      <c r="G89" s="39">
        <f t="shared" si="16"/>
        <v>426.91310905477513</v>
      </c>
      <c r="H89" s="39">
        <f t="shared" si="17"/>
        <v>0</v>
      </c>
      <c r="I89" s="37">
        <f t="shared" si="19"/>
        <v>426.91310905477513</v>
      </c>
      <c r="J89" s="40">
        <f t="shared" si="20"/>
        <v>-238.44360505729779</v>
      </c>
      <c r="K89" s="37">
        <f t="shared" si="21"/>
        <v>188.46950399747735</v>
      </c>
      <c r="L89" s="37">
        <f t="shared" si="22"/>
        <v>528518.4290098116</v>
      </c>
      <c r="M89" s="37">
        <f t="shared" si="23"/>
        <v>233325.24594887695</v>
      </c>
      <c r="N89" s="41">
        <f>'jan-juli'!M89</f>
        <v>324154.20230004389</v>
      </c>
      <c r="O89" s="41">
        <f t="shared" si="24"/>
        <v>-90828.95635116694</v>
      </c>
      <c r="Q89" s="63"/>
      <c r="R89" s="64"/>
      <c r="S89" s="64"/>
      <c r="T89" s="64"/>
    </row>
    <row r="90" spans="1:20" s="34" customFormat="1" x14ac:dyDescent="0.2">
      <c r="A90" s="33">
        <v>1860</v>
      </c>
      <c r="B90" s="34" t="s">
        <v>318</v>
      </c>
      <c r="C90" s="36">
        <v>202000908</v>
      </c>
      <c r="D90" s="36">
        <v>11521</v>
      </c>
      <c r="E90" s="37">
        <f t="shared" si="18"/>
        <v>17533.279055637533</v>
      </c>
      <c r="F90" s="38">
        <f t="shared" si="15"/>
        <v>0.81535856952941188</v>
      </c>
      <c r="G90" s="39">
        <f t="shared" si="16"/>
        <v>2382.2915561245986</v>
      </c>
      <c r="H90" s="39">
        <f t="shared" si="17"/>
        <v>637.03830001810093</v>
      </c>
      <c r="I90" s="37">
        <f t="shared" si="19"/>
        <v>3019.3298561426996</v>
      </c>
      <c r="J90" s="40">
        <f t="shared" si="20"/>
        <v>-238.44360505729779</v>
      </c>
      <c r="K90" s="37">
        <f t="shared" si="21"/>
        <v>2780.8862510854019</v>
      </c>
      <c r="L90" s="37">
        <f t="shared" si="22"/>
        <v>34785699.272620045</v>
      </c>
      <c r="M90" s="37">
        <f t="shared" si="23"/>
        <v>32038590.498754915</v>
      </c>
      <c r="N90" s="41">
        <f>'jan-juli'!M90</f>
        <v>30693400.74415328</v>
      </c>
      <c r="O90" s="41">
        <f t="shared" si="24"/>
        <v>1345189.754601635</v>
      </c>
      <c r="Q90" s="63"/>
      <c r="R90" s="64"/>
      <c r="S90" s="64"/>
      <c r="T90" s="64"/>
    </row>
    <row r="91" spans="1:20" s="34" customFormat="1" x14ac:dyDescent="0.2">
      <c r="A91" s="33">
        <v>1865</v>
      </c>
      <c r="B91" s="34" t="s">
        <v>319</v>
      </c>
      <c r="C91" s="36">
        <v>181639258</v>
      </c>
      <c r="D91" s="36">
        <v>9670</v>
      </c>
      <c r="E91" s="37">
        <f t="shared" si="18"/>
        <v>18783.79089968976</v>
      </c>
      <c r="F91" s="38">
        <f t="shared" si="15"/>
        <v>0.87351172759588158</v>
      </c>
      <c r="G91" s="39">
        <f t="shared" si="16"/>
        <v>1631.9844496932621</v>
      </c>
      <c r="H91" s="39">
        <f t="shared" si="17"/>
        <v>199.35915459982132</v>
      </c>
      <c r="I91" s="37">
        <f t="shared" si="19"/>
        <v>1831.3436042930834</v>
      </c>
      <c r="J91" s="40">
        <f t="shared" si="20"/>
        <v>-238.44360505729779</v>
      </c>
      <c r="K91" s="37">
        <f t="shared" si="21"/>
        <v>1592.8999992357856</v>
      </c>
      <c r="L91" s="37">
        <f t="shared" si="22"/>
        <v>17709092.653514117</v>
      </c>
      <c r="M91" s="37">
        <f t="shared" si="23"/>
        <v>15403342.992610047</v>
      </c>
      <c r="N91" s="41">
        <f>'jan-juli'!M91</f>
        <v>14986564.643248189</v>
      </c>
      <c r="O91" s="41">
        <f t="shared" si="24"/>
        <v>416778.3493618574</v>
      </c>
      <c r="Q91" s="63"/>
      <c r="R91" s="64"/>
      <c r="S91" s="64"/>
      <c r="T91" s="64"/>
    </row>
    <row r="92" spans="1:20" s="34" customFormat="1" x14ac:dyDescent="0.2">
      <c r="A92" s="33">
        <v>1866</v>
      </c>
      <c r="B92" s="34" t="s">
        <v>320</v>
      </c>
      <c r="C92" s="36">
        <v>150151482</v>
      </c>
      <c r="D92" s="36">
        <v>8065</v>
      </c>
      <c r="E92" s="37">
        <f t="shared" si="18"/>
        <v>18617.66670799752</v>
      </c>
      <c r="F92" s="38">
        <f t="shared" si="15"/>
        <v>0.86578637383446611</v>
      </c>
      <c r="G92" s="39">
        <f t="shared" si="16"/>
        <v>1731.6589647086068</v>
      </c>
      <c r="H92" s="39">
        <f t="shared" si="17"/>
        <v>257.50262169210561</v>
      </c>
      <c r="I92" s="37">
        <f t="shared" si="19"/>
        <v>1989.1615864007124</v>
      </c>
      <c r="J92" s="40">
        <f t="shared" si="20"/>
        <v>-238.44360505729779</v>
      </c>
      <c r="K92" s="37">
        <f t="shared" si="21"/>
        <v>1750.7179813434145</v>
      </c>
      <c r="L92" s="37">
        <f t="shared" si="22"/>
        <v>16042588.194321746</v>
      </c>
      <c r="M92" s="37">
        <f t="shared" si="23"/>
        <v>14119540.519534638</v>
      </c>
      <c r="N92" s="41">
        <f>'jan-juli'!M92</f>
        <v>9583798.0495136306</v>
      </c>
      <c r="O92" s="41">
        <f t="shared" si="24"/>
        <v>4535742.4700210076</v>
      </c>
      <c r="Q92" s="63"/>
      <c r="R92" s="64"/>
      <c r="S92" s="64"/>
      <c r="T92" s="64"/>
    </row>
    <row r="93" spans="1:20" s="34" customFormat="1" x14ac:dyDescent="0.2">
      <c r="A93" s="33">
        <v>1867</v>
      </c>
      <c r="B93" s="34" t="s">
        <v>170</v>
      </c>
      <c r="C93" s="36">
        <v>65112562</v>
      </c>
      <c r="D93" s="36">
        <v>2576</v>
      </c>
      <c r="E93" s="37">
        <f t="shared" si="18"/>
        <v>25276.615683229815</v>
      </c>
      <c r="F93" s="38">
        <f t="shared" si="15"/>
        <v>1.1754507038086706</v>
      </c>
      <c r="G93" s="39">
        <f t="shared" si="16"/>
        <v>-2263.7104204307702</v>
      </c>
      <c r="H93" s="39">
        <f t="shared" si="17"/>
        <v>0</v>
      </c>
      <c r="I93" s="37">
        <f t="shared" si="19"/>
        <v>-2263.7104204307702</v>
      </c>
      <c r="J93" s="40">
        <f t="shared" si="20"/>
        <v>-238.44360505729779</v>
      </c>
      <c r="K93" s="37">
        <f t="shared" si="21"/>
        <v>-2502.1540254880679</v>
      </c>
      <c r="L93" s="37">
        <f t="shared" si="22"/>
        <v>-5831318.0430296641</v>
      </c>
      <c r="M93" s="37">
        <f t="shared" si="23"/>
        <v>-6445548.7696572626</v>
      </c>
      <c r="N93" s="41">
        <f>'jan-juli'!M93</f>
        <v>-6483438.9296244653</v>
      </c>
      <c r="O93" s="41">
        <f t="shared" si="24"/>
        <v>37890.159967202693</v>
      </c>
      <c r="Q93" s="63"/>
      <c r="R93" s="64"/>
      <c r="S93" s="64"/>
      <c r="T93" s="64"/>
    </row>
    <row r="94" spans="1:20" s="34" customFormat="1" x14ac:dyDescent="0.2">
      <c r="A94" s="33">
        <v>1868</v>
      </c>
      <c r="B94" s="34" t="s">
        <v>321</v>
      </c>
      <c r="C94" s="36">
        <v>85879508</v>
      </c>
      <c r="D94" s="36">
        <v>4416</v>
      </c>
      <c r="E94" s="37">
        <f t="shared" si="18"/>
        <v>19447.352355072464</v>
      </c>
      <c r="F94" s="38">
        <f t="shared" si="15"/>
        <v>0.90436964740305725</v>
      </c>
      <c r="G94" s="39">
        <f t="shared" si="16"/>
        <v>1233.8475764636401</v>
      </c>
      <c r="H94" s="39">
        <f t="shared" si="17"/>
        <v>0</v>
      </c>
      <c r="I94" s="37">
        <f t="shared" si="19"/>
        <v>1233.8475764636401</v>
      </c>
      <c r="J94" s="40">
        <f t="shared" si="20"/>
        <v>-238.44360505729779</v>
      </c>
      <c r="K94" s="37">
        <f t="shared" si="21"/>
        <v>995.40397140634229</v>
      </c>
      <c r="L94" s="37">
        <f t="shared" si="22"/>
        <v>5448670.897663434</v>
      </c>
      <c r="M94" s="37">
        <f t="shared" si="23"/>
        <v>4395703.9377304073</v>
      </c>
      <c r="N94" s="41">
        <f>'jan-juli'!M94</f>
        <v>4000519.9206437711</v>
      </c>
      <c r="O94" s="41">
        <f t="shared" si="24"/>
        <v>395184.01708663628</v>
      </c>
      <c r="Q94" s="63"/>
      <c r="R94" s="64"/>
      <c r="S94" s="64"/>
      <c r="T94" s="64"/>
    </row>
    <row r="95" spans="1:20" s="34" customFormat="1" x14ac:dyDescent="0.2">
      <c r="A95" s="33">
        <v>1870</v>
      </c>
      <c r="B95" s="34" t="s">
        <v>385</v>
      </c>
      <c r="C95" s="36">
        <v>189076942</v>
      </c>
      <c r="D95" s="36">
        <v>10514</v>
      </c>
      <c r="E95" s="37">
        <f t="shared" si="18"/>
        <v>17983.350009511127</v>
      </c>
      <c r="F95" s="38">
        <f t="shared" si="15"/>
        <v>0.83628843712420842</v>
      </c>
      <c r="G95" s="39">
        <f t="shared" si="16"/>
        <v>2112.2489838004426</v>
      </c>
      <c r="H95" s="39">
        <f t="shared" si="17"/>
        <v>479.51346616234309</v>
      </c>
      <c r="I95" s="37">
        <f t="shared" si="19"/>
        <v>2591.7624499627855</v>
      </c>
      <c r="J95" s="40">
        <f t="shared" si="20"/>
        <v>-238.44360505729779</v>
      </c>
      <c r="K95" s="37">
        <f t="shared" si="21"/>
        <v>2353.3188449054878</v>
      </c>
      <c r="L95" s="37">
        <f t="shared" si="22"/>
        <v>27249790.398908727</v>
      </c>
      <c r="M95" s="37">
        <f t="shared" si="23"/>
        <v>24742794.335336298</v>
      </c>
      <c r="N95" s="41">
        <f>'jan-juli'!M95</f>
        <v>24252878.83898776</v>
      </c>
      <c r="O95" s="41">
        <f t="shared" si="24"/>
        <v>489915.4963485375</v>
      </c>
      <c r="Q95" s="63"/>
      <c r="R95" s="64"/>
      <c r="S95" s="64"/>
      <c r="T95" s="64"/>
    </row>
    <row r="96" spans="1:20" s="34" customFormat="1" x14ac:dyDescent="0.2">
      <c r="A96" s="33">
        <v>1871</v>
      </c>
      <c r="B96" s="34" t="s">
        <v>322</v>
      </c>
      <c r="C96" s="36">
        <v>86035090</v>
      </c>
      <c r="D96" s="36">
        <v>4588</v>
      </c>
      <c r="E96" s="37">
        <f t="shared" si="18"/>
        <v>18752.199215344375</v>
      </c>
      <c r="F96" s="38">
        <f t="shared" si="15"/>
        <v>0.87204260419488289</v>
      </c>
      <c r="G96" s="39">
        <f t="shared" si="16"/>
        <v>1650.9394603004932</v>
      </c>
      <c r="H96" s="39">
        <f t="shared" si="17"/>
        <v>210.41624412070612</v>
      </c>
      <c r="I96" s="37">
        <f t="shared" si="19"/>
        <v>1861.3557044211993</v>
      </c>
      <c r="J96" s="40">
        <f t="shared" si="20"/>
        <v>-238.44360505729779</v>
      </c>
      <c r="K96" s="37">
        <f t="shared" si="21"/>
        <v>1622.9120993639015</v>
      </c>
      <c r="L96" s="37">
        <f t="shared" si="22"/>
        <v>8539899.971884463</v>
      </c>
      <c r="M96" s="37">
        <f t="shared" si="23"/>
        <v>7445920.7118815798</v>
      </c>
      <c r="N96" s="41">
        <f>'jan-juli'!M96</f>
        <v>6350348.602432549</v>
      </c>
      <c r="O96" s="41">
        <f t="shared" si="24"/>
        <v>1095572.1094490308</v>
      </c>
      <c r="Q96" s="63"/>
      <c r="R96" s="64"/>
      <c r="S96" s="64"/>
      <c r="T96" s="64"/>
    </row>
    <row r="97" spans="1:20" s="34" customFormat="1" x14ac:dyDescent="0.2">
      <c r="A97" s="33">
        <v>1874</v>
      </c>
      <c r="B97" s="34" t="s">
        <v>323</v>
      </c>
      <c r="C97" s="36">
        <v>20863931</v>
      </c>
      <c r="D97" s="36">
        <v>989</v>
      </c>
      <c r="E97" s="37">
        <f t="shared" si="18"/>
        <v>21095.986855409505</v>
      </c>
      <c r="F97" s="38">
        <f t="shared" si="15"/>
        <v>0.98103689621636081</v>
      </c>
      <c r="G97" s="39">
        <f t="shared" si="16"/>
        <v>244.66687626141572</v>
      </c>
      <c r="H97" s="39">
        <f t="shared" si="17"/>
        <v>0</v>
      </c>
      <c r="I97" s="37">
        <f t="shared" si="19"/>
        <v>244.66687626141572</v>
      </c>
      <c r="J97" s="40">
        <f t="shared" si="20"/>
        <v>-238.44360505729779</v>
      </c>
      <c r="K97" s="37">
        <f t="shared" si="21"/>
        <v>6.2232712041179354</v>
      </c>
      <c r="L97" s="37">
        <f t="shared" si="22"/>
        <v>241975.54062254014</v>
      </c>
      <c r="M97" s="37">
        <f t="shared" si="23"/>
        <v>6154.8152208726378</v>
      </c>
      <c r="N97" s="41">
        <f>'jan-juli'!M97</f>
        <v>355213.76451917848</v>
      </c>
      <c r="O97" s="41">
        <f t="shared" si="24"/>
        <v>-349058.94929830584</v>
      </c>
      <c r="Q97" s="63"/>
      <c r="R97" s="64"/>
      <c r="S97" s="64"/>
      <c r="T97" s="64"/>
    </row>
    <row r="98" spans="1:20" s="34" customFormat="1" x14ac:dyDescent="0.2">
      <c r="A98" s="33">
        <v>1875</v>
      </c>
      <c r="B98" s="34" t="s">
        <v>419</v>
      </c>
      <c r="C98" s="36">
        <v>49625036</v>
      </c>
      <c r="D98" s="36">
        <v>2701</v>
      </c>
      <c r="E98" s="37">
        <f t="shared" si="18"/>
        <v>18372.838208071083</v>
      </c>
      <c r="F98" s="38">
        <f t="shared" si="15"/>
        <v>0.85440099550069326</v>
      </c>
      <c r="G98" s="39">
        <f t="shared" si="16"/>
        <v>1878.5560646644683</v>
      </c>
      <c r="H98" s="39">
        <f t="shared" si="17"/>
        <v>343.19259666635821</v>
      </c>
      <c r="I98" s="37">
        <f t="shared" si="19"/>
        <v>2221.7486613308265</v>
      </c>
      <c r="J98" s="40">
        <f t="shared" si="20"/>
        <v>-238.44360505729779</v>
      </c>
      <c r="K98" s="37">
        <f t="shared" si="21"/>
        <v>1983.3050562735286</v>
      </c>
      <c r="L98" s="37">
        <f t="shared" si="22"/>
        <v>6000943.1342545627</v>
      </c>
      <c r="M98" s="37">
        <f t="shared" si="23"/>
        <v>5356906.9569948008</v>
      </c>
      <c r="N98" s="41">
        <f>'jan-juli'!M98</f>
        <v>4363300.2687707711</v>
      </c>
      <c r="O98" s="41">
        <f t="shared" si="24"/>
        <v>993606.68822402973</v>
      </c>
      <c r="Q98" s="63"/>
      <c r="R98" s="64"/>
      <c r="S98" s="64"/>
      <c r="T98" s="64"/>
    </row>
    <row r="99" spans="1:20" s="34" customFormat="1" x14ac:dyDescent="0.2">
      <c r="A99" s="33">
        <v>3001</v>
      </c>
      <c r="B99" s="34" t="s">
        <v>63</v>
      </c>
      <c r="C99" s="36">
        <v>515488573</v>
      </c>
      <c r="D99" s="36">
        <v>31387</v>
      </c>
      <c r="E99" s="37">
        <f t="shared" si="18"/>
        <v>16423.633128365247</v>
      </c>
      <c r="F99" s="38">
        <f t="shared" si="15"/>
        <v>0.76375616743030439</v>
      </c>
      <c r="G99" s="39">
        <f t="shared" si="16"/>
        <v>3048.0791124879702</v>
      </c>
      <c r="H99" s="39">
        <f t="shared" si="17"/>
        <v>1025.414374563401</v>
      </c>
      <c r="I99" s="37">
        <f t="shared" si="19"/>
        <v>4073.4934870513712</v>
      </c>
      <c r="J99" s="40">
        <f t="shared" si="20"/>
        <v>-238.44360505729779</v>
      </c>
      <c r="K99" s="37">
        <f t="shared" si="21"/>
        <v>3835.0498819940735</v>
      </c>
      <c r="L99" s="37">
        <f t="shared" si="22"/>
        <v>127854740.07808138</v>
      </c>
      <c r="M99" s="37">
        <f t="shared" si="23"/>
        <v>120370710.64614798</v>
      </c>
      <c r="N99" s="41">
        <f>'jan-juli'!M99</f>
        <v>115562797.50370537</v>
      </c>
      <c r="O99" s="41">
        <f t="shared" si="24"/>
        <v>4807913.1424426138</v>
      </c>
      <c r="Q99" s="63"/>
      <c r="R99" s="64"/>
      <c r="S99" s="64"/>
      <c r="T99" s="64"/>
    </row>
    <row r="100" spans="1:20" s="34" customFormat="1" x14ac:dyDescent="0.2">
      <c r="A100" s="33">
        <v>3002</v>
      </c>
      <c r="B100" s="34" t="s">
        <v>64</v>
      </c>
      <c r="C100" s="36">
        <v>949786166</v>
      </c>
      <c r="D100" s="36">
        <v>49668</v>
      </c>
      <c r="E100" s="37">
        <f t="shared" si="18"/>
        <v>19122.698034952082</v>
      </c>
      <c r="F100" s="38">
        <f t="shared" si="15"/>
        <v>0.88927209028297105</v>
      </c>
      <c r="G100" s="39">
        <f t="shared" si="16"/>
        <v>1428.6401685358694</v>
      </c>
      <c r="H100" s="39">
        <f t="shared" si="17"/>
        <v>80.741657258008843</v>
      </c>
      <c r="I100" s="37">
        <f t="shared" si="19"/>
        <v>1509.3818257938783</v>
      </c>
      <c r="J100" s="40">
        <f t="shared" si="20"/>
        <v>-238.44360505729779</v>
      </c>
      <c r="K100" s="37">
        <f t="shared" si="21"/>
        <v>1270.9382207365804</v>
      </c>
      <c r="L100" s="37">
        <f t="shared" si="22"/>
        <v>74967976.523530349</v>
      </c>
      <c r="M100" s="37">
        <f t="shared" si="23"/>
        <v>63124959.547544479</v>
      </c>
      <c r="N100" s="41">
        <f>'jan-juli'!M100</f>
        <v>64869452.109943278</v>
      </c>
      <c r="O100" s="41">
        <f t="shared" si="24"/>
        <v>-1744492.5623987988</v>
      </c>
      <c r="Q100" s="63"/>
      <c r="R100" s="64"/>
      <c r="S100" s="64"/>
      <c r="T100" s="64"/>
    </row>
    <row r="101" spans="1:20" s="34" customFormat="1" x14ac:dyDescent="0.2">
      <c r="A101" s="33">
        <v>3003</v>
      </c>
      <c r="B101" s="34" t="s">
        <v>65</v>
      </c>
      <c r="C101" s="36">
        <v>995170025</v>
      </c>
      <c r="D101" s="36">
        <v>57372</v>
      </c>
      <c r="E101" s="37">
        <f t="shared" si="18"/>
        <v>17345.918305096562</v>
      </c>
      <c r="F101" s="38">
        <f t="shared" si="15"/>
        <v>0.80664564178427778</v>
      </c>
      <c r="G101" s="39">
        <f t="shared" si="16"/>
        <v>2494.7080064491811</v>
      </c>
      <c r="H101" s="39">
        <f t="shared" si="17"/>
        <v>702.61456270744065</v>
      </c>
      <c r="I101" s="37">
        <f t="shared" si="19"/>
        <v>3197.3225691566217</v>
      </c>
      <c r="J101" s="40">
        <f t="shared" si="20"/>
        <v>-238.44360505729779</v>
      </c>
      <c r="K101" s="37">
        <f t="shared" si="21"/>
        <v>2958.8789640993241</v>
      </c>
      <c r="L101" s="37">
        <f t="shared" si="22"/>
        <v>183436790.43765369</v>
      </c>
      <c r="M101" s="37">
        <f t="shared" si="23"/>
        <v>169756803.92830643</v>
      </c>
      <c r="N101" s="41">
        <f>'jan-juli'!M101</f>
        <v>165480090.2698693</v>
      </c>
      <c r="O101" s="41">
        <f t="shared" si="24"/>
        <v>4276713.6584371328</v>
      </c>
      <c r="Q101" s="63"/>
      <c r="R101" s="64"/>
      <c r="S101" s="64"/>
      <c r="T101" s="64"/>
    </row>
    <row r="102" spans="1:20" s="34" customFormat="1" x14ac:dyDescent="0.2">
      <c r="A102" s="33">
        <v>3004</v>
      </c>
      <c r="B102" s="34" t="s">
        <v>66</v>
      </c>
      <c r="C102" s="36">
        <v>1510858058</v>
      </c>
      <c r="D102" s="36">
        <v>83193</v>
      </c>
      <c r="E102" s="37">
        <f t="shared" si="18"/>
        <v>18160.879617275492</v>
      </c>
      <c r="F102" s="38">
        <f t="shared" si="15"/>
        <v>0.84454418247432461</v>
      </c>
      <c r="G102" s="39">
        <f t="shared" si="16"/>
        <v>2005.7312191418232</v>
      </c>
      <c r="H102" s="39">
        <f t="shared" si="17"/>
        <v>417.37810344481528</v>
      </c>
      <c r="I102" s="37">
        <f t="shared" si="19"/>
        <v>2423.1093225866384</v>
      </c>
      <c r="J102" s="40">
        <f t="shared" si="20"/>
        <v>-238.44360505729779</v>
      </c>
      <c r="K102" s="37">
        <f t="shared" si="21"/>
        <v>2184.6657175293408</v>
      </c>
      <c r="L102" s="37">
        <f t="shared" si="22"/>
        <v>201585733.87395021</v>
      </c>
      <c r="M102" s="37">
        <f t="shared" si="23"/>
        <v>181748895.03841844</v>
      </c>
      <c r="N102" s="41">
        <f>'jan-juli'!M102</f>
        <v>179530683.11458597</v>
      </c>
      <c r="O102" s="41">
        <f t="shared" si="24"/>
        <v>2218211.9238324761</v>
      </c>
      <c r="Q102" s="63"/>
      <c r="R102" s="64"/>
      <c r="S102" s="64"/>
      <c r="T102" s="64"/>
    </row>
    <row r="103" spans="1:20" s="34" customFormat="1" x14ac:dyDescent="0.2">
      <c r="A103" s="33">
        <v>3005</v>
      </c>
      <c r="B103" s="34" t="s">
        <v>138</v>
      </c>
      <c r="C103" s="36">
        <v>2022864088</v>
      </c>
      <c r="D103" s="36">
        <v>101859</v>
      </c>
      <c r="E103" s="37">
        <f t="shared" si="18"/>
        <v>19859.453636890212</v>
      </c>
      <c r="F103" s="38">
        <f t="shared" si="15"/>
        <v>0.92353379294468185</v>
      </c>
      <c r="G103" s="39">
        <f t="shared" si="16"/>
        <v>986.58680737299142</v>
      </c>
      <c r="H103" s="39">
        <f t="shared" si="17"/>
        <v>0</v>
      </c>
      <c r="I103" s="37">
        <f t="shared" si="19"/>
        <v>986.58680737299142</v>
      </c>
      <c r="J103" s="40">
        <f t="shared" si="20"/>
        <v>-238.44360505729779</v>
      </c>
      <c r="K103" s="37">
        <f t="shared" si="21"/>
        <v>748.14320231569366</v>
      </c>
      <c r="L103" s="37">
        <f t="shared" si="22"/>
        <v>100492745.61220554</v>
      </c>
      <c r="M103" s="37">
        <f t="shared" si="23"/>
        <v>76205118.444674239</v>
      </c>
      <c r="N103" s="41">
        <f>'jan-juli'!M103</f>
        <v>77363598.932213381</v>
      </c>
      <c r="O103" s="41">
        <f t="shared" si="24"/>
        <v>-1158480.4875391424</v>
      </c>
      <c r="Q103" s="63"/>
      <c r="R103" s="64"/>
      <c r="S103" s="64"/>
      <c r="T103" s="64"/>
    </row>
    <row r="104" spans="1:20" s="34" customFormat="1" x14ac:dyDescent="0.2">
      <c r="A104" s="33">
        <v>3006</v>
      </c>
      <c r="B104" s="34" t="s">
        <v>139</v>
      </c>
      <c r="C104" s="36">
        <v>618398455</v>
      </c>
      <c r="D104" s="36">
        <v>27694</v>
      </c>
      <c r="E104" s="37">
        <f t="shared" si="18"/>
        <v>22329.690727233337</v>
      </c>
      <c r="F104" s="38">
        <f t="shared" si="15"/>
        <v>1.038408425008047</v>
      </c>
      <c r="G104" s="39">
        <f t="shared" si="16"/>
        <v>-495.55544683288389</v>
      </c>
      <c r="H104" s="39">
        <f t="shared" si="17"/>
        <v>0</v>
      </c>
      <c r="I104" s="37">
        <f t="shared" si="19"/>
        <v>-495.55544683288389</v>
      </c>
      <c r="J104" s="40">
        <f t="shared" si="20"/>
        <v>-238.44360505729779</v>
      </c>
      <c r="K104" s="37">
        <f t="shared" si="21"/>
        <v>-733.9990518901817</v>
      </c>
      <c r="L104" s="37">
        <f t="shared" si="22"/>
        <v>-13723912.544589886</v>
      </c>
      <c r="M104" s="37">
        <f t="shared" si="23"/>
        <v>-20327369.743046694</v>
      </c>
      <c r="N104" s="41">
        <f>'jan-juli'!M104</f>
        <v>-22094295.340147499</v>
      </c>
      <c r="O104" s="41">
        <f t="shared" si="24"/>
        <v>1766925.5971008055</v>
      </c>
      <c r="Q104" s="63"/>
      <c r="R104" s="64"/>
      <c r="S104" s="64"/>
      <c r="T104" s="64"/>
    </row>
    <row r="105" spans="1:20" s="34" customFormat="1" x14ac:dyDescent="0.2">
      <c r="A105" s="33">
        <v>3007</v>
      </c>
      <c r="B105" s="34" t="s">
        <v>140</v>
      </c>
      <c r="C105" s="36">
        <v>578318052</v>
      </c>
      <c r="D105" s="36">
        <v>30835</v>
      </c>
      <c r="E105" s="37">
        <f t="shared" si="18"/>
        <v>18755.247348791956</v>
      </c>
      <c r="F105" s="38">
        <f t="shared" si="15"/>
        <v>0.87218435302119579</v>
      </c>
      <c r="G105" s="39">
        <f t="shared" si="16"/>
        <v>1649.1105802319448</v>
      </c>
      <c r="H105" s="39">
        <f t="shared" si="17"/>
        <v>209.34939741405287</v>
      </c>
      <c r="I105" s="37">
        <f t="shared" si="19"/>
        <v>1858.4599776459977</v>
      </c>
      <c r="J105" s="40">
        <f t="shared" si="20"/>
        <v>-238.44360505729779</v>
      </c>
      <c r="K105" s="37">
        <f t="shared" si="21"/>
        <v>1620.0163725886998</v>
      </c>
      <c r="L105" s="37">
        <f t="shared" si="22"/>
        <v>57305613.410714336</v>
      </c>
      <c r="M105" s="37">
        <f t="shared" si="23"/>
        <v>49953204.848772556</v>
      </c>
      <c r="N105" s="41">
        <f>'jan-juli'!M105</f>
        <v>50628353.668103255</v>
      </c>
      <c r="O105" s="41">
        <f t="shared" si="24"/>
        <v>-675148.81933069974</v>
      </c>
      <c r="Q105" s="63"/>
      <c r="R105" s="64"/>
      <c r="S105" s="64"/>
      <c r="T105" s="64"/>
    </row>
    <row r="106" spans="1:20" s="34" customFormat="1" x14ac:dyDescent="0.2">
      <c r="A106" s="33">
        <v>3011</v>
      </c>
      <c r="B106" s="34" t="s">
        <v>67</v>
      </c>
      <c r="C106" s="36">
        <v>113108604</v>
      </c>
      <c r="D106" s="36">
        <v>4694</v>
      </c>
      <c r="E106" s="37">
        <f t="shared" si="18"/>
        <v>24096.421815083086</v>
      </c>
      <c r="F106" s="38">
        <f t="shared" si="15"/>
        <v>1.1205675766397059</v>
      </c>
      <c r="G106" s="39">
        <f t="shared" si="16"/>
        <v>-1555.5940995427329</v>
      </c>
      <c r="H106" s="39">
        <f t="shared" si="17"/>
        <v>0</v>
      </c>
      <c r="I106" s="37">
        <f t="shared" si="19"/>
        <v>-1555.5940995427329</v>
      </c>
      <c r="J106" s="40">
        <f t="shared" si="20"/>
        <v>-238.44360505729779</v>
      </c>
      <c r="K106" s="37">
        <f t="shared" si="21"/>
        <v>-1794.0377046000308</v>
      </c>
      <c r="L106" s="37">
        <f t="shared" si="22"/>
        <v>-7301958.7032535886</v>
      </c>
      <c r="M106" s="37">
        <f t="shared" si="23"/>
        <v>-8421212.9853925444</v>
      </c>
      <c r="N106" s="41">
        <f>'jan-juli'!M106</f>
        <v>-7656747.2685004855</v>
      </c>
      <c r="O106" s="41">
        <f t="shared" si="24"/>
        <v>-764465.71689205896</v>
      </c>
      <c r="Q106" s="63"/>
      <c r="R106" s="64"/>
      <c r="S106" s="64"/>
      <c r="T106" s="64"/>
    </row>
    <row r="107" spans="1:20" s="34" customFormat="1" x14ac:dyDescent="0.2">
      <c r="A107" s="33">
        <v>3012</v>
      </c>
      <c r="B107" s="34" t="s">
        <v>68</v>
      </c>
      <c r="C107" s="36">
        <v>22792383</v>
      </c>
      <c r="D107" s="36">
        <v>1325</v>
      </c>
      <c r="E107" s="37">
        <f t="shared" si="18"/>
        <v>17201.798490566038</v>
      </c>
      <c r="F107" s="38">
        <f t="shared" si="15"/>
        <v>0.79994356823354229</v>
      </c>
      <c r="G107" s="39">
        <f t="shared" si="16"/>
        <v>2581.1798951674959</v>
      </c>
      <c r="H107" s="39">
        <f t="shared" si="17"/>
        <v>753.05649779312421</v>
      </c>
      <c r="I107" s="37">
        <f t="shared" si="19"/>
        <v>3334.2363929606199</v>
      </c>
      <c r="J107" s="40">
        <f t="shared" si="20"/>
        <v>-238.44360505729779</v>
      </c>
      <c r="K107" s="37">
        <f t="shared" si="21"/>
        <v>3095.7927879033223</v>
      </c>
      <c r="L107" s="37">
        <f t="shared" si="22"/>
        <v>4417863.2206728216</v>
      </c>
      <c r="M107" s="37">
        <f t="shared" si="23"/>
        <v>4101925.4439719021</v>
      </c>
      <c r="N107" s="41">
        <f>'jan-juli'!M107</f>
        <v>3692484.6778494176</v>
      </c>
      <c r="O107" s="41">
        <f t="shared" si="24"/>
        <v>409440.76612248458</v>
      </c>
      <c r="Q107" s="63"/>
      <c r="R107" s="64"/>
      <c r="S107" s="64"/>
      <c r="T107" s="64"/>
    </row>
    <row r="108" spans="1:20" s="34" customFormat="1" x14ac:dyDescent="0.2">
      <c r="A108" s="33">
        <v>3013</v>
      </c>
      <c r="B108" s="34" t="s">
        <v>69</v>
      </c>
      <c r="C108" s="36">
        <v>61424255</v>
      </c>
      <c r="D108" s="36">
        <v>3601</v>
      </c>
      <c r="E108" s="37">
        <f t="shared" si="18"/>
        <v>17057.554845876144</v>
      </c>
      <c r="F108" s="38">
        <f t="shared" si="15"/>
        <v>0.79323573614891896</v>
      </c>
      <c r="G108" s="39">
        <f t="shared" si="16"/>
        <v>2667.7260819814319</v>
      </c>
      <c r="H108" s="39">
        <f t="shared" si="17"/>
        <v>803.54177343458696</v>
      </c>
      <c r="I108" s="37">
        <f t="shared" si="19"/>
        <v>3471.2678554160188</v>
      </c>
      <c r="J108" s="40">
        <f t="shared" si="20"/>
        <v>-238.44360505729779</v>
      </c>
      <c r="K108" s="37">
        <f t="shared" si="21"/>
        <v>3232.8242503587212</v>
      </c>
      <c r="L108" s="37">
        <f t="shared" si="22"/>
        <v>12500035.547353083</v>
      </c>
      <c r="M108" s="37">
        <f t="shared" si="23"/>
        <v>11641400.125541756</v>
      </c>
      <c r="N108" s="41">
        <f>'jan-juli'!M108</f>
        <v>11804718.187687352</v>
      </c>
      <c r="O108" s="41">
        <f t="shared" si="24"/>
        <v>-163318.06214559637</v>
      </c>
      <c r="Q108" s="63"/>
      <c r="R108" s="64"/>
      <c r="S108" s="64"/>
      <c r="T108" s="64"/>
    </row>
    <row r="109" spans="1:20" s="34" customFormat="1" x14ac:dyDescent="0.2">
      <c r="A109" s="33">
        <v>3014</v>
      </c>
      <c r="B109" s="34" t="s">
        <v>399</v>
      </c>
      <c r="C109" s="36">
        <v>811332964</v>
      </c>
      <c r="D109" s="36">
        <v>45201</v>
      </c>
      <c r="E109" s="37">
        <f t="shared" si="18"/>
        <v>17949.447224618925</v>
      </c>
      <c r="F109" s="38">
        <f t="shared" si="15"/>
        <v>0.83471183949492</v>
      </c>
      <c r="G109" s="39">
        <f t="shared" si="16"/>
        <v>2132.5906547357631</v>
      </c>
      <c r="H109" s="39">
        <f t="shared" si="17"/>
        <v>491.37944087461364</v>
      </c>
      <c r="I109" s="37">
        <f t="shared" si="19"/>
        <v>2623.9700956103766</v>
      </c>
      <c r="J109" s="40">
        <f t="shared" si="20"/>
        <v>-238.44360505729779</v>
      </c>
      <c r="K109" s="37">
        <f t="shared" si="21"/>
        <v>2385.5264905530789</v>
      </c>
      <c r="L109" s="37">
        <f t="shared" si="22"/>
        <v>118606072.29168463</v>
      </c>
      <c r="M109" s="37">
        <f t="shared" si="23"/>
        <v>107828182.89948972</v>
      </c>
      <c r="N109" s="41">
        <f>'jan-juli'!M109</f>
        <v>106835523.66205399</v>
      </c>
      <c r="O109" s="41">
        <f t="shared" si="24"/>
        <v>992659.23743572831</v>
      </c>
      <c r="Q109" s="63"/>
      <c r="R109" s="64"/>
      <c r="S109" s="64"/>
      <c r="T109" s="64"/>
    </row>
    <row r="110" spans="1:20" s="34" customFormat="1" x14ac:dyDescent="0.2">
      <c r="A110" s="33">
        <v>3015</v>
      </c>
      <c r="B110" s="34" t="s">
        <v>70</v>
      </c>
      <c r="C110" s="36">
        <v>65993297</v>
      </c>
      <c r="D110" s="36">
        <v>3825</v>
      </c>
      <c r="E110" s="37">
        <f t="shared" si="18"/>
        <v>17253.149542483661</v>
      </c>
      <c r="F110" s="38">
        <f t="shared" si="15"/>
        <v>0.8023315710767368</v>
      </c>
      <c r="G110" s="39">
        <f t="shared" si="16"/>
        <v>2550.3692640169215</v>
      </c>
      <c r="H110" s="39">
        <f t="shared" si="17"/>
        <v>735.08362962195599</v>
      </c>
      <c r="I110" s="37">
        <f t="shared" si="19"/>
        <v>3285.4528936388774</v>
      </c>
      <c r="J110" s="40">
        <f t="shared" si="20"/>
        <v>-238.44360505729779</v>
      </c>
      <c r="K110" s="37">
        <f t="shared" si="21"/>
        <v>3047.0092885815798</v>
      </c>
      <c r="L110" s="37">
        <f t="shared" si="22"/>
        <v>12566857.318168705</v>
      </c>
      <c r="M110" s="37">
        <f t="shared" si="23"/>
        <v>11654810.528824542</v>
      </c>
      <c r="N110" s="41">
        <f>'jan-juli'!M110</f>
        <v>10961971.480395481</v>
      </c>
      <c r="O110" s="41">
        <f t="shared" si="24"/>
        <v>692839.04842906073</v>
      </c>
      <c r="Q110" s="63"/>
      <c r="R110" s="64"/>
      <c r="S110" s="64"/>
      <c r="T110" s="64"/>
    </row>
    <row r="111" spans="1:20" s="34" customFormat="1" x14ac:dyDescent="0.2">
      <c r="A111" s="33">
        <v>3016</v>
      </c>
      <c r="B111" s="34" t="s">
        <v>71</v>
      </c>
      <c r="C111" s="36">
        <v>144258339</v>
      </c>
      <c r="D111" s="36">
        <v>8222</v>
      </c>
      <c r="E111" s="37">
        <f t="shared" si="18"/>
        <v>17545.407321819508</v>
      </c>
      <c r="F111" s="38">
        <f t="shared" si="15"/>
        <v>0.81592257616693975</v>
      </c>
      <c r="G111" s="39">
        <f t="shared" si="16"/>
        <v>2375.0145964154135</v>
      </c>
      <c r="H111" s="39">
        <f t="shared" si="17"/>
        <v>632.79340685440957</v>
      </c>
      <c r="I111" s="37">
        <f t="shared" si="19"/>
        <v>3007.8080032698231</v>
      </c>
      <c r="J111" s="40">
        <f t="shared" si="20"/>
        <v>-238.44360505729779</v>
      </c>
      <c r="K111" s="37">
        <f t="shared" si="21"/>
        <v>2769.3643982125254</v>
      </c>
      <c r="L111" s="37">
        <f t="shared" si="22"/>
        <v>24730197.402884487</v>
      </c>
      <c r="M111" s="37">
        <f t="shared" si="23"/>
        <v>22769714.082103383</v>
      </c>
      <c r="N111" s="41">
        <f>'jan-juli'!M111</f>
        <v>23918150.236813523</v>
      </c>
      <c r="O111" s="41">
        <f t="shared" si="24"/>
        <v>-1148436.1547101401</v>
      </c>
      <c r="Q111" s="63"/>
      <c r="R111" s="64"/>
      <c r="S111" s="64"/>
      <c r="T111" s="64"/>
    </row>
    <row r="112" spans="1:20" s="34" customFormat="1" x14ac:dyDescent="0.2">
      <c r="A112" s="33">
        <v>3017</v>
      </c>
      <c r="B112" s="34" t="s">
        <v>72</v>
      </c>
      <c r="C112" s="36">
        <v>141676204</v>
      </c>
      <c r="D112" s="36">
        <v>7568</v>
      </c>
      <c r="E112" s="37">
        <f t="shared" si="18"/>
        <v>18720.428646934462</v>
      </c>
      <c r="F112" s="38">
        <f t="shared" si="15"/>
        <v>0.87056516206157497</v>
      </c>
      <c r="G112" s="39">
        <f t="shared" si="16"/>
        <v>1670.001801346441</v>
      </c>
      <c r="H112" s="39">
        <f t="shared" si="17"/>
        <v>221.53594306417563</v>
      </c>
      <c r="I112" s="37">
        <f t="shared" si="19"/>
        <v>1891.5377444106166</v>
      </c>
      <c r="J112" s="40">
        <f t="shared" si="20"/>
        <v>-238.44360505729779</v>
      </c>
      <c r="K112" s="37">
        <f t="shared" si="21"/>
        <v>1653.0941393533187</v>
      </c>
      <c r="L112" s="37">
        <f t="shared" si="22"/>
        <v>14315157.649699546</v>
      </c>
      <c r="M112" s="37">
        <f t="shared" si="23"/>
        <v>12510616.446625916</v>
      </c>
      <c r="N112" s="41">
        <f>'jan-juli'!M112</f>
        <v>12768369.275067464</v>
      </c>
      <c r="O112" s="41">
        <f t="shared" si="24"/>
        <v>-257752.82844154723</v>
      </c>
      <c r="Q112" s="63"/>
      <c r="R112" s="64"/>
      <c r="S112" s="64"/>
      <c r="T112" s="64"/>
    </row>
    <row r="113" spans="1:20" s="34" customFormat="1" x14ac:dyDescent="0.2">
      <c r="A113" s="33">
        <v>3018</v>
      </c>
      <c r="B113" s="34" t="s">
        <v>400</v>
      </c>
      <c r="C113" s="36">
        <v>103380678</v>
      </c>
      <c r="D113" s="36">
        <v>5805</v>
      </c>
      <c r="E113" s="37">
        <f t="shared" si="18"/>
        <v>17808.902325581395</v>
      </c>
      <c r="F113" s="38">
        <f t="shared" si="15"/>
        <v>0.82817601197114321</v>
      </c>
      <c r="G113" s="39">
        <f t="shared" si="16"/>
        <v>2216.9175941582812</v>
      </c>
      <c r="H113" s="39">
        <f t="shared" si="17"/>
        <v>540.57015553774909</v>
      </c>
      <c r="I113" s="37">
        <f t="shared" si="19"/>
        <v>2757.4877496960303</v>
      </c>
      <c r="J113" s="40">
        <f t="shared" si="20"/>
        <v>-238.44360505729779</v>
      </c>
      <c r="K113" s="37">
        <f t="shared" si="21"/>
        <v>2519.0441446387326</v>
      </c>
      <c r="L113" s="37">
        <f t="shared" si="22"/>
        <v>16007216.386985457</v>
      </c>
      <c r="M113" s="37">
        <f t="shared" si="23"/>
        <v>14623051.259627843</v>
      </c>
      <c r="N113" s="41">
        <f>'jan-juli'!M113</f>
        <v>14109394.332011973</v>
      </c>
      <c r="O113" s="41">
        <f t="shared" si="24"/>
        <v>513656.92761586979</v>
      </c>
      <c r="Q113" s="63"/>
      <c r="R113" s="64"/>
      <c r="S113" s="64"/>
      <c r="T113" s="64"/>
    </row>
    <row r="114" spans="1:20" s="34" customFormat="1" x14ac:dyDescent="0.2">
      <c r="A114" s="33">
        <v>3019</v>
      </c>
      <c r="B114" s="34" t="s">
        <v>73</v>
      </c>
      <c r="C114" s="36">
        <v>383678316</v>
      </c>
      <c r="D114" s="36">
        <v>18290</v>
      </c>
      <c r="E114" s="37">
        <f t="shared" si="18"/>
        <v>20977.491306724987</v>
      </c>
      <c r="F114" s="38">
        <f t="shared" si="15"/>
        <v>0.975526440313365</v>
      </c>
      <c r="G114" s="39">
        <f t="shared" si="16"/>
        <v>315.76420547212621</v>
      </c>
      <c r="H114" s="39">
        <f t="shared" si="17"/>
        <v>0</v>
      </c>
      <c r="I114" s="37">
        <f t="shared" si="19"/>
        <v>315.76420547212621</v>
      </c>
      <c r="J114" s="40">
        <f t="shared" si="20"/>
        <v>-238.44360505729779</v>
      </c>
      <c r="K114" s="37">
        <f t="shared" si="21"/>
        <v>77.320600414828419</v>
      </c>
      <c r="L114" s="37">
        <f t="shared" si="22"/>
        <v>5775327.318085188</v>
      </c>
      <c r="M114" s="37">
        <f t="shared" si="23"/>
        <v>1414193.7815872119</v>
      </c>
      <c r="N114" s="41">
        <f>'jan-juli'!M114</f>
        <v>2131352.7703293869</v>
      </c>
      <c r="O114" s="41">
        <f t="shared" si="24"/>
        <v>-717158.98874217505</v>
      </c>
      <c r="Q114" s="63"/>
      <c r="R114" s="64"/>
      <c r="S114" s="64"/>
      <c r="T114" s="64"/>
    </row>
    <row r="115" spans="1:20" s="34" customFormat="1" x14ac:dyDescent="0.2">
      <c r="A115" s="33">
        <v>3020</v>
      </c>
      <c r="B115" s="34" t="s">
        <v>401</v>
      </c>
      <c r="C115" s="36">
        <v>1448049491</v>
      </c>
      <c r="D115" s="36">
        <v>60034</v>
      </c>
      <c r="E115" s="37">
        <f t="shared" si="18"/>
        <v>24120.489905720093</v>
      </c>
      <c r="F115" s="38">
        <f t="shared" si="15"/>
        <v>1.121686826717847</v>
      </c>
      <c r="G115" s="39">
        <f t="shared" si="16"/>
        <v>-1570.0349539249371</v>
      </c>
      <c r="H115" s="39">
        <f t="shared" si="17"/>
        <v>0</v>
      </c>
      <c r="I115" s="37">
        <f t="shared" si="19"/>
        <v>-1570.0349539249371</v>
      </c>
      <c r="J115" s="40">
        <f t="shared" si="20"/>
        <v>-238.44360505729779</v>
      </c>
      <c r="K115" s="37">
        <f t="shared" si="21"/>
        <v>-1808.478558982235</v>
      </c>
      <c r="L115" s="37">
        <f t="shared" si="22"/>
        <v>-94255478.423929676</v>
      </c>
      <c r="M115" s="37">
        <f t="shared" si="23"/>
        <v>-108570201.80993949</v>
      </c>
      <c r="N115" s="41">
        <f>'jan-juli'!M115</f>
        <v>-105355585.62836768</v>
      </c>
      <c r="O115" s="41">
        <f t="shared" si="24"/>
        <v>-3214616.1815718114</v>
      </c>
      <c r="Q115" s="63"/>
      <c r="R115" s="64"/>
      <c r="S115" s="64"/>
      <c r="T115" s="64"/>
    </row>
    <row r="116" spans="1:20" s="34" customFormat="1" x14ac:dyDescent="0.2">
      <c r="A116" s="33">
        <v>3021</v>
      </c>
      <c r="B116" s="34" t="s">
        <v>74</v>
      </c>
      <c r="C116" s="36">
        <v>405508437</v>
      </c>
      <c r="D116" s="36">
        <v>20439</v>
      </c>
      <c r="E116" s="37">
        <f t="shared" si="18"/>
        <v>19839.935270805814</v>
      </c>
      <c r="F116" s="38">
        <f t="shared" si="15"/>
        <v>0.92262612091142293</v>
      </c>
      <c r="G116" s="39">
        <f t="shared" si="16"/>
        <v>998.29782702363002</v>
      </c>
      <c r="H116" s="39">
        <f t="shared" si="17"/>
        <v>0</v>
      </c>
      <c r="I116" s="37">
        <f t="shared" si="19"/>
        <v>998.29782702363002</v>
      </c>
      <c r="J116" s="40">
        <f t="shared" si="20"/>
        <v>-238.44360505729779</v>
      </c>
      <c r="K116" s="37">
        <f t="shared" si="21"/>
        <v>759.85422196633226</v>
      </c>
      <c r="L116" s="37">
        <f t="shared" si="22"/>
        <v>20404209.286535975</v>
      </c>
      <c r="M116" s="37">
        <f t="shared" si="23"/>
        <v>15530660.442769865</v>
      </c>
      <c r="N116" s="41">
        <f>'jan-juli'!M116</f>
        <v>15495666.657843761</v>
      </c>
      <c r="O116" s="41">
        <f t="shared" si="24"/>
        <v>34993.784926103428</v>
      </c>
      <c r="Q116" s="63"/>
      <c r="R116" s="64"/>
      <c r="S116" s="64"/>
      <c r="T116" s="64"/>
    </row>
    <row r="117" spans="1:20" s="34" customFormat="1" x14ac:dyDescent="0.2">
      <c r="A117" s="33">
        <v>3022</v>
      </c>
      <c r="B117" s="34" t="s">
        <v>75</v>
      </c>
      <c r="C117" s="36">
        <v>409363535</v>
      </c>
      <c r="D117" s="36">
        <v>15953</v>
      </c>
      <c r="E117" s="37">
        <f t="shared" si="18"/>
        <v>25660.598946906539</v>
      </c>
      <c r="F117" s="38">
        <f t="shared" si="15"/>
        <v>1.1933072635315378</v>
      </c>
      <c r="G117" s="39">
        <f t="shared" si="16"/>
        <v>-2494.1003786368046</v>
      </c>
      <c r="H117" s="39">
        <f t="shared" si="17"/>
        <v>0</v>
      </c>
      <c r="I117" s="37">
        <f t="shared" si="19"/>
        <v>-2494.1003786368046</v>
      </c>
      <c r="J117" s="40">
        <f t="shared" si="20"/>
        <v>-238.44360505729779</v>
      </c>
      <c r="K117" s="37">
        <f t="shared" si="21"/>
        <v>-2732.5439836941023</v>
      </c>
      <c r="L117" s="37">
        <f t="shared" si="22"/>
        <v>-39788383.340392947</v>
      </c>
      <c r="M117" s="37">
        <f t="shared" si="23"/>
        <v>-43592274.171872012</v>
      </c>
      <c r="N117" s="41">
        <f>'jan-juli'!M117</f>
        <v>-38870235.728842802</v>
      </c>
      <c r="O117" s="41">
        <f t="shared" si="24"/>
        <v>-4722038.44302921</v>
      </c>
      <c r="Q117" s="63"/>
      <c r="R117" s="64"/>
      <c r="S117" s="64"/>
      <c r="T117" s="64"/>
    </row>
    <row r="118" spans="1:20" s="34" customFormat="1" x14ac:dyDescent="0.2">
      <c r="A118" s="33">
        <v>3023</v>
      </c>
      <c r="B118" s="34" t="s">
        <v>76</v>
      </c>
      <c r="C118" s="36">
        <v>450926330</v>
      </c>
      <c r="D118" s="36">
        <v>19805</v>
      </c>
      <c r="E118" s="37">
        <f t="shared" si="18"/>
        <v>22768.30749810654</v>
      </c>
      <c r="F118" s="38">
        <f t="shared" si="15"/>
        <v>1.0588056331820532</v>
      </c>
      <c r="G118" s="39">
        <f t="shared" si="16"/>
        <v>-758.72550935680556</v>
      </c>
      <c r="H118" s="39">
        <f t="shared" si="17"/>
        <v>0</v>
      </c>
      <c r="I118" s="37">
        <f t="shared" si="19"/>
        <v>-758.72550935680556</v>
      </c>
      <c r="J118" s="40">
        <f t="shared" si="20"/>
        <v>-238.44360505729779</v>
      </c>
      <c r="K118" s="37">
        <f t="shared" si="21"/>
        <v>-997.16911441410332</v>
      </c>
      <c r="L118" s="37">
        <f t="shared" si="22"/>
        <v>-15026558.712811533</v>
      </c>
      <c r="M118" s="37">
        <f t="shared" si="23"/>
        <v>-19748934.310971316</v>
      </c>
      <c r="N118" s="41">
        <f>'jan-juli'!M118</f>
        <v>-18777076.843172587</v>
      </c>
      <c r="O118" s="41">
        <f t="shared" si="24"/>
        <v>-971857.4677987285</v>
      </c>
      <c r="Q118" s="63"/>
      <c r="R118" s="64"/>
      <c r="S118" s="64"/>
      <c r="T118" s="64"/>
    </row>
    <row r="119" spans="1:20" s="34" customFormat="1" x14ac:dyDescent="0.2">
      <c r="A119" s="33">
        <v>3024</v>
      </c>
      <c r="B119" s="34" t="s">
        <v>77</v>
      </c>
      <c r="C119" s="36">
        <v>4465235457</v>
      </c>
      <c r="D119" s="36">
        <v>128233</v>
      </c>
      <c r="E119" s="37">
        <f t="shared" si="18"/>
        <v>34821.266421280015</v>
      </c>
      <c r="F119" s="38">
        <f t="shared" si="15"/>
        <v>1.619310220772908</v>
      </c>
      <c r="G119" s="39">
        <f t="shared" si="16"/>
        <v>-7990.5008632608906</v>
      </c>
      <c r="H119" s="39">
        <f t="shared" si="17"/>
        <v>0</v>
      </c>
      <c r="I119" s="37">
        <f t="shared" si="19"/>
        <v>-7990.5008632608906</v>
      </c>
      <c r="J119" s="40">
        <f t="shared" si="20"/>
        <v>-238.44360505729779</v>
      </c>
      <c r="K119" s="37">
        <f t="shared" si="21"/>
        <v>-8228.9444683181882</v>
      </c>
      <c r="L119" s="37">
        <f t="shared" si="22"/>
        <v>-1024645897.1985338</v>
      </c>
      <c r="M119" s="37">
        <f t="shared" si="23"/>
        <v>-1055222236.0058463</v>
      </c>
      <c r="N119" s="41">
        <f>'jan-juli'!M119</f>
        <v>-1003878621.9961699</v>
      </c>
      <c r="O119" s="41">
        <f t="shared" si="24"/>
        <v>-51343614.009676337</v>
      </c>
      <c r="Q119" s="63"/>
      <c r="R119" s="64"/>
      <c r="S119" s="64"/>
      <c r="T119" s="64"/>
    </row>
    <row r="120" spans="1:20" s="34" customFormat="1" x14ac:dyDescent="0.2">
      <c r="A120" s="33">
        <v>3025</v>
      </c>
      <c r="B120" s="34" t="s">
        <v>78</v>
      </c>
      <c r="C120" s="36">
        <v>2731127253</v>
      </c>
      <c r="D120" s="36">
        <v>94915</v>
      </c>
      <c r="E120" s="37">
        <f t="shared" si="18"/>
        <v>28774.453489964704</v>
      </c>
      <c r="F120" s="38">
        <f t="shared" si="15"/>
        <v>1.3381123497845979</v>
      </c>
      <c r="G120" s="39">
        <f t="shared" si="16"/>
        <v>-4362.4131044717042</v>
      </c>
      <c r="H120" s="39">
        <f t="shared" si="17"/>
        <v>0</v>
      </c>
      <c r="I120" s="37">
        <f t="shared" si="19"/>
        <v>-4362.4131044717042</v>
      </c>
      <c r="J120" s="40">
        <f t="shared" si="20"/>
        <v>-238.44360505729779</v>
      </c>
      <c r="K120" s="37">
        <f t="shared" si="21"/>
        <v>-4600.8567095290018</v>
      </c>
      <c r="L120" s="37">
        <f t="shared" si="22"/>
        <v>-414058439.8109318</v>
      </c>
      <c r="M120" s="37">
        <f t="shared" si="23"/>
        <v>-436690314.5849452</v>
      </c>
      <c r="N120" s="41">
        <f>'jan-juli'!M120</f>
        <v>-409898905.17923379</v>
      </c>
      <c r="O120" s="41">
        <f t="shared" si="24"/>
        <v>-26791409.405711412</v>
      </c>
      <c r="Q120" s="63"/>
      <c r="R120" s="64"/>
      <c r="S120" s="64"/>
      <c r="T120" s="64"/>
    </row>
    <row r="121" spans="1:20" s="34" customFormat="1" x14ac:dyDescent="0.2">
      <c r="A121" s="33">
        <v>3026</v>
      </c>
      <c r="B121" s="34" t="s">
        <v>79</v>
      </c>
      <c r="C121" s="36">
        <v>300497868</v>
      </c>
      <c r="D121" s="36">
        <v>17591</v>
      </c>
      <c r="E121" s="37">
        <f t="shared" si="18"/>
        <v>17082.477857995567</v>
      </c>
      <c r="F121" s="38">
        <f t="shared" si="15"/>
        <v>0.79439474305490454</v>
      </c>
      <c r="G121" s="39">
        <f t="shared" si="16"/>
        <v>2652.7722747097782</v>
      </c>
      <c r="H121" s="39">
        <f t="shared" si="17"/>
        <v>794.81871919278888</v>
      </c>
      <c r="I121" s="37">
        <f t="shared" si="19"/>
        <v>3447.5909939025669</v>
      </c>
      <c r="J121" s="40">
        <f t="shared" si="20"/>
        <v>-238.44360505729779</v>
      </c>
      <c r="K121" s="37">
        <f t="shared" si="21"/>
        <v>3209.1473888452692</v>
      </c>
      <c r="L121" s="37">
        <f t="shared" si="22"/>
        <v>60646573.173740052</v>
      </c>
      <c r="M121" s="37">
        <f t="shared" si="23"/>
        <v>56452111.71717713</v>
      </c>
      <c r="N121" s="41">
        <f>'jan-juli'!M121</f>
        <v>56473476.861735135</v>
      </c>
      <c r="O121" s="41">
        <f t="shared" si="24"/>
        <v>-21365.144558005035</v>
      </c>
      <c r="Q121" s="63"/>
      <c r="R121" s="64"/>
      <c r="S121" s="64"/>
      <c r="T121" s="64"/>
    </row>
    <row r="122" spans="1:20" s="34" customFormat="1" x14ac:dyDescent="0.2">
      <c r="A122" s="33">
        <v>3027</v>
      </c>
      <c r="B122" s="34" t="s">
        <v>80</v>
      </c>
      <c r="C122" s="36">
        <v>403741561</v>
      </c>
      <c r="D122" s="36">
        <v>18730</v>
      </c>
      <c r="E122" s="37">
        <f t="shared" si="18"/>
        <v>21555.876187933794</v>
      </c>
      <c r="F122" s="38">
        <f t="shared" si="15"/>
        <v>1.0024233526298445</v>
      </c>
      <c r="G122" s="39">
        <f t="shared" si="16"/>
        <v>-31.266723253158123</v>
      </c>
      <c r="H122" s="39">
        <f t="shared" si="17"/>
        <v>0</v>
      </c>
      <c r="I122" s="37">
        <f t="shared" si="19"/>
        <v>-31.266723253158123</v>
      </c>
      <c r="J122" s="40">
        <f t="shared" si="20"/>
        <v>-238.44360505729779</v>
      </c>
      <c r="K122" s="37">
        <f t="shared" si="21"/>
        <v>-269.71032831045591</v>
      </c>
      <c r="L122" s="37">
        <f t="shared" si="22"/>
        <v>-585625.72653165169</v>
      </c>
      <c r="M122" s="37">
        <f t="shared" si="23"/>
        <v>-5051674.4492548387</v>
      </c>
      <c r="N122" s="41">
        <f>'jan-juli'!M122</f>
        <v>-4705544.3002586542</v>
      </c>
      <c r="O122" s="41">
        <f t="shared" si="24"/>
        <v>-346130.14899618458</v>
      </c>
      <c r="Q122" s="63"/>
      <c r="R122" s="64"/>
      <c r="S122" s="64"/>
      <c r="T122" s="64"/>
    </row>
    <row r="123" spans="1:20" s="34" customFormat="1" x14ac:dyDescent="0.2">
      <c r="A123" s="33">
        <v>3028</v>
      </c>
      <c r="B123" s="34" t="s">
        <v>81</v>
      </c>
      <c r="C123" s="36">
        <v>204989703</v>
      </c>
      <c r="D123" s="36">
        <v>11065</v>
      </c>
      <c r="E123" s="37">
        <f t="shared" si="18"/>
        <v>18525.955987347494</v>
      </c>
      <c r="F123" s="38">
        <f t="shared" si="15"/>
        <v>0.86152150576486952</v>
      </c>
      <c r="G123" s="39">
        <f t="shared" si="16"/>
        <v>1786.6853970986224</v>
      </c>
      <c r="H123" s="39">
        <f t="shared" si="17"/>
        <v>289.60137391961467</v>
      </c>
      <c r="I123" s="37">
        <f t="shared" si="19"/>
        <v>2076.2867710182372</v>
      </c>
      <c r="J123" s="40">
        <f t="shared" si="20"/>
        <v>-238.44360505729779</v>
      </c>
      <c r="K123" s="37">
        <f t="shared" si="21"/>
        <v>1837.8431659609394</v>
      </c>
      <c r="L123" s="37">
        <f t="shared" si="22"/>
        <v>22974113.121316794</v>
      </c>
      <c r="M123" s="37">
        <f t="shared" si="23"/>
        <v>20335734.631357793</v>
      </c>
      <c r="N123" s="41">
        <f>'jan-juli'!M123</f>
        <v>19293559.612568881</v>
      </c>
      <c r="O123" s="41">
        <f t="shared" si="24"/>
        <v>1042175.0187889114</v>
      </c>
      <c r="Q123" s="63"/>
      <c r="R123" s="64"/>
      <c r="S123" s="64"/>
      <c r="T123" s="64"/>
    </row>
    <row r="124" spans="1:20" s="34" customFormat="1" x14ac:dyDescent="0.2">
      <c r="A124" s="33">
        <v>3029</v>
      </c>
      <c r="B124" s="34" t="s">
        <v>82</v>
      </c>
      <c r="C124" s="36">
        <v>935584173</v>
      </c>
      <c r="D124" s="36">
        <v>42740</v>
      </c>
      <c r="E124" s="37">
        <f t="shared" si="18"/>
        <v>21890.130393074403</v>
      </c>
      <c r="F124" s="38">
        <f t="shared" si="15"/>
        <v>1.0179673378534762</v>
      </c>
      <c r="G124" s="39">
        <f t="shared" si="16"/>
        <v>-231.81924633752351</v>
      </c>
      <c r="H124" s="39">
        <f t="shared" si="17"/>
        <v>0</v>
      </c>
      <c r="I124" s="37">
        <f t="shared" si="19"/>
        <v>-231.81924633752351</v>
      </c>
      <c r="J124" s="40">
        <f t="shared" si="20"/>
        <v>-238.44360505729779</v>
      </c>
      <c r="K124" s="37">
        <f t="shared" si="21"/>
        <v>-470.26285139482127</v>
      </c>
      <c r="L124" s="37">
        <f t="shared" si="22"/>
        <v>-9907954.5884657539</v>
      </c>
      <c r="M124" s="37">
        <f t="shared" si="23"/>
        <v>-20099034.268614661</v>
      </c>
      <c r="N124" s="41">
        <f>'jan-juli'!M124</f>
        <v>-20893406.447573602</v>
      </c>
      <c r="O124" s="41">
        <f t="shared" si="24"/>
        <v>794372.17895894125</v>
      </c>
      <c r="Q124" s="63"/>
      <c r="R124" s="64"/>
      <c r="S124" s="64"/>
      <c r="T124" s="64"/>
    </row>
    <row r="125" spans="1:20" s="34" customFormat="1" x14ac:dyDescent="0.2">
      <c r="A125" s="33">
        <v>3030</v>
      </c>
      <c r="B125" s="34" t="s">
        <v>402</v>
      </c>
      <c r="C125" s="36">
        <v>1911059223</v>
      </c>
      <c r="D125" s="36">
        <v>86953</v>
      </c>
      <c r="E125" s="37">
        <f t="shared" si="18"/>
        <v>21978.071176382644</v>
      </c>
      <c r="F125" s="38">
        <f t="shared" si="15"/>
        <v>1.0220568907006058</v>
      </c>
      <c r="G125" s="39">
        <f t="shared" si="16"/>
        <v>-284.58371632246781</v>
      </c>
      <c r="H125" s="39">
        <f t="shared" si="17"/>
        <v>0</v>
      </c>
      <c r="I125" s="37">
        <f t="shared" si="19"/>
        <v>-284.58371632246781</v>
      </c>
      <c r="J125" s="40">
        <f t="shared" si="20"/>
        <v>-238.44360505729779</v>
      </c>
      <c r="K125" s="37">
        <f t="shared" si="21"/>
        <v>-523.02732137976557</v>
      </c>
      <c r="L125" s="37">
        <f t="shared" si="22"/>
        <v>-24745407.885387544</v>
      </c>
      <c r="M125" s="37">
        <f t="shared" si="23"/>
        <v>-45478794.675934754</v>
      </c>
      <c r="N125" s="41">
        <f>'jan-juli'!M125</f>
        <v>-42852486.428274959</v>
      </c>
      <c r="O125" s="41">
        <f t="shared" si="24"/>
        <v>-2626308.247659795</v>
      </c>
      <c r="Q125" s="63"/>
      <c r="R125" s="64"/>
      <c r="S125" s="64"/>
      <c r="T125" s="64"/>
    </row>
    <row r="126" spans="1:20" s="34" customFormat="1" x14ac:dyDescent="0.2">
      <c r="A126" s="33">
        <v>3031</v>
      </c>
      <c r="B126" s="34" t="s">
        <v>83</v>
      </c>
      <c r="C126" s="36">
        <v>558519604</v>
      </c>
      <c r="D126" s="36">
        <v>24454</v>
      </c>
      <c r="E126" s="37">
        <f t="shared" si="18"/>
        <v>22839.6010468635</v>
      </c>
      <c r="F126" s="38">
        <f t="shared" si="15"/>
        <v>1.0621210316164642</v>
      </c>
      <c r="G126" s="39">
        <f t="shared" si="16"/>
        <v>-801.5016386109811</v>
      </c>
      <c r="H126" s="39">
        <f t="shared" si="17"/>
        <v>0</v>
      </c>
      <c r="I126" s="37">
        <f t="shared" si="19"/>
        <v>-801.5016386109811</v>
      </c>
      <c r="J126" s="40">
        <f t="shared" si="20"/>
        <v>-238.44360505729779</v>
      </c>
      <c r="K126" s="37">
        <f t="shared" si="21"/>
        <v>-1039.9452436682789</v>
      </c>
      <c r="L126" s="37">
        <f t="shared" si="22"/>
        <v>-19599921.070592932</v>
      </c>
      <c r="M126" s="37">
        <f t="shared" si="23"/>
        <v>-25430820.988664091</v>
      </c>
      <c r="N126" s="41">
        <f>'jan-juli'!M126</f>
        <v>-24699246.911272004</v>
      </c>
      <c r="O126" s="41">
        <f t="shared" si="24"/>
        <v>-731574.07739208639</v>
      </c>
      <c r="Q126" s="63"/>
      <c r="R126" s="64"/>
      <c r="S126" s="64"/>
      <c r="T126" s="64"/>
    </row>
    <row r="127" spans="1:20" s="34" customFormat="1" x14ac:dyDescent="0.2">
      <c r="A127" s="33">
        <v>3032</v>
      </c>
      <c r="B127" s="34" t="s">
        <v>84</v>
      </c>
      <c r="C127" s="36">
        <v>165185033</v>
      </c>
      <c r="D127" s="36">
        <v>7043</v>
      </c>
      <c r="E127" s="37">
        <f t="shared" si="18"/>
        <v>23453.788584410053</v>
      </c>
      <c r="F127" s="38">
        <f t="shared" si="15"/>
        <v>1.0906828922044145</v>
      </c>
      <c r="G127" s="39">
        <f t="shared" si="16"/>
        <v>-1170.0141611389131</v>
      </c>
      <c r="H127" s="39">
        <f t="shared" si="17"/>
        <v>0</v>
      </c>
      <c r="I127" s="37">
        <f t="shared" si="19"/>
        <v>-1170.0141611389131</v>
      </c>
      <c r="J127" s="40">
        <f t="shared" si="20"/>
        <v>-238.44360505729779</v>
      </c>
      <c r="K127" s="37">
        <f t="shared" si="21"/>
        <v>-1408.457766196211</v>
      </c>
      <c r="L127" s="37">
        <f t="shared" si="22"/>
        <v>-8240409.7369013652</v>
      </c>
      <c r="M127" s="37">
        <f t="shared" si="23"/>
        <v>-9919768.0473199133</v>
      </c>
      <c r="N127" s="41">
        <f>'jan-juli'!M127</f>
        <v>-9641407.2494352181</v>
      </c>
      <c r="O127" s="41">
        <f t="shared" si="24"/>
        <v>-278360.79788469523</v>
      </c>
      <c r="Q127" s="63"/>
      <c r="R127" s="64"/>
      <c r="S127" s="64"/>
      <c r="T127" s="64"/>
    </row>
    <row r="128" spans="1:20" s="34" customFormat="1" x14ac:dyDescent="0.2">
      <c r="A128" s="33">
        <v>3033</v>
      </c>
      <c r="B128" s="34" t="s">
        <v>85</v>
      </c>
      <c r="C128" s="36">
        <v>785768423</v>
      </c>
      <c r="D128" s="36">
        <v>40459</v>
      </c>
      <c r="E128" s="37">
        <f t="shared" si="18"/>
        <v>19421.350577127461</v>
      </c>
      <c r="F128" s="38">
        <f t="shared" si="15"/>
        <v>0.90316047412730072</v>
      </c>
      <c r="G128" s="39">
        <f t="shared" si="16"/>
        <v>1249.4486432306417</v>
      </c>
      <c r="H128" s="39">
        <f t="shared" si="17"/>
        <v>0</v>
      </c>
      <c r="I128" s="37">
        <f t="shared" si="19"/>
        <v>1249.4486432306417</v>
      </c>
      <c r="J128" s="40">
        <f t="shared" si="20"/>
        <v>-238.44360505729779</v>
      </c>
      <c r="K128" s="37">
        <f t="shared" si="21"/>
        <v>1011.0050381733439</v>
      </c>
      <c r="L128" s="37">
        <f t="shared" si="22"/>
        <v>50551442.656468533</v>
      </c>
      <c r="M128" s="37">
        <f t="shared" si="23"/>
        <v>40904252.839455321</v>
      </c>
      <c r="N128" s="41">
        <f>'jan-juli'!M128</f>
        <v>39608333.746088371</v>
      </c>
      <c r="O128" s="41">
        <f t="shared" si="24"/>
        <v>1295919.0933669508</v>
      </c>
      <c r="Q128" s="63"/>
      <c r="R128" s="64"/>
      <c r="S128" s="64"/>
      <c r="T128" s="64"/>
    </row>
    <row r="129" spans="1:20" s="34" customFormat="1" x14ac:dyDescent="0.2">
      <c r="A129" s="33">
        <v>3034</v>
      </c>
      <c r="B129" s="34" t="s">
        <v>86</v>
      </c>
      <c r="C129" s="36">
        <v>416136213</v>
      </c>
      <c r="D129" s="36">
        <v>23422</v>
      </c>
      <c r="E129" s="37">
        <f t="shared" si="18"/>
        <v>17766.894927845617</v>
      </c>
      <c r="F129" s="38">
        <f t="shared" si="15"/>
        <v>0.82622252160469145</v>
      </c>
      <c r="G129" s="39">
        <f t="shared" si="16"/>
        <v>2242.1220327997485</v>
      </c>
      <c r="H129" s="39">
        <f t="shared" si="17"/>
        <v>555.27274474527167</v>
      </c>
      <c r="I129" s="37">
        <f t="shared" si="19"/>
        <v>2797.3947775450201</v>
      </c>
      <c r="J129" s="40">
        <f t="shared" si="20"/>
        <v>-238.44360505729779</v>
      </c>
      <c r="K129" s="37">
        <f t="shared" si="21"/>
        <v>2558.9511724877225</v>
      </c>
      <c r="L129" s="37">
        <f t="shared" si="22"/>
        <v>65520580.47965946</v>
      </c>
      <c r="M129" s="37">
        <f t="shared" si="23"/>
        <v>59935754.362007439</v>
      </c>
      <c r="N129" s="41">
        <f>'jan-juli'!M129</f>
        <v>58931876.856293611</v>
      </c>
      <c r="O129" s="41">
        <f t="shared" si="24"/>
        <v>1003877.5057138279</v>
      </c>
      <c r="Q129" s="63"/>
      <c r="R129" s="64"/>
      <c r="S129" s="64"/>
      <c r="T129" s="64"/>
    </row>
    <row r="130" spans="1:20" s="34" customFormat="1" x14ac:dyDescent="0.2">
      <c r="A130" s="33">
        <v>3035</v>
      </c>
      <c r="B130" s="34" t="s">
        <v>87</v>
      </c>
      <c r="C130" s="36">
        <v>443009139</v>
      </c>
      <c r="D130" s="36">
        <v>26031</v>
      </c>
      <c r="E130" s="37">
        <f t="shared" si="18"/>
        <v>17018.521724098191</v>
      </c>
      <c r="F130" s="38">
        <f t="shared" si="15"/>
        <v>0.79142055997815552</v>
      </c>
      <c r="G130" s="39">
        <f t="shared" si="16"/>
        <v>2691.1459550482036</v>
      </c>
      <c r="H130" s="39">
        <f t="shared" si="17"/>
        <v>817.20336605687055</v>
      </c>
      <c r="I130" s="37">
        <f t="shared" si="19"/>
        <v>3508.3493211050741</v>
      </c>
      <c r="J130" s="40">
        <f t="shared" si="20"/>
        <v>-238.44360505729779</v>
      </c>
      <c r="K130" s="37">
        <f t="shared" si="21"/>
        <v>3269.9057160477764</v>
      </c>
      <c r="L130" s="37">
        <f t="shared" si="22"/>
        <v>91325841.177686185</v>
      </c>
      <c r="M130" s="37">
        <f t="shared" si="23"/>
        <v>85118915.694439664</v>
      </c>
      <c r="N130" s="41">
        <f>'jan-juli'!M130</f>
        <v>82645943.069130689</v>
      </c>
      <c r="O130" s="41">
        <f t="shared" si="24"/>
        <v>2472972.6253089756</v>
      </c>
      <c r="Q130" s="63"/>
      <c r="R130" s="64"/>
      <c r="S130" s="64"/>
      <c r="T130" s="64"/>
    </row>
    <row r="131" spans="1:20" s="34" customFormat="1" x14ac:dyDescent="0.2">
      <c r="A131" s="33">
        <v>3036</v>
      </c>
      <c r="B131" s="34" t="s">
        <v>88</v>
      </c>
      <c r="C131" s="36">
        <v>259247414</v>
      </c>
      <c r="D131" s="36">
        <v>14637</v>
      </c>
      <c r="E131" s="37">
        <f t="shared" si="18"/>
        <v>17711.786158365787</v>
      </c>
      <c r="F131" s="38">
        <f t="shared" si="15"/>
        <v>0.82365977180135952</v>
      </c>
      <c r="G131" s="39">
        <f t="shared" si="16"/>
        <v>2275.1872944876463</v>
      </c>
      <c r="H131" s="39">
        <f t="shared" si="17"/>
        <v>574.56081406321209</v>
      </c>
      <c r="I131" s="37">
        <f t="shared" si="19"/>
        <v>2849.7481085508584</v>
      </c>
      <c r="J131" s="40">
        <f t="shared" si="20"/>
        <v>-238.44360505729779</v>
      </c>
      <c r="K131" s="37">
        <f t="shared" si="21"/>
        <v>2611.3045034935608</v>
      </c>
      <c r="L131" s="37">
        <f t="shared" si="22"/>
        <v>41711763.064858913</v>
      </c>
      <c r="M131" s="37">
        <f t="shared" si="23"/>
        <v>38221664.017635249</v>
      </c>
      <c r="N131" s="41">
        <f>'jan-juli'!M131</f>
        <v>37865517.351646729</v>
      </c>
      <c r="O131" s="41">
        <f t="shared" si="24"/>
        <v>356146.66598851979</v>
      </c>
      <c r="Q131" s="63"/>
      <c r="R131" s="64"/>
      <c r="S131" s="64"/>
      <c r="T131" s="64"/>
    </row>
    <row r="132" spans="1:20" s="34" customFormat="1" x14ac:dyDescent="0.2">
      <c r="A132" s="33">
        <v>3037</v>
      </c>
      <c r="B132" s="34" t="s">
        <v>89</v>
      </c>
      <c r="C132" s="36">
        <v>45279961</v>
      </c>
      <c r="D132" s="36">
        <v>2838</v>
      </c>
      <c r="E132" s="37">
        <f t="shared" si="18"/>
        <v>15954.88407329105</v>
      </c>
      <c r="F132" s="38">
        <f t="shared" si="15"/>
        <v>0.74195770304718767</v>
      </c>
      <c r="G132" s="39">
        <f t="shared" si="16"/>
        <v>3329.3285455324881</v>
      </c>
      <c r="H132" s="39">
        <f t="shared" si="17"/>
        <v>1189.4765438393697</v>
      </c>
      <c r="I132" s="37">
        <f t="shared" si="19"/>
        <v>4518.8050893718573</v>
      </c>
      <c r="J132" s="40">
        <f t="shared" si="20"/>
        <v>-238.44360505729779</v>
      </c>
      <c r="K132" s="37">
        <f t="shared" si="21"/>
        <v>4280.3614843145597</v>
      </c>
      <c r="L132" s="37">
        <f t="shared" si="22"/>
        <v>12824368.84363733</v>
      </c>
      <c r="M132" s="37">
        <f t="shared" si="23"/>
        <v>12147665.892484721</v>
      </c>
      <c r="N132" s="41">
        <f>'jan-juli'!M132</f>
        <v>11441845.615650296</v>
      </c>
      <c r="O132" s="41">
        <f t="shared" si="24"/>
        <v>705820.27683442459</v>
      </c>
      <c r="Q132" s="63"/>
      <c r="R132" s="64"/>
      <c r="S132" s="64"/>
      <c r="T132" s="64"/>
    </row>
    <row r="133" spans="1:20" s="34" customFormat="1" x14ac:dyDescent="0.2">
      <c r="A133" s="33">
        <v>3038</v>
      </c>
      <c r="B133" s="34" t="s">
        <v>141</v>
      </c>
      <c r="C133" s="36">
        <v>164060733</v>
      </c>
      <c r="D133" s="36">
        <v>6811</v>
      </c>
      <c r="E133" s="37">
        <f t="shared" si="18"/>
        <v>24087.613125825868</v>
      </c>
      <c r="F133" s="38">
        <f t="shared" si="15"/>
        <v>1.1201579418960048</v>
      </c>
      <c r="G133" s="39">
        <f t="shared" si="16"/>
        <v>-1550.3088859884024</v>
      </c>
      <c r="H133" s="39">
        <f t="shared" si="17"/>
        <v>0</v>
      </c>
      <c r="I133" s="37">
        <f t="shared" si="19"/>
        <v>-1550.3088859884024</v>
      </c>
      <c r="J133" s="40">
        <f t="shared" si="20"/>
        <v>-238.44360505729779</v>
      </c>
      <c r="K133" s="37">
        <f t="shared" si="21"/>
        <v>-1788.7524910457003</v>
      </c>
      <c r="L133" s="37">
        <f t="shared" si="22"/>
        <v>-10559153.822467009</v>
      </c>
      <c r="M133" s="37">
        <f t="shared" si="23"/>
        <v>-12183193.216512265</v>
      </c>
      <c r="N133" s="41">
        <f>'jan-juli'!M133</f>
        <v>-11217428.634034248</v>
      </c>
      <c r="O133" s="41">
        <f t="shared" si="24"/>
        <v>-965764.58247801661</v>
      </c>
      <c r="Q133" s="63"/>
      <c r="R133" s="64"/>
      <c r="S133" s="64"/>
      <c r="T133" s="64"/>
    </row>
    <row r="134" spans="1:20" s="34" customFormat="1" x14ac:dyDescent="0.2">
      <c r="A134" s="33">
        <v>3039</v>
      </c>
      <c r="B134" s="34" t="s">
        <v>142</v>
      </c>
      <c r="C134" s="36">
        <v>22694034</v>
      </c>
      <c r="D134" s="36">
        <v>1049</v>
      </c>
      <c r="E134" s="37">
        <f t="shared" si="18"/>
        <v>21633.969494756911</v>
      </c>
      <c r="F134" s="38">
        <f t="shared" si="15"/>
        <v>1.0060549635075968</v>
      </c>
      <c r="G134" s="39">
        <f t="shared" si="16"/>
        <v>-78.122707347028339</v>
      </c>
      <c r="H134" s="39">
        <f t="shared" si="17"/>
        <v>0</v>
      </c>
      <c r="I134" s="37">
        <f t="shared" si="19"/>
        <v>-78.122707347028339</v>
      </c>
      <c r="J134" s="40">
        <f t="shared" si="20"/>
        <v>-238.44360505729779</v>
      </c>
      <c r="K134" s="37">
        <f t="shared" si="21"/>
        <v>-316.56631240432614</v>
      </c>
      <c r="L134" s="37">
        <f t="shared" si="22"/>
        <v>-81950.720007032724</v>
      </c>
      <c r="M134" s="37">
        <f t="shared" si="23"/>
        <v>-332078.06171213812</v>
      </c>
      <c r="N134" s="41">
        <f>'jan-juli'!M134</f>
        <v>-243882.83601555356</v>
      </c>
      <c r="O134" s="41">
        <f t="shared" si="24"/>
        <v>-88195.225696584559</v>
      </c>
      <c r="Q134" s="63"/>
      <c r="R134" s="64"/>
      <c r="S134" s="64"/>
      <c r="T134" s="64"/>
    </row>
    <row r="135" spans="1:20" s="34" customFormat="1" x14ac:dyDescent="0.2">
      <c r="A135" s="33">
        <v>3040</v>
      </c>
      <c r="B135" s="34" t="s">
        <v>403</v>
      </c>
      <c r="C135" s="36">
        <v>69228612</v>
      </c>
      <c r="D135" s="36">
        <v>3262</v>
      </c>
      <c r="E135" s="37">
        <f t="shared" si="18"/>
        <v>21222.75045984059</v>
      </c>
      <c r="F135" s="38">
        <f t="shared" si="15"/>
        <v>0.98693184552101398</v>
      </c>
      <c r="G135" s="39">
        <f t="shared" si="16"/>
        <v>168.60871360276431</v>
      </c>
      <c r="H135" s="39">
        <f t="shared" si="17"/>
        <v>0</v>
      </c>
      <c r="I135" s="37">
        <f t="shared" si="19"/>
        <v>168.60871360276431</v>
      </c>
      <c r="J135" s="40">
        <f t="shared" si="20"/>
        <v>-238.44360505729779</v>
      </c>
      <c r="K135" s="37">
        <f t="shared" si="21"/>
        <v>-69.834891454533476</v>
      </c>
      <c r="L135" s="37">
        <f t="shared" si="22"/>
        <v>550001.62377221719</v>
      </c>
      <c r="M135" s="37">
        <f t="shared" si="23"/>
        <v>-227801.41592468819</v>
      </c>
      <c r="N135" s="41">
        <f>'jan-juli'!M135</f>
        <v>229316.35759510883</v>
      </c>
      <c r="O135" s="41">
        <f t="shared" si="24"/>
        <v>-457117.77351979702</v>
      </c>
      <c r="Q135" s="63"/>
      <c r="R135" s="64"/>
      <c r="S135" s="64"/>
      <c r="T135" s="64"/>
    </row>
    <row r="136" spans="1:20" s="34" customFormat="1" x14ac:dyDescent="0.2">
      <c r="A136" s="33">
        <v>3041</v>
      </c>
      <c r="B136" s="34" t="s">
        <v>143</v>
      </c>
      <c r="C136" s="36">
        <v>98100633</v>
      </c>
      <c r="D136" s="36">
        <v>4636</v>
      </c>
      <c r="E136" s="37">
        <f t="shared" si="18"/>
        <v>21160.619715271787</v>
      </c>
      <c r="F136" s="38">
        <f t="shared" ref="F136:F199" si="25">IF(ISNUMBER(C136),E136/E$366,"")</f>
        <v>0.98404254940848068</v>
      </c>
      <c r="G136" s="39">
        <f t="shared" ref="G136:G199" si="26">(E$366-E136)*0.6</f>
        <v>205.88716034404641</v>
      </c>
      <c r="H136" s="39">
        <f t="shared" ref="H136:H199" si="27">IF(E136&gt;=E$366*0.9,0,IF(E136&lt;0.9*E$366,(E$366*0.9-E136)*0.35))</f>
        <v>0</v>
      </c>
      <c r="I136" s="37">
        <f t="shared" si="19"/>
        <v>205.88716034404641</v>
      </c>
      <c r="J136" s="40">
        <f t="shared" si="20"/>
        <v>-238.44360505729779</v>
      </c>
      <c r="K136" s="37">
        <f t="shared" si="21"/>
        <v>-32.556444713251381</v>
      </c>
      <c r="L136" s="37">
        <f t="shared" si="22"/>
        <v>954492.87535499909</v>
      </c>
      <c r="M136" s="37">
        <f t="shared" si="23"/>
        <v>-150931.6776906334</v>
      </c>
      <c r="N136" s="41">
        <f>'jan-juli'!M136</f>
        <v>-307287.61465024488</v>
      </c>
      <c r="O136" s="41">
        <f t="shared" si="24"/>
        <v>156355.93695961148</v>
      </c>
      <c r="Q136" s="63"/>
      <c r="R136" s="64"/>
      <c r="S136" s="64"/>
      <c r="T136" s="64"/>
    </row>
    <row r="137" spans="1:20" s="34" customFormat="1" x14ac:dyDescent="0.2">
      <c r="A137" s="33">
        <v>3042</v>
      </c>
      <c r="B137" s="34" t="s">
        <v>144</v>
      </c>
      <c r="C137" s="36">
        <v>65741685</v>
      </c>
      <c r="D137" s="36">
        <v>2546</v>
      </c>
      <c r="E137" s="37">
        <f t="shared" ref="E137:E200" si="28">(C137)/D137</f>
        <v>25821.557344854675</v>
      </c>
      <c r="F137" s="38">
        <f t="shared" si="25"/>
        <v>1.2007923898840178</v>
      </c>
      <c r="G137" s="39">
        <f t="shared" si="26"/>
        <v>-2590.6754174056864</v>
      </c>
      <c r="H137" s="39">
        <f t="shared" si="27"/>
        <v>0</v>
      </c>
      <c r="I137" s="37">
        <f t="shared" ref="I137:I200" si="29">G137+H137</f>
        <v>-2590.6754174056864</v>
      </c>
      <c r="J137" s="40">
        <f t="shared" ref="J137:J200" si="30">I$368</f>
        <v>-238.44360505729779</v>
      </c>
      <c r="K137" s="37">
        <f t="shared" ref="K137:K200" si="31">I137+J137</f>
        <v>-2829.119022462984</v>
      </c>
      <c r="L137" s="37">
        <f t="shared" ref="L137:L200" si="32">(I137*D137)</f>
        <v>-6595859.6127148774</v>
      </c>
      <c r="M137" s="37">
        <f t="shared" ref="M137:M200" si="33">(K137*D137)</f>
        <v>-7202937.0311907576</v>
      </c>
      <c r="N137" s="41">
        <f>'jan-juli'!M137</f>
        <v>-6023816.3293571025</v>
      </c>
      <c r="O137" s="41">
        <f t="shared" ref="O137:O200" si="34">M137-N137</f>
        <v>-1179120.7018336551</v>
      </c>
      <c r="Q137" s="63"/>
      <c r="R137" s="64"/>
      <c r="S137" s="64"/>
      <c r="T137" s="64"/>
    </row>
    <row r="138" spans="1:20" s="34" customFormat="1" x14ac:dyDescent="0.2">
      <c r="A138" s="33">
        <v>3043</v>
      </c>
      <c r="B138" s="34" t="s">
        <v>145</v>
      </c>
      <c r="C138" s="36">
        <v>101709624</v>
      </c>
      <c r="D138" s="36">
        <v>4648</v>
      </c>
      <c r="E138" s="37">
        <f t="shared" si="28"/>
        <v>21882.449225473323</v>
      </c>
      <c r="F138" s="38">
        <f t="shared" si="25"/>
        <v>1.0176101367955532</v>
      </c>
      <c r="G138" s="39">
        <f t="shared" si="26"/>
        <v>-227.21054577687536</v>
      </c>
      <c r="H138" s="39">
        <f t="shared" si="27"/>
        <v>0</v>
      </c>
      <c r="I138" s="37">
        <f t="shared" si="29"/>
        <v>-227.21054577687536</v>
      </c>
      <c r="J138" s="40">
        <f t="shared" si="30"/>
        <v>-238.44360505729779</v>
      </c>
      <c r="K138" s="37">
        <f t="shared" si="31"/>
        <v>-465.65415083417315</v>
      </c>
      <c r="L138" s="37">
        <f t="shared" si="32"/>
        <v>-1056074.6167709166</v>
      </c>
      <c r="M138" s="37">
        <f t="shared" si="33"/>
        <v>-2164360.4930772367</v>
      </c>
      <c r="N138" s="41">
        <f>'jan-juli'!M138</f>
        <v>-2338116.894757187</v>
      </c>
      <c r="O138" s="41">
        <f t="shared" si="34"/>
        <v>173756.4016799503</v>
      </c>
      <c r="Q138" s="63"/>
      <c r="R138" s="64"/>
      <c r="S138" s="64"/>
      <c r="T138" s="64"/>
    </row>
    <row r="139" spans="1:20" s="34" customFormat="1" x14ac:dyDescent="0.2">
      <c r="A139" s="33">
        <v>3044</v>
      </c>
      <c r="B139" s="34" t="s">
        <v>146</v>
      </c>
      <c r="C139" s="36">
        <v>135643576</v>
      </c>
      <c r="D139" s="36">
        <v>4434</v>
      </c>
      <c r="E139" s="37">
        <f t="shared" si="28"/>
        <v>30591.695083446099</v>
      </c>
      <c r="F139" s="38">
        <f t="shared" si="25"/>
        <v>1.4226204159283307</v>
      </c>
      <c r="G139" s="39">
        <f t="shared" si="26"/>
        <v>-5452.7580605605408</v>
      </c>
      <c r="H139" s="39">
        <f t="shared" si="27"/>
        <v>0</v>
      </c>
      <c r="I139" s="37">
        <f t="shared" si="29"/>
        <v>-5452.7580605605408</v>
      </c>
      <c r="J139" s="40">
        <f t="shared" si="30"/>
        <v>-238.44360505729779</v>
      </c>
      <c r="K139" s="37">
        <f t="shared" si="31"/>
        <v>-5691.2016656178384</v>
      </c>
      <c r="L139" s="37">
        <f t="shared" si="32"/>
        <v>-24177529.240525439</v>
      </c>
      <c r="M139" s="37">
        <f t="shared" si="33"/>
        <v>-25234788.185349494</v>
      </c>
      <c r="N139" s="41">
        <f>'jan-juli'!M139</f>
        <v>-24513569.999516644</v>
      </c>
      <c r="O139" s="41">
        <f t="shared" si="34"/>
        <v>-721218.18583285064</v>
      </c>
      <c r="Q139" s="63"/>
      <c r="R139" s="64"/>
      <c r="S139" s="64"/>
      <c r="T139" s="64"/>
    </row>
    <row r="140" spans="1:20" s="34" customFormat="1" x14ac:dyDescent="0.2">
      <c r="A140" s="33">
        <v>3045</v>
      </c>
      <c r="B140" s="34" t="s">
        <v>147</v>
      </c>
      <c r="C140" s="36">
        <v>69129570</v>
      </c>
      <c r="D140" s="36">
        <v>3465</v>
      </c>
      <c r="E140" s="37">
        <f t="shared" si="28"/>
        <v>19950.813852813852</v>
      </c>
      <c r="F140" s="38">
        <f t="shared" si="25"/>
        <v>0.92778236132319314</v>
      </c>
      <c r="G140" s="39">
        <f t="shared" si="26"/>
        <v>931.7706778188076</v>
      </c>
      <c r="H140" s="39">
        <f t="shared" si="27"/>
        <v>0</v>
      </c>
      <c r="I140" s="37">
        <f t="shared" si="29"/>
        <v>931.7706778188076</v>
      </c>
      <c r="J140" s="40">
        <f t="shared" si="30"/>
        <v>-238.44360505729779</v>
      </c>
      <c r="K140" s="37">
        <f t="shared" si="31"/>
        <v>693.32707276150984</v>
      </c>
      <c r="L140" s="37">
        <f t="shared" si="32"/>
        <v>3228585.3986421684</v>
      </c>
      <c r="M140" s="37">
        <f t="shared" si="33"/>
        <v>2402378.3071186314</v>
      </c>
      <c r="N140" s="41">
        <f>'jan-juli'!M140</f>
        <v>2393264.3691192656</v>
      </c>
      <c r="O140" s="41">
        <f t="shared" si="34"/>
        <v>9113.9379993658513</v>
      </c>
      <c r="Q140" s="63"/>
      <c r="R140" s="64"/>
      <c r="S140" s="64"/>
      <c r="T140" s="64"/>
    </row>
    <row r="141" spans="1:20" s="34" customFormat="1" x14ac:dyDescent="0.2">
      <c r="A141" s="33">
        <v>3046</v>
      </c>
      <c r="B141" s="34" t="s">
        <v>148</v>
      </c>
      <c r="C141" s="36">
        <v>47856670</v>
      </c>
      <c r="D141" s="36">
        <v>2219</v>
      </c>
      <c r="E141" s="37">
        <f t="shared" si="28"/>
        <v>21566.773321315908</v>
      </c>
      <c r="F141" s="38">
        <f t="shared" si="25"/>
        <v>1.0029301073023857</v>
      </c>
      <c r="G141" s="39">
        <f t="shared" si="26"/>
        <v>-37.805003282426334</v>
      </c>
      <c r="H141" s="39">
        <f t="shared" si="27"/>
        <v>0</v>
      </c>
      <c r="I141" s="37">
        <f t="shared" si="29"/>
        <v>-37.805003282426334</v>
      </c>
      <c r="J141" s="40">
        <f t="shared" si="30"/>
        <v>-238.44360505729779</v>
      </c>
      <c r="K141" s="37">
        <f t="shared" si="31"/>
        <v>-276.24860833972411</v>
      </c>
      <c r="L141" s="37">
        <f t="shared" si="32"/>
        <v>-83889.302283704033</v>
      </c>
      <c r="M141" s="37">
        <f t="shared" si="33"/>
        <v>-612995.66190584784</v>
      </c>
      <c r="N141" s="41">
        <f>'jan-juli'!M141</f>
        <v>-536549.04644281662</v>
      </c>
      <c r="O141" s="41">
        <f t="shared" si="34"/>
        <v>-76446.615463031223</v>
      </c>
      <c r="Q141" s="63"/>
      <c r="R141" s="64"/>
      <c r="S141" s="64"/>
      <c r="T141" s="64"/>
    </row>
    <row r="142" spans="1:20" s="34" customFormat="1" x14ac:dyDescent="0.2">
      <c r="A142" s="33">
        <v>3047</v>
      </c>
      <c r="B142" s="34" t="s">
        <v>149</v>
      </c>
      <c r="C142" s="36">
        <v>255351450</v>
      </c>
      <c r="D142" s="36">
        <v>14166</v>
      </c>
      <c r="E142" s="37">
        <f t="shared" si="28"/>
        <v>18025.656501482423</v>
      </c>
      <c r="F142" s="38">
        <f t="shared" si="25"/>
        <v>0.83825583641478385</v>
      </c>
      <c r="G142" s="39">
        <f t="shared" si="26"/>
        <v>2086.8650886176647</v>
      </c>
      <c r="H142" s="39">
        <f t="shared" si="27"/>
        <v>464.70619397238949</v>
      </c>
      <c r="I142" s="37">
        <f t="shared" si="29"/>
        <v>2551.5712825900541</v>
      </c>
      <c r="J142" s="40">
        <f t="shared" si="30"/>
        <v>-238.44360505729779</v>
      </c>
      <c r="K142" s="37">
        <f t="shared" si="31"/>
        <v>2313.1276775327565</v>
      </c>
      <c r="L142" s="37">
        <f t="shared" si="32"/>
        <v>36145558.789170705</v>
      </c>
      <c r="M142" s="37">
        <f t="shared" si="33"/>
        <v>32767766.679929029</v>
      </c>
      <c r="N142" s="41">
        <f>'jan-juli'!M142</f>
        <v>31109529.339747053</v>
      </c>
      <c r="O142" s="41">
        <f t="shared" si="34"/>
        <v>1658237.3401819766</v>
      </c>
      <c r="Q142" s="63"/>
      <c r="R142" s="64"/>
      <c r="S142" s="64"/>
      <c r="T142" s="64"/>
    </row>
    <row r="143" spans="1:20" s="34" customFormat="1" x14ac:dyDescent="0.2">
      <c r="A143" s="33">
        <v>3048</v>
      </c>
      <c r="B143" s="34" t="s">
        <v>150</v>
      </c>
      <c r="C143" s="36">
        <v>386984441</v>
      </c>
      <c r="D143" s="36">
        <v>19709</v>
      </c>
      <c r="E143" s="37">
        <f t="shared" si="28"/>
        <v>19634.909990359734</v>
      </c>
      <c r="F143" s="38">
        <f t="shared" si="25"/>
        <v>0.91309173097492491</v>
      </c>
      <c r="G143" s="39">
        <f t="shared" si="26"/>
        <v>1121.312995291278</v>
      </c>
      <c r="H143" s="39">
        <f t="shared" si="27"/>
        <v>0</v>
      </c>
      <c r="I143" s="37">
        <f t="shared" si="29"/>
        <v>1121.312995291278</v>
      </c>
      <c r="J143" s="40">
        <f t="shared" si="30"/>
        <v>-238.44360505729779</v>
      </c>
      <c r="K143" s="37">
        <f t="shared" si="31"/>
        <v>882.8693902339802</v>
      </c>
      <c r="L143" s="37">
        <f t="shared" si="32"/>
        <v>22099957.824195798</v>
      </c>
      <c r="M143" s="37">
        <f t="shared" si="33"/>
        <v>17400472.812121514</v>
      </c>
      <c r="N143" s="41">
        <f>'jan-juli'!M143</f>
        <v>17104364.197682988</v>
      </c>
      <c r="O143" s="41">
        <f t="shared" si="34"/>
        <v>296108.61443852633</v>
      </c>
      <c r="Q143" s="63"/>
      <c r="R143" s="64"/>
      <c r="S143" s="64"/>
      <c r="T143" s="64"/>
    </row>
    <row r="144" spans="1:20" s="34" customFormat="1" x14ac:dyDescent="0.2">
      <c r="A144" s="33">
        <v>3049</v>
      </c>
      <c r="B144" s="34" t="s">
        <v>151</v>
      </c>
      <c r="C144" s="36">
        <v>649154131</v>
      </c>
      <c r="D144" s="36">
        <v>27118</v>
      </c>
      <c r="E144" s="37">
        <f t="shared" si="28"/>
        <v>23938.127111143891</v>
      </c>
      <c r="F144" s="38">
        <f t="shared" si="25"/>
        <v>1.1132063213400907</v>
      </c>
      <c r="G144" s="39">
        <f t="shared" si="26"/>
        <v>-1460.617277179216</v>
      </c>
      <c r="H144" s="39">
        <f t="shared" si="27"/>
        <v>0</v>
      </c>
      <c r="I144" s="37">
        <f t="shared" si="29"/>
        <v>-1460.617277179216</v>
      </c>
      <c r="J144" s="40">
        <f t="shared" si="30"/>
        <v>-238.44360505729779</v>
      </c>
      <c r="K144" s="37">
        <f t="shared" si="31"/>
        <v>-1699.0608822365139</v>
      </c>
      <c r="L144" s="37">
        <f t="shared" si="32"/>
        <v>-39609019.322545983</v>
      </c>
      <c r="M144" s="37">
        <f t="shared" si="33"/>
        <v>-46075133.004489779</v>
      </c>
      <c r="N144" s="41">
        <f>'jan-juli'!M144</f>
        <v>-42329165.495014064</v>
      </c>
      <c r="O144" s="41">
        <f t="shared" si="34"/>
        <v>-3745967.5094757155</v>
      </c>
      <c r="Q144" s="63"/>
      <c r="R144" s="64"/>
      <c r="S144" s="64"/>
      <c r="T144" s="64"/>
    </row>
    <row r="145" spans="1:20" s="34" customFormat="1" x14ac:dyDescent="0.2">
      <c r="A145" s="33">
        <v>3050</v>
      </c>
      <c r="B145" s="34" t="s">
        <v>152</v>
      </c>
      <c r="C145" s="36">
        <v>55117218</v>
      </c>
      <c r="D145" s="36">
        <v>2713</v>
      </c>
      <c r="E145" s="37">
        <f t="shared" si="28"/>
        <v>20315.96682639145</v>
      </c>
      <c r="F145" s="38">
        <f t="shared" si="25"/>
        <v>0.94476324694366765</v>
      </c>
      <c r="G145" s="39">
        <f t="shared" si="26"/>
        <v>712.67889367224848</v>
      </c>
      <c r="H145" s="39">
        <f t="shared" si="27"/>
        <v>0</v>
      </c>
      <c r="I145" s="37">
        <f t="shared" si="29"/>
        <v>712.67889367224848</v>
      </c>
      <c r="J145" s="40">
        <f t="shared" si="30"/>
        <v>-238.44360505729779</v>
      </c>
      <c r="K145" s="37">
        <f t="shared" si="31"/>
        <v>474.23528861495072</v>
      </c>
      <c r="L145" s="37">
        <f t="shared" si="32"/>
        <v>1933497.8385328101</v>
      </c>
      <c r="M145" s="37">
        <f t="shared" si="33"/>
        <v>1286600.3380123612</v>
      </c>
      <c r="N145" s="41">
        <f>'jan-juli'!M145</f>
        <v>1583924.1224878991</v>
      </c>
      <c r="O145" s="41">
        <f t="shared" si="34"/>
        <v>-297323.78447553795</v>
      </c>
      <c r="Q145" s="63"/>
      <c r="R145" s="64"/>
      <c r="S145" s="64"/>
      <c r="T145" s="64"/>
    </row>
    <row r="146" spans="1:20" s="34" customFormat="1" x14ac:dyDescent="0.2">
      <c r="A146" s="33">
        <v>3051</v>
      </c>
      <c r="B146" s="34" t="s">
        <v>153</v>
      </c>
      <c r="C146" s="36">
        <v>28758773</v>
      </c>
      <c r="D146" s="36">
        <v>1386</v>
      </c>
      <c r="E146" s="37">
        <f t="shared" si="28"/>
        <v>20749.47546897547</v>
      </c>
      <c r="F146" s="38">
        <f t="shared" si="25"/>
        <v>0.96492290935332359</v>
      </c>
      <c r="G146" s="39">
        <f t="shared" si="26"/>
        <v>452.57370812183655</v>
      </c>
      <c r="H146" s="39">
        <f t="shared" si="27"/>
        <v>0</v>
      </c>
      <c r="I146" s="37">
        <f t="shared" si="29"/>
        <v>452.57370812183655</v>
      </c>
      <c r="J146" s="40">
        <f t="shared" si="30"/>
        <v>-238.44360505729779</v>
      </c>
      <c r="K146" s="37">
        <f t="shared" si="31"/>
        <v>214.13010306453876</v>
      </c>
      <c r="L146" s="37">
        <f t="shared" si="32"/>
        <v>627267.1594568654</v>
      </c>
      <c r="M146" s="37">
        <f t="shared" si="33"/>
        <v>296784.32284745073</v>
      </c>
      <c r="N146" s="41">
        <f>'jan-juli'!M146</f>
        <v>357649.54764770716</v>
      </c>
      <c r="O146" s="41">
        <f t="shared" si="34"/>
        <v>-60865.22480025643</v>
      </c>
      <c r="Q146" s="63"/>
      <c r="R146" s="64"/>
      <c r="S146" s="64"/>
      <c r="T146" s="64"/>
    </row>
    <row r="147" spans="1:20" s="34" customFormat="1" x14ac:dyDescent="0.2">
      <c r="A147" s="33">
        <v>3052</v>
      </c>
      <c r="B147" s="34" t="s">
        <v>154</v>
      </c>
      <c r="C147" s="36">
        <v>68106995</v>
      </c>
      <c r="D147" s="36">
        <v>2412</v>
      </c>
      <c r="E147" s="37">
        <f t="shared" si="28"/>
        <v>28236.730928689885</v>
      </c>
      <c r="F147" s="38">
        <f t="shared" si="25"/>
        <v>1.3131063770299605</v>
      </c>
      <c r="G147" s="39">
        <f t="shared" si="26"/>
        <v>-4039.7795677068125</v>
      </c>
      <c r="H147" s="39">
        <f t="shared" si="27"/>
        <v>0</v>
      </c>
      <c r="I147" s="37">
        <f t="shared" si="29"/>
        <v>-4039.7795677068125</v>
      </c>
      <c r="J147" s="40">
        <f t="shared" si="30"/>
        <v>-238.44360505729779</v>
      </c>
      <c r="K147" s="37">
        <f t="shared" si="31"/>
        <v>-4278.2231727641101</v>
      </c>
      <c r="L147" s="37">
        <f t="shared" si="32"/>
        <v>-9743948.317308832</v>
      </c>
      <c r="M147" s="37">
        <f t="shared" si="33"/>
        <v>-10319074.292707033</v>
      </c>
      <c r="N147" s="41">
        <f>'jan-juli'!M147</f>
        <v>-10525216.701496201</v>
      </c>
      <c r="O147" s="41">
        <f t="shared" si="34"/>
        <v>206142.40878916718</v>
      </c>
      <c r="Q147" s="63"/>
      <c r="R147" s="64"/>
      <c r="S147" s="64"/>
      <c r="T147" s="64"/>
    </row>
    <row r="148" spans="1:20" s="34" customFormat="1" x14ac:dyDescent="0.2">
      <c r="A148" s="33">
        <v>3053</v>
      </c>
      <c r="B148" s="34" t="s">
        <v>127</v>
      </c>
      <c r="C148" s="36">
        <v>125168185</v>
      </c>
      <c r="D148" s="36">
        <v>6867</v>
      </c>
      <c r="E148" s="37">
        <f t="shared" si="28"/>
        <v>18227.491626620067</v>
      </c>
      <c r="F148" s="38">
        <f t="shared" si="25"/>
        <v>0.8476418730135743</v>
      </c>
      <c r="G148" s="39">
        <f t="shared" si="26"/>
        <v>1965.7640135350782</v>
      </c>
      <c r="H148" s="39">
        <f t="shared" si="27"/>
        <v>394.06390017421398</v>
      </c>
      <c r="I148" s="37">
        <f t="shared" si="29"/>
        <v>2359.8279137092923</v>
      </c>
      <c r="J148" s="40">
        <f t="shared" si="30"/>
        <v>-238.44360505729779</v>
      </c>
      <c r="K148" s="37">
        <f t="shared" si="31"/>
        <v>2121.3843086519946</v>
      </c>
      <c r="L148" s="37">
        <f t="shared" si="32"/>
        <v>16204938.283441709</v>
      </c>
      <c r="M148" s="37">
        <f t="shared" si="33"/>
        <v>14567546.047513247</v>
      </c>
      <c r="N148" s="41">
        <f>'jan-juli'!M148</f>
        <v>14484275.848333532</v>
      </c>
      <c r="O148" s="41">
        <f t="shared" si="34"/>
        <v>83270.199179714546</v>
      </c>
      <c r="Q148" s="63"/>
      <c r="R148" s="64"/>
      <c r="S148" s="64"/>
      <c r="T148" s="64"/>
    </row>
    <row r="149" spans="1:20" s="34" customFormat="1" x14ac:dyDescent="0.2">
      <c r="A149" s="33">
        <v>3054</v>
      </c>
      <c r="B149" s="34" t="s">
        <v>128</v>
      </c>
      <c r="C149" s="36">
        <v>172552680</v>
      </c>
      <c r="D149" s="36">
        <v>9062</v>
      </c>
      <c r="E149" s="37">
        <f t="shared" si="28"/>
        <v>19041.346281174134</v>
      </c>
      <c r="F149" s="38">
        <f t="shared" si="25"/>
        <v>0.88548895026799657</v>
      </c>
      <c r="G149" s="39">
        <f t="shared" si="26"/>
        <v>1477.4512208026383</v>
      </c>
      <c r="H149" s="39">
        <f t="shared" si="27"/>
        <v>109.21477108029066</v>
      </c>
      <c r="I149" s="37">
        <f t="shared" si="29"/>
        <v>1586.6659918829289</v>
      </c>
      <c r="J149" s="40">
        <f t="shared" si="30"/>
        <v>-238.44360505729779</v>
      </c>
      <c r="K149" s="37">
        <f t="shared" si="31"/>
        <v>1348.222386825631</v>
      </c>
      <c r="L149" s="37">
        <f t="shared" si="32"/>
        <v>14378367.218443101</v>
      </c>
      <c r="M149" s="37">
        <f t="shared" si="33"/>
        <v>12217591.269413868</v>
      </c>
      <c r="N149" s="41">
        <f>'jan-juli'!M149</f>
        <v>11794126.034469003</v>
      </c>
      <c r="O149" s="41">
        <f t="shared" si="34"/>
        <v>423465.23494486511</v>
      </c>
      <c r="Q149" s="63"/>
      <c r="R149" s="64"/>
      <c r="S149" s="64"/>
      <c r="T149" s="64"/>
    </row>
    <row r="150" spans="1:20" s="34" customFormat="1" x14ac:dyDescent="0.2">
      <c r="A150" s="33">
        <v>3401</v>
      </c>
      <c r="B150" s="34" t="s">
        <v>91</v>
      </c>
      <c r="C150" s="36">
        <v>317170980</v>
      </c>
      <c r="D150" s="36">
        <v>17851</v>
      </c>
      <c r="E150" s="37">
        <f t="shared" si="28"/>
        <v>17767.686964315726</v>
      </c>
      <c r="F150" s="38">
        <f t="shared" si="25"/>
        <v>0.82625935406034534</v>
      </c>
      <c r="G150" s="39">
        <f t="shared" si="26"/>
        <v>2241.6468109176826</v>
      </c>
      <c r="H150" s="39">
        <f t="shared" si="27"/>
        <v>554.99553198073329</v>
      </c>
      <c r="I150" s="37">
        <f t="shared" si="29"/>
        <v>2796.6423428984158</v>
      </c>
      <c r="J150" s="40">
        <f t="shared" si="30"/>
        <v>-238.44360505729779</v>
      </c>
      <c r="K150" s="37">
        <f t="shared" si="31"/>
        <v>2558.1987378411181</v>
      </c>
      <c r="L150" s="37">
        <f t="shared" si="32"/>
        <v>49922862.463079624</v>
      </c>
      <c r="M150" s="37">
        <f t="shared" si="33"/>
        <v>45666405.669201799</v>
      </c>
      <c r="N150" s="41">
        <f>'jan-juli'!M150</f>
        <v>42342151.187199958</v>
      </c>
      <c r="O150" s="41">
        <f t="shared" si="34"/>
        <v>3324254.4820018411</v>
      </c>
      <c r="Q150" s="63"/>
      <c r="R150" s="64"/>
      <c r="S150" s="64"/>
      <c r="T150" s="64"/>
    </row>
    <row r="151" spans="1:20" s="34" customFormat="1" x14ac:dyDescent="0.2">
      <c r="A151" s="33">
        <v>3403</v>
      </c>
      <c r="B151" s="34" t="s">
        <v>92</v>
      </c>
      <c r="C151" s="36">
        <v>620794499</v>
      </c>
      <c r="D151" s="36">
        <v>31509</v>
      </c>
      <c r="E151" s="37">
        <f t="shared" si="28"/>
        <v>19702.132692246661</v>
      </c>
      <c r="F151" s="38">
        <f t="shared" si="25"/>
        <v>0.9162178208453079</v>
      </c>
      <c r="G151" s="39">
        <f t="shared" si="26"/>
        <v>1080.9793741591216</v>
      </c>
      <c r="H151" s="39">
        <f t="shared" si="27"/>
        <v>0</v>
      </c>
      <c r="I151" s="37">
        <f t="shared" si="29"/>
        <v>1080.9793741591216</v>
      </c>
      <c r="J151" s="40">
        <f t="shared" si="30"/>
        <v>-238.44360505729779</v>
      </c>
      <c r="K151" s="37">
        <f t="shared" si="31"/>
        <v>842.5357691018238</v>
      </c>
      <c r="L151" s="37">
        <f t="shared" si="32"/>
        <v>34060579.100379758</v>
      </c>
      <c r="M151" s="37">
        <f t="shared" si="33"/>
        <v>26547459.548629366</v>
      </c>
      <c r="N151" s="41">
        <f>'jan-juli'!M151</f>
        <v>26747694.559185844</v>
      </c>
      <c r="O151" s="41">
        <f t="shared" si="34"/>
        <v>-200235.01055647805</v>
      </c>
      <c r="Q151" s="63"/>
      <c r="R151" s="64"/>
      <c r="S151" s="64"/>
      <c r="T151" s="64"/>
    </row>
    <row r="152" spans="1:20" s="34" customFormat="1" x14ac:dyDescent="0.2">
      <c r="A152" s="33">
        <v>3405</v>
      </c>
      <c r="B152" s="34" t="s">
        <v>112</v>
      </c>
      <c r="C152" s="36">
        <v>560804755</v>
      </c>
      <c r="D152" s="36">
        <v>28493</v>
      </c>
      <c r="E152" s="37">
        <f t="shared" si="28"/>
        <v>19682.194047660829</v>
      </c>
      <c r="F152" s="38">
        <f t="shared" si="25"/>
        <v>0.91529060439730225</v>
      </c>
      <c r="G152" s="39">
        <f t="shared" si="26"/>
        <v>1092.9425609106213</v>
      </c>
      <c r="H152" s="39">
        <f t="shared" si="27"/>
        <v>0</v>
      </c>
      <c r="I152" s="37">
        <f t="shared" si="29"/>
        <v>1092.9425609106213</v>
      </c>
      <c r="J152" s="40">
        <f t="shared" si="30"/>
        <v>-238.44360505729779</v>
      </c>
      <c r="K152" s="37">
        <f t="shared" si="31"/>
        <v>854.49895585332354</v>
      </c>
      <c r="L152" s="37">
        <f t="shared" si="32"/>
        <v>31141212.388026334</v>
      </c>
      <c r="M152" s="37">
        <f t="shared" si="33"/>
        <v>24347238.749128748</v>
      </c>
      <c r="N152" s="41">
        <f>'jan-juli'!M152</f>
        <v>23980243.159398336</v>
      </c>
      <c r="O152" s="41">
        <f t="shared" si="34"/>
        <v>366995.58973041177</v>
      </c>
      <c r="Q152" s="63"/>
      <c r="R152" s="64"/>
      <c r="S152" s="64"/>
      <c r="T152" s="64"/>
    </row>
    <row r="153" spans="1:20" s="34" customFormat="1" x14ac:dyDescent="0.2">
      <c r="A153" s="33">
        <v>3407</v>
      </c>
      <c r="B153" s="34" t="s">
        <v>113</v>
      </c>
      <c r="C153" s="36">
        <v>542967437</v>
      </c>
      <c r="D153" s="36">
        <v>30395</v>
      </c>
      <c r="E153" s="37">
        <f t="shared" si="28"/>
        <v>17863.709063990787</v>
      </c>
      <c r="F153" s="38">
        <f t="shared" si="25"/>
        <v>0.83072471627729438</v>
      </c>
      <c r="G153" s="39">
        <f t="shared" si="26"/>
        <v>2184.0335511126459</v>
      </c>
      <c r="H153" s="39">
        <f t="shared" si="27"/>
        <v>521.38779709446192</v>
      </c>
      <c r="I153" s="37">
        <f t="shared" si="29"/>
        <v>2705.4213482071077</v>
      </c>
      <c r="J153" s="40">
        <f t="shared" si="30"/>
        <v>-238.44360505729779</v>
      </c>
      <c r="K153" s="37">
        <f t="shared" si="31"/>
        <v>2466.9777431498101</v>
      </c>
      <c r="L153" s="37">
        <f t="shared" si="32"/>
        <v>82231281.878755033</v>
      </c>
      <c r="M153" s="37">
        <f t="shared" si="33"/>
        <v>74983788.503038481</v>
      </c>
      <c r="N153" s="41">
        <f>'jan-juli'!M153</f>
        <v>72780066.978855103</v>
      </c>
      <c r="O153" s="41">
        <f t="shared" si="34"/>
        <v>2203721.5241833776</v>
      </c>
      <c r="Q153" s="63"/>
      <c r="R153" s="64"/>
      <c r="S153" s="64"/>
      <c r="T153" s="64"/>
    </row>
    <row r="154" spans="1:20" s="34" customFormat="1" x14ac:dyDescent="0.2">
      <c r="A154" s="33">
        <v>3411</v>
      </c>
      <c r="B154" s="34" t="s">
        <v>93</v>
      </c>
      <c r="C154" s="36">
        <v>594724840</v>
      </c>
      <c r="D154" s="36">
        <v>34897</v>
      </c>
      <c r="E154" s="37">
        <f t="shared" si="28"/>
        <v>17042.291314439637</v>
      </c>
      <c r="F154" s="38">
        <f t="shared" si="25"/>
        <v>0.79252592875245043</v>
      </c>
      <c r="G154" s="39">
        <f t="shared" si="26"/>
        <v>2676.8842008433362</v>
      </c>
      <c r="H154" s="39">
        <f t="shared" si="27"/>
        <v>808.88400943736451</v>
      </c>
      <c r="I154" s="37">
        <f t="shared" si="29"/>
        <v>3485.7682102807007</v>
      </c>
      <c r="J154" s="40">
        <f t="shared" si="30"/>
        <v>-238.44360505729779</v>
      </c>
      <c r="K154" s="37">
        <f t="shared" si="31"/>
        <v>3247.3246052234031</v>
      </c>
      <c r="L154" s="37">
        <f t="shared" si="32"/>
        <v>121642853.23416561</v>
      </c>
      <c r="M154" s="37">
        <f t="shared" si="33"/>
        <v>113321886.74848109</v>
      </c>
      <c r="N154" s="41">
        <f>'jan-juli'!M154</f>
        <v>108913218.94748011</v>
      </c>
      <c r="O154" s="41">
        <f t="shared" si="34"/>
        <v>4408667.8010009825</v>
      </c>
      <c r="Q154" s="63"/>
      <c r="R154" s="64"/>
      <c r="S154" s="64"/>
      <c r="T154" s="64"/>
    </row>
    <row r="155" spans="1:20" s="34" customFormat="1" x14ac:dyDescent="0.2">
      <c r="A155" s="33">
        <v>3412</v>
      </c>
      <c r="B155" s="34" t="s">
        <v>94</v>
      </c>
      <c r="C155" s="36">
        <v>118513277</v>
      </c>
      <c r="D155" s="36">
        <v>7625</v>
      </c>
      <c r="E155" s="37">
        <f t="shared" si="28"/>
        <v>15542.724852459016</v>
      </c>
      <c r="F155" s="38">
        <f t="shared" si="25"/>
        <v>0.72279086313951446</v>
      </c>
      <c r="G155" s="39">
        <f t="shared" si="26"/>
        <v>3576.6240780317089</v>
      </c>
      <c r="H155" s="39">
        <f t="shared" si="27"/>
        <v>1333.7322711305819</v>
      </c>
      <c r="I155" s="37">
        <f t="shared" si="29"/>
        <v>4910.3563491622908</v>
      </c>
      <c r="J155" s="40">
        <f t="shared" si="30"/>
        <v>-238.44360505729779</v>
      </c>
      <c r="K155" s="37">
        <f t="shared" si="31"/>
        <v>4671.9127441049932</v>
      </c>
      <c r="L155" s="37">
        <f t="shared" si="32"/>
        <v>37441467.162362471</v>
      </c>
      <c r="M155" s="37">
        <f t="shared" si="33"/>
        <v>35623334.673800573</v>
      </c>
      <c r="N155" s="41">
        <f>'jan-juli'!M155</f>
        <v>33844123.760265499</v>
      </c>
      <c r="O155" s="41">
        <f t="shared" si="34"/>
        <v>1779210.9135350734</v>
      </c>
      <c r="Q155" s="63"/>
      <c r="R155" s="64"/>
      <c r="S155" s="64"/>
      <c r="T155" s="64"/>
    </row>
    <row r="156" spans="1:20" s="34" customFormat="1" x14ac:dyDescent="0.2">
      <c r="A156" s="33">
        <v>3413</v>
      </c>
      <c r="B156" s="34" t="s">
        <v>95</v>
      </c>
      <c r="C156" s="36">
        <v>357749911</v>
      </c>
      <c r="D156" s="36">
        <v>21072</v>
      </c>
      <c r="E156" s="37">
        <f t="shared" si="28"/>
        <v>16977.501471146545</v>
      </c>
      <c r="F156" s="38">
        <f t="shared" si="25"/>
        <v>0.78951297528380049</v>
      </c>
      <c r="G156" s="39">
        <f t="shared" si="26"/>
        <v>2715.7581068191917</v>
      </c>
      <c r="H156" s="39">
        <f t="shared" si="27"/>
        <v>831.56045458994686</v>
      </c>
      <c r="I156" s="37">
        <f t="shared" si="29"/>
        <v>3547.3185614091385</v>
      </c>
      <c r="J156" s="40">
        <f t="shared" si="30"/>
        <v>-238.44360505729779</v>
      </c>
      <c r="K156" s="37">
        <f t="shared" si="31"/>
        <v>3308.8749563518409</v>
      </c>
      <c r="L156" s="37">
        <f t="shared" si="32"/>
        <v>74749096.726013362</v>
      </c>
      <c r="M156" s="37">
        <f t="shared" si="33"/>
        <v>69724613.080245987</v>
      </c>
      <c r="N156" s="41">
        <f>'jan-juli'!M156</f>
        <v>67023112.5569003</v>
      </c>
      <c r="O156" s="41">
        <f t="shared" si="34"/>
        <v>2701500.5233456865</v>
      </c>
      <c r="Q156" s="63"/>
      <c r="R156" s="64"/>
      <c r="S156" s="64"/>
      <c r="T156" s="64"/>
    </row>
    <row r="157" spans="1:20" s="34" customFormat="1" x14ac:dyDescent="0.2">
      <c r="A157" s="33">
        <v>3414</v>
      </c>
      <c r="B157" s="34" t="s">
        <v>96</v>
      </c>
      <c r="C157" s="36">
        <v>74681288</v>
      </c>
      <c r="D157" s="36">
        <v>5038</v>
      </c>
      <c r="E157" s="37">
        <f t="shared" si="28"/>
        <v>14823.59825327511</v>
      </c>
      <c r="F157" s="38">
        <f t="shared" si="25"/>
        <v>0.6893489705328596</v>
      </c>
      <c r="G157" s="39">
        <f t="shared" si="26"/>
        <v>4008.1000375420526</v>
      </c>
      <c r="H157" s="39">
        <f t="shared" si="27"/>
        <v>1585.4265808449491</v>
      </c>
      <c r="I157" s="37">
        <f t="shared" si="29"/>
        <v>5593.5266183870017</v>
      </c>
      <c r="J157" s="40">
        <f t="shared" si="30"/>
        <v>-238.44360505729779</v>
      </c>
      <c r="K157" s="37">
        <f t="shared" si="31"/>
        <v>5355.083013329704</v>
      </c>
      <c r="L157" s="37">
        <f t="shared" si="32"/>
        <v>28180187.103433713</v>
      </c>
      <c r="M157" s="37">
        <f t="shared" si="33"/>
        <v>26978908.221155047</v>
      </c>
      <c r="N157" s="41">
        <f>'jan-juli'!M157</f>
        <v>26194633.311890829</v>
      </c>
      <c r="O157" s="41">
        <f t="shared" si="34"/>
        <v>784274.90926421806</v>
      </c>
      <c r="Q157" s="63"/>
      <c r="R157" s="64"/>
      <c r="S157" s="64"/>
      <c r="T157" s="64"/>
    </row>
    <row r="158" spans="1:20" s="34" customFormat="1" x14ac:dyDescent="0.2">
      <c r="A158" s="33">
        <v>3415</v>
      </c>
      <c r="B158" s="34" t="s">
        <v>97</v>
      </c>
      <c r="C158" s="36">
        <v>134055741</v>
      </c>
      <c r="D158" s="36">
        <v>7914</v>
      </c>
      <c r="E158" s="37">
        <f t="shared" si="28"/>
        <v>16939.062547384383</v>
      </c>
      <c r="F158" s="38">
        <f t="shared" si="25"/>
        <v>0.78772543139121132</v>
      </c>
      <c r="G158" s="39">
        <f t="shared" si="26"/>
        <v>2738.8214610764885</v>
      </c>
      <c r="H158" s="39">
        <f t="shared" si="27"/>
        <v>845.01407790670339</v>
      </c>
      <c r="I158" s="37">
        <f t="shared" si="29"/>
        <v>3583.8355389831918</v>
      </c>
      <c r="J158" s="40">
        <f t="shared" si="30"/>
        <v>-238.44360505729779</v>
      </c>
      <c r="K158" s="37">
        <f t="shared" si="31"/>
        <v>3345.3919339258941</v>
      </c>
      <c r="L158" s="37">
        <f t="shared" si="32"/>
        <v>28362474.455512978</v>
      </c>
      <c r="M158" s="37">
        <f t="shared" si="33"/>
        <v>26475431.765089527</v>
      </c>
      <c r="N158" s="41">
        <f>'jan-juli'!M158</f>
        <v>24983646.934339833</v>
      </c>
      <c r="O158" s="41">
        <f t="shared" si="34"/>
        <v>1491784.8307496943</v>
      </c>
      <c r="Q158" s="63"/>
      <c r="R158" s="64"/>
      <c r="S158" s="64"/>
      <c r="T158" s="64"/>
    </row>
    <row r="159" spans="1:20" s="34" customFormat="1" x14ac:dyDescent="0.2">
      <c r="A159" s="33">
        <v>3416</v>
      </c>
      <c r="B159" s="34" t="s">
        <v>98</v>
      </c>
      <c r="C159" s="36">
        <v>89857608</v>
      </c>
      <c r="D159" s="36">
        <v>6099</v>
      </c>
      <c r="E159" s="37">
        <f t="shared" si="28"/>
        <v>14733.170683718643</v>
      </c>
      <c r="F159" s="38">
        <f t="shared" si="25"/>
        <v>0.68514377346016064</v>
      </c>
      <c r="G159" s="39">
        <f t="shared" si="26"/>
        <v>4062.3565792759327</v>
      </c>
      <c r="H159" s="39">
        <f t="shared" si="27"/>
        <v>1617.0762301897123</v>
      </c>
      <c r="I159" s="37">
        <f t="shared" si="29"/>
        <v>5679.4328094656448</v>
      </c>
      <c r="J159" s="40">
        <f t="shared" si="30"/>
        <v>-238.44360505729779</v>
      </c>
      <c r="K159" s="37">
        <f t="shared" si="31"/>
        <v>5440.9892044083472</v>
      </c>
      <c r="L159" s="37">
        <f t="shared" si="32"/>
        <v>34638860.704930969</v>
      </c>
      <c r="M159" s="37">
        <f t="shared" si="33"/>
        <v>33184593.157686509</v>
      </c>
      <c r="N159" s="41">
        <f>'jan-juli'!M159</f>
        <v>32142781.816191386</v>
      </c>
      <c r="O159" s="41">
        <f t="shared" si="34"/>
        <v>1041811.3414951228</v>
      </c>
      <c r="Q159" s="63"/>
      <c r="R159" s="64"/>
      <c r="S159" s="64"/>
      <c r="T159" s="64"/>
    </row>
    <row r="160" spans="1:20" s="34" customFormat="1" x14ac:dyDescent="0.2">
      <c r="A160" s="33">
        <v>3417</v>
      </c>
      <c r="B160" s="34" t="s">
        <v>99</v>
      </c>
      <c r="C160" s="36">
        <v>74073441</v>
      </c>
      <c r="D160" s="36">
        <v>4545</v>
      </c>
      <c r="E160" s="37">
        <f t="shared" si="28"/>
        <v>16297.786798679868</v>
      </c>
      <c r="F160" s="38">
        <f t="shared" si="25"/>
        <v>0.75790387459750397</v>
      </c>
      <c r="G160" s="39">
        <f t="shared" si="26"/>
        <v>3123.5869102991974</v>
      </c>
      <c r="H160" s="39">
        <f t="shared" si="27"/>
        <v>1069.4605899532835</v>
      </c>
      <c r="I160" s="37">
        <f t="shared" si="29"/>
        <v>4193.0475002524809</v>
      </c>
      <c r="J160" s="40">
        <f t="shared" si="30"/>
        <v>-238.44360505729779</v>
      </c>
      <c r="K160" s="37">
        <f t="shared" si="31"/>
        <v>3954.6038951951832</v>
      </c>
      <c r="L160" s="37">
        <f t="shared" si="32"/>
        <v>19057400.888647527</v>
      </c>
      <c r="M160" s="37">
        <f t="shared" si="33"/>
        <v>17973674.703662109</v>
      </c>
      <c r="N160" s="41">
        <f>'jan-juli'!M160</f>
        <v>17375056.485528756</v>
      </c>
      <c r="O160" s="41">
        <f t="shared" si="34"/>
        <v>598618.2181333527</v>
      </c>
      <c r="Q160" s="63"/>
      <c r="R160" s="64"/>
      <c r="S160" s="64"/>
      <c r="T160" s="64"/>
    </row>
    <row r="161" spans="1:20" s="34" customFormat="1" x14ac:dyDescent="0.2">
      <c r="A161" s="33">
        <v>3418</v>
      </c>
      <c r="B161" s="34" t="s">
        <v>100</v>
      </c>
      <c r="C161" s="36">
        <v>109165305</v>
      </c>
      <c r="D161" s="36">
        <v>7227</v>
      </c>
      <c r="E161" s="37">
        <f t="shared" si="28"/>
        <v>15105.203403902035</v>
      </c>
      <c r="F161" s="38">
        <f t="shared" si="25"/>
        <v>0.70244459126978376</v>
      </c>
      <c r="G161" s="39">
        <f t="shared" si="26"/>
        <v>3839.1369471658977</v>
      </c>
      <c r="H161" s="39">
        <f t="shared" si="27"/>
        <v>1486.8647781255254</v>
      </c>
      <c r="I161" s="37">
        <f t="shared" si="29"/>
        <v>5326.0017252914231</v>
      </c>
      <c r="J161" s="40">
        <f t="shared" si="30"/>
        <v>-238.44360505729779</v>
      </c>
      <c r="K161" s="37">
        <f t="shared" si="31"/>
        <v>5087.5581202341255</v>
      </c>
      <c r="L161" s="37">
        <f t="shared" si="32"/>
        <v>38491014.468681112</v>
      </c>
      <c r="M161" s="37">
        <f t="shared" si="33"/>
        <v>36767782.534932025</v>
      </c>
      <c r="N161" s="41">
        <f>'jan-juli'!M161</f>
        <v>35976288.675900169</v>
      </c>
      <c r="O161" s="41">
        <f t="shared" si="34"/>
        <v>791493.85903185606</v>
      </c>
      <c r="Q161" s="63"/>
      <c r="R161" s="64"/>
      <c r="S161" s="64"/>
      <c r="T161" s="64"/>
    </row>
    <row r="162" spans="1:20" s="34" customFormat="1" x14ac:dyDescent="0.2">
      <c r="A162" s="33">
        <v>3419</v>
      </c>
      <c r="B162" s="34" t="s">
        <v>404</v>
      </c>
      <c r="C162" s="36">
        <v>55324901</v>
      </c>
      <c r="D162" s="36">
        <v>3587</v>
      </c>
      <c r="E162" s="37">
        <f t="shared" si="28"/>
        <v>15423.724839698913</v>
      </c>
      <c r="F162" s="38">
        <f t="shared" si="25"/>
        <v>0.71725694789923533</v>
      </c>
      <c r="G162" s="39">
        <f t="shared" si="26"/>
        <v>3648.0240856877708</v>
      </c>
      <c r="H162" s="39">
        <f t="shared" si="27"/>
        <v>1375.382275596618</v>
      </c>
      <c r="I162" s="37">
        <f t="shared" si="29"/>
        <v>5023.4063612843893</v>
      </c>
      <c r="J162" s="40">
        <f t="shared" si="30"/>
        <v>-238.44360505729779</v>
      </c>
      <c r="K162" s="37">
        <f t="shared" si="31"/>
        <v>4784.9627562270916</v>
      </c>
      <c r="L162" s="37">
        <f t="shared" si="32"/>
        <v>18018958.617927104</v>
      </c>
      <c r="M162" s="37">
        <f t="shared" si="33"/>
        <v>17163661.406586576</v>
      </c>
      <c r="N162" s="41">
        <f>'jan-juli'!M162</f>
        <v>16810408.4193931</v>
      </c>
      <c r="O162" s="41">
        <f t="shared" si="34"/>
        <v>353252.98719347641</v>
      </c>
      <c r="Q162" s="63"/>
      <c r="R162" s="64"/>
      <c r="S162" s="64"/>
      <c r="T162" s="64"/>
    </row>
    <row r="163" spans="1:20" s="34" customFormat="1" x14ac:dyDescent="0.2">
      <c r="A163" s="33">
        <v>3420</v>
      </c>
      <c r="B163" s="34" t="s">
        <v>101</v>
      </c>
      <c r="C163" s="36">
        <v>359882004</v>
      </c>
      <c r="D163" s="36">
        <v>21292</v>
      </c>
      <c r="E163" s="37">
        <f t="shared" si="28"/>
        <v>16902.216982904378</v>
      </c>
      <c r="F163" s="38">
        <f t="shared" si="25"/>
        <v>0.78601198425718766</v>
      </c>
      <c r="G163" s="39">
        <f t="shared" si="26"/>
        <v>2760.9287997644919</v>
      </c>
      <c r="H163" s="39">
        <f t="shared" si="27"/>
        <v>857.91002547470521</v>
      </c>
      <c r="I163" s="37">
        <f t="shared" si="29"/>
        <v>3618.8388252391969</v>
      </c>
      <c r="J163" s="40">
        <f t="shared" si="30"/>
        <v>-238.44360505729779</v>
      </c>
      <c r="K163" s="37">
        <f t="shared" si="31"/>
        <v>3380.3952201818993</v>
      </c>
      <c r="L163" s="37">
        <f t="shared" si="32"/>
        <v>77052316.266992986</v>
      </c>
      <c r="M163" s="37">
        <f t="shared" si="33"/>
        <v>71975375.028112993</v>
      </c>
      <c r="N163" s="41">
        <f>'jan-juli'!M163</f>
        <v>67737145.401524395</v>
      </c>
      <c r="O163" s="41">
        <f t="shared" si="34"/>
        <v>4238229.6265885979</v>
      </c>
      <c r="Q163" s="63"/>
      <c r="R163" s="64"/>
      <c r="S163" s="64"/>
      <c r="T163" s="64"/>
    </row>
    <row r="164" spans="1:20" s="34" customFormat="1" x14ac:dyDescent="0.2">
      <c r="A164" s="33">
        <v>3421</v>
      </c>
      <c r="B164" s="34" t="s">
        <v>102</v>
      </c>
      <c r="C164" s="36">
        <v>114510707</v>
      </c>
      <c r="D164" s="36">
        <v>6580</v>
      </c>
      <c r="E164" s="37">
        <f t="shared" si="28"/>
        <v>17402.84300911854</v>
      </c>
      <c r="F164" s="38">
        <f t="shared" si="25"/>
        <v>0.8092928388713122</v>
      </c>
      <c r="G164" s="39">
        <f t="shared" si="26"/>
        <v>2460.5531840359945</v>
      </c>
      <c r="H164" s="39">
        <f t="shared" si="27"/>
        <v>682.69091629974844</v>
      </c>
      <c r="I164" s="37">
        <f t="shared" si="29"/>
        <v>3143.244100335743</v>
      </c>
      <c r="J164" s="40">
        <f t="shared" si="30"/>
        <v>-238.44360505729779</v>
      </c>
      <c r="K164" s="37">
        <f t="shared" si="31"/>
        <v>2904.8004952784454</v>
      </c>
      <c r="L164" s="37">
        <f t="shared" si="32"/>
        <v>20682546.18020919</v>
      </c>
      <c r="M164" s="37">
        <f t="shared" si="33"/>
        <v>19113587.25893217</v>
      </c>
      <c r="N164" s="41">
        <f>'jan-juli'!M164</f>
        <v>18423928.748301249</v>
      </c>
      <c r="O164" s="41">
        <f t="shared" si="34"/>
        <v>689658.51063092053</v>
      </c>
      <c r="Q164" s="63"/>
      <c r="R164" s="64"/>
      <c r="S164" s="64"/>
      <c r="T164" s="64"/>
    </row>
    <row r="165" spans="1:20" s="34" customFormat="1" x14ac:dyDescent="0.2">
      <c r="A165" s="33">
        <v>3422</v>
      </c>
      <c r="B165" s="34" t="s">
        <v>103</v>
      </c>
      <c r="C165" s="36">
        <v>73007089</v>
      </c>
      <c r="D165" s="36">
        <v>4338</v>
      </c>
      <c r="E165" s="37">
        <f t="shared" si="28"/>
        <v>16829.66551406178</v>
      </c>
      <c r="F165" s="38">
        <f t="shared" si="25"/>
        <v>0.78263808815566305</v>
      </c>
      <c r="G165" s="39">
        <f t="shared" si="26"/>
        <v>2804.45968107005</v>
      </c>
      <c r="H165" s="39">
        <f t="shared" si="27"/>
        <v>883.30303956961427</v>
      </c>
      <c r="I165" s="37">
        <f t="shared" si="29"/>
        <v>3687.7627206396642</v>
      </c>
      <c r="J165" s="40">
        <f t="shared" si="30"/>
        <v>-238.44360505729779</v>
      </c>
      <c r="K165" s="37">
        <f t="shared" si="31"/>
        <v>3449.3191155823665</v>
      </c>
      <c r="L165" s="37">
        <f t="shared" si="32"/>
        <v>15997514.682134863</v>
      </c>
      <c r="M165" s="37">
        <f t="shared" si="33"/>
        <v>14963146.323396306</v>
      </c>
      <c r="N165" s="41">
        <f>'jan-juli'!M165</f>
        <v>13760838.197177935</v>
      </c>
      <c r="O165" s="41">
        <f t="shared" si="34"/>
        <v>1202308.1262183711</v>
      </c>
      <c r="Q165" s="63"/>
      <c r="R165" s="64"/>
      <c r="S165" s="64"/>
      <c r="T165" s="64"/>
    </row>
    <row r="166" spans="1:20" s="34" customFormat="1" x14ac:dyDescent="0.2">
      <c r="A166" s="33">
        <v>3423</v>
      </c>
      <c r="B166" s="34" t="s">
        <v>104</v>
      </c>
      <c r="C166" s="36">
        <v>35832681</v>
      </c>
      <c r="D166" s="36">
        <v>2378</v>
      </c>
      <c r="E166" s="37">
        <f t="shared" si="28"/>
        <v>15068.410849453323</v>
      </c>
      <c r="F166" s="38">
        <f t="shared" si="25"/>
        <v>0.70073360928692474</v>
      </c>
      <c r="G166" s="39">
        <f t="shared" si="26"/>
        <v>3861.2124798351247</v>
      </c>
      <c r="H166" s="39">
        <f t="shared" si="27"/>
        <v>1499.7421721825744</v>
      </c>
      <c r="I166" s="37">
        <f t="shared" si="29"/>
        <v>5360.9546520176991</v>
      </c>
      <c r="J166" s="40">
        <f t="shared" si="30"/>
        <v>-238.44360505729779</v>
      </c>
      <c r="K166" s="37">
        <f t="shared" si="31"/>
        <v>5122.5110469604015</v>
      </c>
      <c r="L166" s="37">
        <f t="shared" si="32"/>
        <v>12748350.162498089</v>
      </c>
      <c r="M166" s="37">
        <f t="shared" si="33"/>
        <v>12181331.269671835</v>
      </c>
      <c r="N166" s="41">
        <f>'jan-juli'!M166</f>
        <v>11810215.285981817</v>
      </c>
      <c r="O166" s="41">
        <f t="shared" si="34"/>
        <v>371115.98369001783</v>
      </c>
      <c r="Q166" s="63"/>
      <c r="R166" s="64"/>
      <c r="S166" s="64"/>
      <c r="T166" s="64"/>
    </row>
    <row r="167" spans="1:20" s="34" customFormat="1" x14ac:dyDescent="0.2">
      <c r="A167" s="33">
        <v>3424</v>
      </c>
      <c r="B167" s="34" t="s">
        <v>105</v>
      </c>
      <c r="C167" s="36">
        <v>29828321</v>
      </c>
      <c r="D167" s="36">
        <v>1741</v>
      </c>
      <c r="E167" s="37">
        <f t="shared" si="28"/>
        <v>17132.866743251005</v>
      </c>
      <c r="F167" s="38">
        <f t="shared" si="25"/>
        <v>0.79673800179570731</v>
      </c>
      <c r="G167" s="39">
        <f t="shared" si="26"/>
        <v>2622.5389435565157</v>
      </c>
      <c r="H167" s="39">
        <f t="shared" si="27"/>
        <v>777.18260935338583</v>
      </c>
      <c r="I167" s="37">
        <f t="shared" si="29"/>
        <v>3399.7215529099017</v>
      </c>
      <c r="J167" s="40">
        <f t="shared" si="30"/>
        <v>-238.44360505729779</v>
      </c>
      <c r="K167" s="37">
        <f t="shared" si="31"/>
        <v>3161.277947852604</v>
      </c>
      <c r="L167" s="37">
        <f t="shared" si="32"/>
        <v>5918915.223616139</v>
      </c>
      <c r="M167" s="37">
        <f t="shared" si="33"/>
        <v>5503784.9072113838</v>
      </c>
      <c r="N167" s="41">
        <f>'jan-juli'!M167</f>
        <v>5541315.7285930794</v>
      </c>
      <c r="O167" s="41">
        <f t="shared" si="34"/>
        <v>-37530.821381695569</v>
      </c>
      <c r="Q167" s="63"/>
      <c r="R167" s="64"/>
      <c r="S167" s="64"/>
      <c r="T167" s="64"/>
    </row>
    <row r="168" spans="1:20" s="34" customFormat="1" x14ac:dyDescent="0.2">
      <c r="A168" s="33">
        <v>3425</v>
      </c>
      <c r="B168" s="34" t="s">
        <v>106</v>
      </c>
      <c r="C168" s="36">
        <v>18625277</v>
      </c>
      <c r="D168" s="36">
        <v>1250</v>
      </c>
      <c r="E168" s="37">
        <f t="shared" si="28"/>
        <v>14900.221600000001</v>
      </c>
      <c r="F168" s="38">
        <f t="shared" si="25"/>
        <v>0.69291222314407475</v>
      </c>
      <c r="G168" s="39">
        <f t="shared" si="26"/>
        <v>3962.1260295071179</v>
      </c>
      <c r="H168" s="39">
        <f t="shared" si="27"/>
        <v>1558.6084094912371</v>
      </c>
      <c r="I168" s="37">
        <f t="shared" si="29"/>
        <v>5520.7344389983555</v>
      </c>
      <c r="J168" s="40">
        <f t="shared" si="30"/>
        <v>-238.44360505729779</v>
      </c>
      <c r="K168" s="37">
        <f t="shared" si="31"/>
        <v>5282.2908339410578</v>
      </c>
      <c r="L168" s="37">
        <f t="shared" si="32"/>
        <v>6900918.0487479446</v>
      </c>
      <c r="M168" s="37">
        <f t="shared" si="33"/>
        <v>6602863.5424263226</v>
      </c>
      <c r="N168" s="41">
        <f>'jan-juli'!M168</f>
        <v>6258761.6762730321</v>
      </c>
      <c r="O168" s="41">
        <f t="shared" si="34"/>
        <v>344101.8661532905</v>
      </c>
      <c r="Q168" s="63"/>
      <c r="R168" s="64"/>
      <c r="S168" s="64"/>
      <c r="T168" s="64"/>
    </row>
    <row r="169" spans="1:20" s="34" customFormat="1" x14ac:dyDescent="0.2">
      <c r="A169" s="33">
        <v>3426</v>
      </c>
      <c r="B169" s="34" t="s">
        <v>107</v>
      </c>
      <c r="C169" s="36">
        <v>21463264</v>
      </c>
      <c r="D169" s="36">
        <v>1563</v>
      </c>
      <c r="E169" s="37">
        <f t="shared" si="28"/>
        <v>13732.094689699295</v>
      </c>
      <c r="F169" s="38">
        <f t="shared" si="25"/>
        <v>0.6385902515613916</v>
      </c>
      <c r="G169" s="39">
        <f t="shared" si="26"/>
        <v>4663.0021756875412</v>
      </c>
      <c r="H169" s="39">
        <f t="shared" si="27"/>
        <v>1967.4528280964839</v>
      </c>
      <c r="I169" s="37">
        <f t="shared" si="29"/>
        <v>6630.4550037840254</v>
      </c>
      <c r="J169" s="40">
        <f t="shared" si="30"/>
        <v>-238.44360505729779</v>
      </c>
      <c r="K169" s="37">
        <f t="shared" si="31"/>
        <v>6392.0113987267277</v>
      </c>
      <c r="L169" s="37">
        <f t="shared" si="32"/>
        <v>10363401.170914432</v>
      </c>
      <c r="M169" s="37">
        <f t="shared" si="33"/>
        <v>9990713.816209875</v>
      </c>
      <c r="N169" s="41">
        <f>'jan-juli'!M169</f>
        <v>9536076.7888518032</v>
      </c>
      <c r="O169" s="41">
        <f t="shared" si="34"/>
        <v>454637.02735807188</v>
      </c>
      <c r="Q169" s="63"/>
      <c r="R169" s="64"/>
      <c r="S169" s="64"/>
      <c r="T169" s="64"/>
    </row>
    <row r="170" spans="1:20" s="34" customFormat="1" x14ac:dyDescent="0.2">
      <c r="A170" s="33">
        <v>3427</v>
      </c>
      <c r="B170" s="34" t="s">
        <v>108</v>
      </c>
      <c r="C170" s="36">
        <v>94565540</v>
      </c>
      <c r="D170" s="36">
        <v>5537</v>
      </c>
      <c r="E170" s="37">
        <f t="shared" si="28"/>
        <v>17078.840527361386</v>
      </c>
      <c r="F170" s="38">
        <f t="shared" si="25"/>
        <v>0.79422559450639973</v>
      </c>
      <c r="G170" s="39">
        <f t="shared" si="26"/>
        <v>2654.9546730902866</v>
      </c>
      <c r="H170" s="39">
        <f t="shared" si="27"/>
        <v>796.09178491475222</v>
      </c>
      <c r="I170" s="37">
        <f t="shared" si="29"/>
        <v>3451.0464580050389</v>
      </c>
      <c r="J170" s="40">
        <f t="shared" si="30"/>
        <v>-238.44360505729779</v>
      </c>
      <c r="K170" s="37">
        <f t="shared" si="31"/>
        <v>3212.6028529477412</v>
      </c>
      <c r="L170" s="37">
        <f t="shared" si="32"/>
        <v>19108444.237973899</v>
      </c>
      <c r="M170" s="37">
        <f t="shared" si="33"/>
        <v>17788181.996771645</v>
      </c>
      <c r="N170" s="41">
        <f>'jan-juli'!M170</f>
        <v>16820297.510379028</v>
      </c>
      <c r="O170" s="41">
        <f t="shared" si="34"/>
        <v>967884.48639261723</v>
      </c>
      <c r="Q170" s="63"/>
      <c r="R170" s="64"/>
      <c r="S170" s="64"/>
      <c r="T170" s="64"/>
    </row>
    <row r="171" spans="1:20" s="34" customFormat="1" x14ac:dyDescent="0.2">
      <c r="A171" s="33">
        <v>3428</v>
      </c>
      <c r="B171" s="34" t="s">
        <v>109</v>
      </c>
      <c r="C171" s="36">
        <v>42050735</v>
      </c>
      <c r="D171" s="36">
        <v>2405</v>
      </c>
      <c r="E171" s="37">
        <f t="shared" si="28"/>
        <v>17484.713097713098</v>
      </c>
      <c r="F171" s="38">
        <f t="shared" si="25"/>
        <v>0.8131000832613593</v>
      </c>
      <c r="G171" s="39">
        <f t="shared" si="26"/>
        <v>2411.4311308792594</v>
      </c>
      <c r="H171" s="39">
        <f t="shared" si="27"/>
        <v>654.036385291653</v>
      </c>
      <c r="I171" s="37">
        <f t="shared" si="29"/>
        <v>3065.4675161709124</v>
      </c>
      <c r="J171" s="40">
        <f t="shared" si="30"/>
        <v>-238.44360505729779</v>
      </c>
      <c r="K171" s="37">
        <f t="shared" si="31"/>
        <v>2827.0239111136148</v>
      </c>
      <c r="L171" s="37">
        <f t="shared" si="32"/>
        <v>7372449.3763910439</v>
      </c>
      <c r="M171" s="37">
        <f t="shared" si="33"/>
        <v>6798992.5062282439</v>
      </c>
      <c r="N171" s="41">
        <f>'jan-juli'!M171</f>
        <v>6529613.3105493179</v>
      </c>
      <c r="O171" s="41">
        <f t="shared" si="34"/>
        <v>269379.19567892607</v>
      </c>
      <c r="Q171" s="63"/>
      <c r="R171" s="64"/>
      <c r="S171" s="64"/>
      <c r="T171" s="64"/>
    </row>
    <row r="172" spans="1:20" s="34" customFormat="1" x14ac:dyDescent="0.2">
      <c r="A172" s="33">
        <v>3429</v>
      </c>
      <c r="B172" s="34" t="s">
        <v>110</v>
      </c>
      <c r="C172" s="36">
        <v>22793289</v>
      </c>
      <c r="D172" s="36">
        <v>1518</v>
      </c>
      <c r="E172" s="37">
        <f t="shared" si="28"/>
        <v>15015.341897233202</v>
      </c>
      <c r="F172" s="38">
        <f t="shared" si="25"/>
        <v>0.69826571809376492</v>
      </c>
      <c r="G172" s="39">
        <f t="shared" si="26"/>
        <v>3893.0538511671971</v>
      </c>
      <c r="H172" s="39">
        <f t="shared" si="27"/>
        <v>1518.3163054596166</v>
      </c>
      <c r="I172" s="37">
        <f t="shared" si="29"/>
        <v>5411.3701566268137</v>
      </c>
      <c r="J172" s="40">
        <f t="shared" si="30"/>
        <v>-238.44360505729779</v>
      </c>
      <c r="K172" s="37">
        <f t="shared" si="31"/>
        <v>5172.9265515695161</v>
      </c>
      <c r="L172" s="37">
        <f t="shared" si="32"/>
        <v>8214459.8977595028</v>
      </c>
      <c r="M172" s="37">
        <f t="shared" si="33"/>
        <v>7852502.505282525</v>
      </c>
      <c r="N172" s="41">
        <f>'jan-juli'!M172</f>
        <v>7524026.4979059696</v>
      </c>
      <c r="O172" s="41">
        <f t="shared" si="34"/>
        <v>328476.00737655535</v>
      </c>
      <c r="Q172" s="63"/>
      <c r="R172" s="64"/>
      <c r="S172" s="64"/>
      <c r="T172" s="64"/>
    </row>
    <row r="173" spans="1:20" s="34" customFormat="1" x14ac:dyDescent="0.2">
      <c r="A173" s="33">
        <v>3430</v>
      </c>
      <c r="B173" s="34" t="s">
        <v>111</v>
      </c>
      <c r="C173" s="36">
        <v>34880521</v>
      </c>
      <c r="D173" s="36">
        <v>1870</v>
      </c>
      <c r="E173" s="37">
        <f t="shared" si="28"/>
        <v>18652.685026737967</v>
      </c>
      <c r="F173" s="38">
        <f t="shared" si="25"/>
        <v>0.8674148476746949</v>
      </c>
      <c r="G173" s="39">
        <f t="shared" si="26"/>
        <v>1710.6479734643383</v>
      </c>
      <c r="H173" s="39">
        <f t="shared" si="27"/>
        <v>245.24621013294907</v>
      </c>
      <c r="I173" s="37">
        <f t="shared" si="29"/>
        <v>1955.8941835972873</v>
      </c>
      <c r="J173" s="40">
        <f t="shared" si="30"/>
        <v>-238.44360505729779</v>
      </c>
      <c r="K173" s="37">
        <f t="shared" si="31"/>
        <v>1717.4505785399895</v>
      </c>
      <c r="L173" s="37">
        <f t="shared" si="32"/>
        <v>3657522.1233269274</v>
      </c>
      <c r="M173" s="37">
        <f t="shared" si="33"/>
        <v>3211632.5818697801</v>
      </c>
      <c r="N173" s="41">
        <f>'jan-juli'!M173</f>
        <v>2860335.9293044615</v>
      </c>
      <c r="O173" s="41">
        <f t="shared" si="34"/>
        <v>351296.65256531863</v>
      </c>
      <c r="Q173" s="63"/>
      <c r="R173" s="64"/>
      <c r="S173" s="64"/>
      <c r="T173" s="64"/>
    </row>
    <row r="174" spans="1:20" s="34" customFormat="1" x14ac:dyDescent="0.2">
      <c r="A174" s="33">
        <v>3431</v>
      </c>
      <c r="B174" s="34" t="s">
        <v>114</v>
      </c>
      <c r="C174" s="36">
        <v>39489297</v>
      </c>
      <c r="D174" s="36">
        <v>2512</v>
      </c>
      <c r="E174" s="37">
        <f t="shared" si="28"/>
        <v>15720.261544585986</v>
      </c>
      <c r="F174" s="38">
        <f t="shared" si="25"/>
        <v>0.73104693793717679</v>
      </c>
      <c r="G174" s="39">
        <f t="shared" si="26"/>
        <v>3470.1020627555267</v>
      </c>
      <c r="H174" s="39">
        <f t="shared" si="27"/>
        <v>1271.5944288861422</v>
      </c>
      <c r="I174" s="37">
        <f t="shared" si="29"/>
        <v>4741.6964916416691</v>
      </c>
      <c r="J174" s="40">
        <f t="shared" si="30"/>
        <v>-238.44360505729779</v>
      </c>
      <c r="K174" s="37">
        <f t="shared" si="31"/>
        <v>4503.2528865843715</v>
      </c>
      <c r="L174" s="37">
        <f t="shared" si="32"/>
        <v>11911141.587003874</v>
      </c>
      <c r="M174" s="37">
        <f t="shared" si="33"/>
        <v>11312171.25109994</v>
      </c>
      <c r="N174" s="41">
        <f>'jan-juli'!M174</f>
        <v>10739730.446798287</v>
      </c>
      <c r="O174" s="41">
        <f t="shared" si="34"/>
        <v>572440.80430165306</v>
      </c>
      <c r="Q174" s="63"/>
      <c r="R174" s="64"/>
      <c r="S174" s="64"/>
      <c r="T174" s="64"/>
    </row>
    <row r="175" spans="1:20" s="34" customFormat="1" x14ac:dyDescent="0.2">
      <c r="A175" s="33">
        <v>3432</v>
      </c>
      <c r="B175" s="34" t="s">
        <v>115</v>
      </c>
      <c r="C175" s="36">
        <v>32617800</v>
      </c>
      <c r="D175" s="36">
        <v>1980</v>
      </c>
      <c r="E175" s="37">
        <f t="shared" si="28"/>
        <v>16473.636363636364</v>
      </c>
      <c r="F175" s="38">
        <f t="shared" si="25"/>
        <v>0.76608149210306664</v>
      </c>
      <c r="G175" s="39">
        <f t="shared" si="26"/>
        <v>3018.0771713253002</v>
      </c>
      <c r="H175" s="39">
        <f t="shared" si="27"/>
        <v>1007.91324221851</v>
      </c>
      <c r="I175" s="37">
        <f t="shared" si="29"/>
        <v>4025.9904135438101</v>
      </c>
      <c r="J175" s="40">
        <f t="shared" si="30"/>
        <v>-238.44360505729779</v>
      </c>
      <c r="K175" s="37">
        <f t="shared" si="31"/>
        <v>3787.5468084865124</v>
      </c>
      <c r="L175" s="37">
        <f t="shared" si="32"/>
        <v>7971461.018816744</v>
      </c>
      <c r="M175" s="37">
        <f t="shared" si="33"/>
        <v>7499342.6808032943</v>
      </c>
      <c r="N175" s="41">
        <f>'jan-juli'!M175</f>
        <v>7222255.0016164845</v>
      </c>
      <c r="O175" s="41">
        <f t="shared" si="34"/>
        <v>277087.67918680981</v>
      </c>
      <c r="Q175" s="63"/>
      <c r="R175" s="64"/>
      <c r="S175" s="64"/>
      <c r="T175" s="64"/>
    </row>
    <row r="176" spans="1:20" s="34" customFormat="1" x14ac:dyDescent="0.2">
      <c r="A176" s="33">
        <v>3433</v>
      </c>
      <c r="B176" s="34" t="s">
        <v>116</v>
      </c>
      <c r="C176" s="36">
        <v>43926869</v>
      </c>
      <c r="D176" s="36">
        <v>2183</v>
      </c>
      <c r="E176" s="37">
        <f t="shared" si="28"/>
        <v>20122.248740265688</v>
      </c>
      <c r="F176" s="38">
        <f t="shared" si="25"/>
        <v>0.93575468094216496</v>
      </c>
      <c r="G176" s="39">
        <f t="shared" si="26"/>
        <v>828.90974534770578</v>
      </c>
      <c r="H176" s="39">
        <f t="shared" si="27"/>
        <v>0</v>
      </c>
      <c r="I176" s="37">
        <f t="shared" si="29"/>
        <v>828.90974534770578</v>
      </c>
      <c r="J176" s="40">
        <f t="shared" si="30"/>
        <v>-238.44360505729779</v>
      </c>
      <c r="K176" s="37">
        <f t="shared" si="31"/>
        <v>590.46614029040802</v>
      </c>
      <c r="L176" s="37">
        <f t="shared" si="32"/>
        <v>1809509.9740940416</v>
      </c>
      <c r="M176" s="37">
        <f t="shared" si="33"/>
        <v>1288987.5842539608</v>
      </c>
      <c r="N176" s="41">
        <f>'jan-juli'!M176</f>
        <v>991269.59387802589</v>
      </c>
      <c r="O176" s="41">
        <f t="shared" si="34"/>
        <v>297717.99037593487</v>
      </c>
      <c r="Q176" s="63"/>
      <c r="R176" s="64"/>
      <c r="S176" s="64"/>
      <c r="T176" s="64"/>
    </row>
    <row r="177" spans="1:20" s="34" customFormat="1" x14ac:dyDescent="0.2">
      <c r="A177" s="33">
        <v>3434</v>
      </c>
      <c r="B177" s="34" t="s">
        <v>117</v>
      </c>
      <c r="C177" s="36">
        <v>36248482</v>
      </c>
      <c r="D177" s="36">
        <v>2204</v>
      </c>
      <c r="E177" s="37">
        <f t="shared" si="28"/>
        <v>16446.679673321236</v>
      </c>
      <c r="F177" s="38">
        <f t="shared" si="25"/>
        <v>0.76482791207477618</v>
      </c>
      <c r="G177" s="39">
        <f t="shared" si="26"/>
        <v>3034.2511855143771</v>
      </c>
      <c r="H177" s="39">
        <f t="shared" si="27"/>
        <v>1017.3480838288049</v>
      </c>
      <c r="I177" s="37">
        <f t="shared" si="29"/>
        <v>4051.5992693431817</v>
      </c>
      <c r="J177" s="40">
        <f t="shared" si="30"/>
        <v>-238.44360505729779</v>
      </c>
      <c r="K177" s="37">
        <f t="shared" si="31"/>
        <v>3813.1556642858841</v>
      </c>
      <c r="L177" s="37">
        <f t="shared" si="32"/>
        <v>8929724.7896323726</v>
      </c>
      <c r="M177" s="37">
        <f t="shared" si="33"/>
        <v>8404195.0840860885</v>
      </c>
      <c r="N177" s="41">
        <f>'jan-juli'!M177</f>
        <v>7982923.0443246141</v>
      </c>
      <c r="O177" s="41">
        <f t="shared" si="34"/>
        <v>421272.03976147436</v>
      </c>
      <c r="Q177" s="63"/>
      <c r="R177" s="64"/>
      <c r="S177" s="64"/>
      <c r="T177" s="64"/>
    </row>
    <row r="178" spans="1:20" s="34" customFormat="1" x14ac:dyDescent="0.2">
      <c r="A178" s="33">
        <v>3435</v>
      </c>
      <c r="B178" s="34" t="s">
        <v>118</v>
      </c>
      <c r="C178" s="36">
        <v>58401888</v>
      </c>
      <c r="D178" s="36">
        <v>3564</v>
      </c>
      <c r="E178" s="37">
        <f t="shared" si="28"/>
        <v>16386.612794612796</v>
      </c>
      <c r="F178" s="38">
        <f t="shared" si="25"/>
        <v>0.76203459291614095</v>
      </c>
      <c r="G178" s="39">
        <f t="shared" si="26"/>
        <v>3070.2913127394409</v>
      </c>
      <c r="H178" s="39">
        <f t="shared" si="27"/>
        <v>1038.3714913767587</v>
      </c>
      <c r="I178" s="37">
        <f t="shared" si="29"/>
        <v>4108.6628041161994</v>
      </c>
      <c r="J178" s="40">
        <f t="shared" si="30"/>
        <v>-238.44360505729779</v>
      </c>
      <c r="K178" s="37">
        <f t="shared" si="31"/>
        <v>3870.2191990589017</v>
      </c>
      <c r="L178" s="37">
        <f t="shared" si="32"/>
        <v>14643274.233870134</v>
      </c>
      <c r="M178" s="37">
        <f t="shared" si="33"/>
        <v>13793461.225445926</v>
      </c>
      <c r="N178" s="41">
        <f>'jan-juli'!M178</f>
        <v>13253678.792909674</v>
      </c>
      <c r="O178" s="41">
        <f t="shared" si="34"/>
        <v>539782.43253625184</v>
      </c>
      <c r="Q178" s="63"/>
      <c r="R178" s="64"/>
      <c r="S178" s="64"/>
      <c r="T178" s="64"/>
    </row>
    <row r="179" spans="1:20" s="34" customFormat="1" x14ac:dyDescent="0.2">
      <c r="A179" s="33">
        <v>3436</v>
      </c>
      <c r="B179" s="34" t="s">
        <v>119</v>
      </c>
      <c r="C179" s="36">
        <v>112449617</v>
      </c>
      <c r="D179" s="36">
        <v>5705</v>
      </c>
      <c r="E179" s="37">
        <f t="shared" si="28"/>
        <v>19710.712883435583</v>
      </c>
      <c r="F179" s="38">
        <f t="shared" si="25"/>
        <v>0.91661682963264812</v>
      </c>
      <c r="G179" s="39">
        <f t="shared" si="26"/>
        <v>1075.8312594457689</v>
      </c>
      <c r="H179" s="39">
        <f t="shared" si="27"/>
        <v>0</v>
      </c>
      <c r="I179" s="37">
        <f t="shared" si="29"/>
        <v>1075.8312594457689</v>
      </c>
      <c r="J179" s="40">
        <f t="shared" si="30"/>
        <v>-238.44360505729779</v>
      </c>
      <c r="K179" s="37">
        <f t="shared" si="31"/>
        <v>837.38765438847111</v>
      </c>
      <c r="L179" s="37">
        <f t="shared" si="32"/>
        <v>6137617.3351381114</v>
      </c>
      <c r="M179" s="37">
        <f t="shared" si="33"/>
        <v>4777296.568286228</v>
      </c>
      <c r="N179" s="41">
        <f>'jan-juli'!M179</f>
        <v>3965160.8824892938</v>
      </c>
      <c r="O179" s="41">
        <f t="shared" si="34"/>
        <v>812135.68579693418</v>
      </c>
      <c r="Q179" s="63"/>
      <c r="R179" s="64"/>
      <c r="S179" s="64"/>
      <c r="T179" s="64"/>
    </row>
    <row r="180" spans="1:20" s="34" customFormat="1" x14ac:dyDescent="0.2">
      <c r="A180" s="33">
        <v>3437</v>
      </c>
      <c r="B180" s="34" t="s">
        <v>120</v>
      </c>
      <c r="C180" s="36">
        <v>81844168</v>
      </c>
      <c r="D180" s="36">
        <v>5592</v>
      </c>
      <c r="E180" s="37">
        <f t="shared" si="28"/>
        <v>14635.938483547925</v>
      </c>
      <c r="F180" s="38">
        <f t="shared" si="25"/>
        <v>0.68062213735365584</v>
      </c>
      <c r="G180" s="39">
        <f t="shared" si="26"/>
        <v>4120.6958993783637</v>
      </c>
      <c r="H180" s="39">
        <f t="shared" si="27"/>
        <v>1651.1075002494636</v>
      </c>
      <c r="I180" s="37">
        <f t="shared" si="29"/>
        <v>5771.8033996278273</v>
      </c>
      <c r="J180" s="40">
        <f t="shared" si="30"/>
        <v>-238.44360505729779</v>
      </c>
      <c r="K180" s="37">
        <f t="shared" si="31"/>
        <v>5533.3597945705296</v>
      </c>
      <c r="L180" s="37">
        <f t="shared" si="32"/>
        <v>32275924.610718809</v>
      </c>
      <c r="M180" s="37">
        <f t="shared" si="33"/>
        <v>30942547.971238401</v>
      </c>
      <c r="N180" s="41">
        <f>'jan-juli'!M180</f>
        <v>29868146.021535039</v>
      </c>
      <c r="O180" s="41">
        <f t="shared" si="34"/>
        <v>1074401.9497033618</v>
      </c>
      <c r="Q180" s="63"/>
      <c r="R180" s="64"/>
      <c r="S180" s="64"/>
      <c r="T180" s="64"/>
    </row>
    <row r="181" spans="1:20" s="34" customFormat="1" x14ac:dyDescent="0.2">
      <c r="A181" s="33">
        <v>3438</v>
      </c>
      <c r="B181" s="34" t="s">
        <v>121</v>
      </c>
      <c r="C181" s="36">
        <v>56137170</v>
      </c>
      <c r="D181" s="36">
        <v>3064</v>
      </c>
      <c r="E181" s="37">
        <f t="shared" si="28"/>
        <v>18321.530678851173</v>
      </c>
      <c r="F181" s="38">
        <f t="shared" si="25"/>
        <v>0.85201501661459411</v>
      </c>
      <c r="G181" s="39">
        <f t="shared" si="26"/>
        <v>1909.3405821964143</v>
      </c>
      <c r="H181" s="39">
        <f t="shared" si="27"/>
        <v>361.15023189332675</v>
      </c>
      <c r="I181" s="37">
        <f t="shared" si="29"/>
        <v>2270.490814089741</v>
      </c>
      <c r="J181" s="40">
        <f t="shared" si="30"/>
        <v>-238.44360505729779</v>
      </c>
      <c r="K181" s="37">
        <f t="shared" si="31"/>
        <v>2032.0472090324431</v>
      </c>
      <c r="L181" s="37">
        <f t="shared" si="32"/>
        <v>6956783.8543709666</v>
      </c>
      <c r="M181" s="37">
        <f t="shared" si="33"/>
        <v>6226192.6484754058</v>
      </c>
      <c r="N181" s="41">
        <f>'jan-juli'!M181</f>
        <v>6018683.7324004639</v>
      </c>
      <c r="O181" s="41">
        <f t="shared" si="34"/>
        <v>207508.91607494187</v>
      </c>
      <c r="Q181" s="63"/>
      <c r="R181" s="64"/>
      <c r="S181" s="64"/>
      <c r="T181" s="64"/>
    </row>
    <row r="182" spans="1:20" s="34" customFormat="1" x14ac:dyDescent="0.2">
      <c r="A182" s="33">
        <v>3439</v>
      </c>
      <c r="B182" s="34" t="s">
        <v>122</v>
      </c>
      <c r="C182" s="36">
        <v>77545674</v>
      </c>
      <c r="D182" s="36">
        <v>4408</v>
      </c>
      <c r="E182" s="37">
        <f t="shared" si="28"/>
        <v>17592.031306715064</v>
      </c>
      <c r="F182" s="38">
        <f t="shared" si="25"/>
        <v>0.81809075392248498</v>
      </c>
      <c r="G182" s="39">
        <f t="shared" si="26"/>
        <v>2347.0402054780802</v>
      </c>
      <c r="H182" s="39">
        <f t="shared" si="27"/>
        <v>616.47501214096519</v>
      </c>
      <c r="I182" s="37">
        <f t="shared" si="29"/>
        <v>2963.5152176190454</v>
      </c>
      <c r="J182" s="40">
        <f t="shared" si="30"/>
        <v>-238.44360505729779</v>
      </c>
      <c r="K182" s="37">
        <f t="shared" si="31"/>
        <v>2725.0716125617478</v>
      </c>
      <c r="L182" s="37">
        <f t="shared" si="32"/>
        <v>13063175.079264753</v>
      </c>
      <c r="M182" s="37">
        <f t="shared" si="33"/>
        <v>12012115.668172184</v>
      </c>
      <c r="N182" s="41">
        <f>'jan-juli'!M182</f>
        <v>11520985.138649236</v>
      </c>
      <c r="O182" s="41">
        <f t="shared" si="34"/>
        <v>491130.52952294797</v>
      </c>
      <c r="Q182" s="63"/>
      <c r="R182" s="64"/>
      <c r="S182" s="64"/>
      <c r="T182" s="64"/>
    </row>
    <row r="183" spans="1:20" s="34" customFormat="1" x14ac:dyDescent="0.2">
      <c r="A183" s="33">
        <v>3440</v>
      </c>
      <c r="B183" s="34" t="s">
        <v>123</v>
      </c>
      <c r="C183" s="36">
        <v>98476025</v>
      </c>
      <c r="D183" s="36">
        <v>5093</v>
      </c>
      <c r="E183" s="37">
        <f t="shared" si="28"/>
        <v>19335.563518554878</v>
      </c>
      <c r="F183" s="38">
        <f t="shared" si="25"/>
        <v>0.89917107698487697</v>
      </c>
      <c r="G183" s="39">
        <f t="shared" si="26"/>
        <v>1300.9208783741917</v>
      </c>
      <c r="H183" s="39">
        <f t="shared" si="27"/>
        <v>6.2387379970301478</v>
      </c>
      <c r="I183" s="37">
        <f t="shared" si="29"/>
        <v>1307.1596163712218</v>
      </c>
      <c r="J183" s="40">
        <f t="shared" si="30"/>
        <v>-238.44360505729779</v>
      </c>
      <c r="K183" s="37">
        <f t="shared" si="31"/>
        <v>1068.7160113139239</v>
      </c>
      <c r="L183" s="37">
        <f t="shared" si="32"/>
        <v>6657363.9261786323</v>
      </c>
      <c r="M183" s="37">
        <f t="shared" si="33"/>
        <v>5442970.6456218148</v>
      </c>
      <c r="N183" s="41">
        <f>'jan-juli'!M183</f>
        <v>4968559.9679435585</v>
      </c>
      <c r="O183" s="41">
        <f t="shared" si="34"/>
        <v>474410.6776782563</v>
      </c>
      <c r="Q183" s="63"/>
      <c r="R183" s="64"/>
      <c r="S183" s="64"/>
      <c r="T183" s="64"/>
    </row>
    <row r="184" spans="1:20" s="34" customFormat="1" x14ac:dyDescent="0.2">
      <c r="A184" s="33">
        <v>3441</v>
      </c>
      <c r="B184" s="34" t="s">
        <v>124</v>
      </c>
      <c r="C184" s="36">
        <v>107284827</v>
      </c>
      <c r="D184" s="36">
        <v>6023</v>
      </c>
      <c r="E184" s="37">
        <f t="shared" si="28"/>
        <v>17812.52316121534</v>
      </c>
      <c r="F184" s="38">
        <f t="shared" si="25"/>
        <v>0.82834439344466138</v>
      </c>
      <c r="G184" s="39">
        <f t="shared" si="26"/>
        <v>2214.7450927779141</v>
      </c>
      <c r="H184" s="39">
        <f t="shared" si="27"/>
        <v>539.30286306586834</v>
      </c>
      <c r="I184" s="37">
        <f t="shared" si="29"/>
        <v>2754.0479558437823</v>
      </c>
      <c r="J184" s="40">
        <f t="shared" si="30"/>
        <v>-238.44360505729779</v>
      </c>
      <c r="K184" s="37">
        <f t="shared" si="31"/>
        <v>2515.6043507864847</v>
      </c>
      <c r="L184" s="37">
        <f t="shared" si="32"/>
        <v>16587630.8380471</v>
      </c>
      <c r="M184" s="37">
        <f t="shared" si="33"/>
        <v>15151485.004786998</v>
      </c>
      <c r="N184" s="41">
        <f>'jan-juli'!M184</f>
        <v>15526195.052593989</v>
      </c>
      <c r="O184" s="41">
        <f t="shared" si="34"/>
        <v>-374710.04780699126</v>
      </c>
      <c r="Q184" s="63"/>
      <c r="R184" s="64"/>
      <c r="S184" s="64"/>
      <c r="T184" s="64"/>
    </row>
    <row r="185" spans="1:20" s="34" customFormat="1" x14ac:dyDescent="0.2">
      <c r="A185" s="33">
        <v>3442</v>
      </c>
      <c r="B185" s="34" t="s">
        <v>125</v>
      </c>
      <c r="C185" s="36">
        <v>254266331</v>
      </c>
      <c r="D185" s="36">
        <v>14871</v>
      </c>
      <c r="E185" s="37">
        <f t="shared" si="28"/>
        <v>17098.132674332595</v>
      </c>
      <c r="F185" s="38">
        <f t="shared" si="25"/>
        <v>0.79512274656265125</v>
      </c>
      <c r="G185" s="39">
        <f t="shared" si="26"/>
        <v>2643.3793849075614</v>
      </c>
      <c r="H185" s="39">
        <f t="shared" si="27"/>
        <v>789.33953347482907</v>
      </c>
      <c r="I185" s="37">
        <f t="shared" si="29"/>
        <v>3432.7189183823903</v>
      </c>
      <c r="J185" s="40">
        <f t="shared" si="30"/>
        <v>-238.44360505729779</v>
      </c>
      <c r="K185" s="37">
        <f t="shared" si="31"/>
        <v>3194.2753133250926</v>
      </c>
      <c r="L185" s="37">
        <f t="shared" si="32"/>
        <v>51047963.035264522</v>
      </c>
      <c r="M185" s="37">
        <f t="shared" si="33"/>
        <v>47502068.184457451</v>
      </c>
      <c r="N185" s="41">
        <f>'jan-juli'!M185</f>
        <v>47711239.364565015</v>
      </c>
      <c r="O185" s="41">
        <f t="shared" si="34"/>
        <v>-209171.18010756373</v>
      </c>
      <c r="Q185" s="63"/>
      <c r="R185" s="64"/>
      <c r="S185" s="64"/>
      <c r="T185" s="64"/>
    </row>
    <row r="186" spans="1:20" s="34" customFormat="1" x14ac:dyDescent="0.2">
      <c r="A186" s="33">
        <v>3443</v>
      </c>
      <c r="B186" s="34" t="s">
        <v>126</v>
      </c>
      <c r="C186" s="36">
        <v>222688950</v>
      </c>
      <c r="D186" s="36">
        <v>13459</v>
      </c>
      <c r="E186" s="37">
        <f t="shared" si="28"/>
        <v>16545.727765807267</v>
      </c>
      <c r="F186" s="38">
        <f t="shared" si="25"/>
        <v>0.76943399350128838</v>
      </c>
      <c r="G186" s="39">
        <f t="shared" si="26"/>
        <v>2974.8223300227583</v>
      </c>
      <c r="H186" s="39">
        <f t="shared" si="27"/>
        <v>982.68125145869396</v>
      </c>
      <c r="I186" s="37">
        <f t="shared" si="29"/>
        <v>3957.5035814814523</v>
      </c>
      <c r="J186" s="40">
        <f t="shared" si="30"/>
        <v>-238.44360505729779</v>
      </c>
      <c r="K186" s="37">
        <f t="shared" si="31"/>
        <v>3719.0599764241547</v>
      </c>
      <c r="L186" s="37">
        <f t="shared" si="32"/>
        <v>53264040.70315887</v>
      </c>
      <c r="M186" s="37">
        <f t="shared" si="33"/>
        <v>50054828.222692698</v>
      </c>
      <c r="N186" s="41">
        <f>'jan-juli'!M186</f>
        <v>46867109.440887012</v>
      </c>
      <c r="O186" s="41">
        <f t="shared" si="34"/>
        <v>3187718.7818056867</v>
      </c>
      <c r="Q186" s="63"/>
      <c r="R186" s="64"/>
      <c r="S186" s="64"/>
      <c r="T186" s="64"/>
    </row>
    <row r="187" spans="1:20" s="34" customFormat="1" x14ac:dyDescent="0.2">
      <c r="A187" s="33">
        <v>3446</v>
      </c>
      <c r="B187" s="34" t="s">
        <v>129</v>
      </c>
      <c r="C187" s="36">
        <v>247887010</v>
      </c>
      <c r="D187" s="36">
        <v>13611</v>
      </c>
      <c r="E187" s="37">
        <f t="shared" si="28"/>
        <v>18212.255528616559</v>
      </c>
      <c r="F187" s="38">
        <f t="shared" si="25"/>
        <v>0.84693334136733001</v>
      </c>
      <c r="G187" s="39">
        <f t="shared" si="26"/>
        <v>1974.9056723371832</v>
      </c>
      <c r="H187" s="39">
        <f t="shared" si="27"/>
        <v>399.39653447544185</v>
      </c>
      <c r="I187" s="37">
        <f t="shared" si="29"/>
        <v>2374.3022068126252</v>
      </c>
      <c r="J187" s="40">
        <f t="shared" si="30"/>
        <v>-238.44360505729779</v>
      </c>
      <c r="K187" s="37">
        <f t="shared" si="31"/>
        <v>2135.8586017553275</v>
      </c>
      <c r="L187" s="37">
        <f t="shared" si="32"/>
        <v>32316627.336926643</v>
      </c>
      <c r="M187" s="37">
        <f t="shared" si="33"/>
        <v>29071171.428491764</v>
      </c>
      <c r="N187" s="41">
        <f>'jan-juli'!M187</f>
        <v>28704299.718081795</v>
      </c>
      <c r="O187" s="41">
        <f t="shared" si="34"/>
        <v>366871.71040996909</v>
      </c>
      <c r="Q187" s="63"/>
      <c r="R187" s="64"/>
      <c r="S187" s="64"/>
      <c r="T187" s="64"/>
    </row>
    <row r="188" spans="1:20" s="34" customFormat="1" x14ac:dyDescent="0.2">
      <c r="A188" s="33">
        <v>3447</v>
      </c>
      <c r="B188" s="34" t="s">
        <v>130</v>
      </c>
      <c r="C188" s="36">
        <v>81557506</v>
      </c>
      <c r="D188" s="36">
        <v>5579</v>
      </c>
      <c r="E188" s="37">
        <f t="shared" si="28"/>
        <v>14618.660333393082</v>
      </c>
      <c r="F188" s="38">
        <f t="shared" si="25"/>
        <v>0.67981864316699159</v>
      </c>
      <c r="G188" s="39">
        <f t="shared" si="26"/>
        <v>4131.0627894712698</v>
      </c>
      <c r="H188" s="39">
        <f t="shared" si="27"/>
        <v>1657.1548528036587</v>
      </c>
      <c r="I188" s="37">
        <f t="shared" si="29"/>
        <v>5788.2176422749289</v>
      </c>
      <c r="J188" s="40">
        <f t="shared" si="30"/>
        <v>-238.44360505729779</v>
      </c>
      <c r="K188" s="37">
        <f t="shared" si="31"/>
        <v>5549.7740372176313</v>
      </c>
      <c r="L188" s="37">
        <f t="shared" si="32"/>
        <v>32292466.226251829</v>
      </c>
      <c r="M188" s="37">
        <f t="shared" si="33"/>
        <v>30962189.353637166</v>
      </c>
      <c r="N188" s="41">
        <f>'jan-juli'!M188</f>
        <v>29499383.365261808</v>
      </c>
      <c r="O188" s="41">
        <f t="shared" si="34"/>
        <v>1462805.9883753583</v>
      </c>
      <c r="Q188" s="63"/>
      <c r="R188" s="64"/>
      <c r="S188" s="64"/>
      <c r="T188" s="64"/>
    </row>
    <row r="189" spans="1:20" s="34" customFormat="1" x14ac:dyDescent="0.2">
      <c r="A189" s="33">
        <v>3448</v>
      </c>
      <c r="B189" s="34" t="s">
        <v>131</v>
      </c>
      <c r="C189" s="36">
        <v>105012208</v>
      </c>
      <c r="D189" s="36">
        <v>6581</v>
      </c>
      <c r="E189" s="37">
        <f t="shared" si="28"/>
        <v>15956.87707035405</v>
      </c>
      <c r="F189" s="38">
        <f t="shared" si="25"/>
        <v>0.7420503843550712</v>
      </c>
      <c r="G189" s="39">
        <f t="shared" si="26"/>
        <v>3328.1327472946882</v>
      </c>
      <c r="H189" s="39">
        <f t="shared" si="27"/>
        <v>1188.7789948673199</v>
      </c>
      <c r="I189" s="37">
        <f t="shared" si="29"/>
        <v>4516.9117421620085</v>
      </c>
      <c r="J189" s="40">
        <f t="shared" si="30"/>
        <v>-238.44360505729779</v>
      </c>
      <c r="K189" s="37">
        <f t="shared" si="31"/>
        <v>4278.4681371047109</v>
      </c>
      <c r="L189" s="37">
        <f t="shared" si="32"/>
        <v>29725796.175168179</v>
      </c>
      <c r="M189" s="37">
        <f t="shared" si="33"/>
        <v>28156598.810286101</v>
      </c>
      <c r="N189" s="41">
        <f>'jan-juli'!M189</f>
        <v>27110594.960322265</v>
      </c>
      <c r="O189" s="41">
        <f t="shared" si="34"/>
        <v>1046003.8499638364</v>
      </c>
      <c r="Q189" s="63"/>
      <c r="R189" s="64"/>
      <c r="S189" s="64"/>
      <c r="T189" s="64"/>
    </row>
    <row r="190" spans="1:20" s="34" customFormat="1" x14ac:dyDescent="0.2">
      <c r="A190" s="33">
        <v>3449</v>
      </c>
      <c r="B190" s="34" t="s">
        <v>132</v>
      </c>
      <c r="C190" s="36">
        <v>51766622</v>
      </c>
      <c r="D190" s="36">
        <v>2904</v>
      </c>
      <c r="E190" s="37">
        <f t="shared" si="28"/>
        <v>17825.971763085399</v>
      </c>
      <c r="F190" s="38">
        <f t="shared" si="25"/>
        <v>0.82896980029229927</v>
      </c>
      <c r="G190" s="39">
        <f t="shared" si="26"/>
        <v>2206.6759316558787</v>
      </c>
      <c r="H190" s="39">
        <f t="shared" si="27"/>
        <v>534.59585241134766</v>
      </c>
      <c r="I190" s="37">
        <f t="shared" si="29"/>
        <v>2741.2717840672262</v>
      </c>
      <c r="J190" s="40">
        <f t="shared" si="30"/>
        <v>-238.44360505729779</v>
      </c>
      <c r="K190" s="37">
        <f t="shared" si="31"/>
        <v>2502.8281790099286</v>
      </c>
      <c r="L190" s="37">
        <f t="shared" si="32"/>
        <v>7960653.2609312246</v>
      </c>
      <c r="M190" s="37">
        <f t="shared" si="33"/>
        <v>7268213.0318448329</v>
      </c>
      <c r="N190" s="41">
        <f>'jan-juli'!M190</f>
        <v>6737535.1590375118</v>
      </c>
      <c r="O190" s="41">
        <f t="shared" si="34"/>
        <v>530677.87280732114</v>
      </c>
      <c r="Q190" s="63"/>
      <c r="R190" s="64"/>
      <c r="S190" s="64"/>
      <c r="T190" s="64"/>
    </row>
    <row r="191" spans="1:20" s="34" customFormat="1" x14ac:dyDescent="0.2">
      <c r="A191" s="33">
        <v>3450</v>
      </c>
      <c r="B191" s="34" t="s">
        <v>133</v>
      </c>
      <c r="C191" s="36">
        <v>19499725</v>
      </c>
      <c r="D191" s="36">
        <v>1257</v>
      </c>
      <c r="E191" s="37">
        <f t="shared" si="28"/>
        <v>15512.907716785998</v>
      </c>
      <c r="F191" s="38">
        <f t="shared" si="25"/>
        <v>0.72140426243506728</v>
      </c>
      <c r="G191" s="39">
        <f t="shared" si="26"/>
        <v>3594.51435943552</v>
      </c>
      <c r="H191" s="39">
        <f t="shared" si="27"/>
        <v>1344.1682686161382</v>
      </c>
      <c r="I191" s="37">
        <f t="shared" si="29"/>
        <v>4938.682628051658</v>
      </c>
      <c r="J191" s="40">
        <f t="shared" si="30"/>
        <v>-238.44360505729779</v>
      </c>
      <c r="K191" s="37">
        <f t="shared" si="31"/>
        <v>4700.2390229943603</v>
      </c>
      <c r="L191" s="37">
        <f t="shared" si="32"/>
        <v>6207924.063460934</v>
      </c>
      <c r="M191" s="37">
        <f t="shared" si="33"/>
        <v>5908200.4519039113</v>
      </c>
      <c r="N191" s="41">
        <f>'jan-juli'!M191</f>
        <v>6097620.9604201615</v>
      </c>
      <c r="O191" s="41">
        <f t="shared" si="34"/>
        <v>-189420.50851625018</v>
      </c>
      <c r="Q191" s="63"/>
      <c r="R191" s="64"/>
      <c r="S191" s="64"/>
      <c r="T191" s="64"/>
    </row>
    <row r="192" spans="1:20" s="34" customFormat="1" x14ac:dyDescent="0.2">
      <c r="A192" s="33">
        <v>3451</v>
      </c>
      <c r="B192" s="34" t="s">
        <v>134</v>
      </c>
      <c r="C192" s="36">
        <v>121108308</v>
      </c>
      <c r="D192" s="36">
        <v>6360</v>
      </c>
      <c r="E192" s="37">
        <f t="shared" si="28"/>
        <v>19042.186792452831</v>
      </c>
      <c r="F192" s="38">
        <f t="shared" si="25"/>
        <v>0.88552803697115667</v>
      </c>
      <c r="G192" s="39">
        <f t="shared" si="26"/>
        <v>1476.9469140354201</v>
      </c>
      <c r="H192" s="39">
        <f t="shared" si="27"/>
        <v>108.92059213274678</v>
      </c>
      <c r="I192" s="37">
        <f t="shared" si="29"/>
        <v>1585.867506168167</v>
      </c>
      <c r="J192" s="40">
        <f t="shared" si="30"/>
        <v>-238.44360505729779</v>
      </c>
      <c r="K192" s="37">
        <f t="shared" si="31"/>
        <v>1347.4239011108691</v>
      </c>
      <c r="L192" s="37">
        <f t="shared" si="32"/>
        <v>10086117.339229543</v>
      </c>
      <c r="M192" s="37">
        <f t="shared" si="33"/>
        <v>8569616.0110651273</v>
      </c>
      <c r="N192" s="41">
        <f>'jan-juli'!M192</f>
        <v>8408128.6036772039</v>
      </c>
      <c r="O192" s="41">
        <f t="shared" si="34"/>
        <v>161487.40738792345</v>
      </c>
      <c r="Q192" s="63"/>
      <c r="R192" s="64"/>
      <c r="S192" s="64"/>
      <c r="T192" s="64"/>
    </row>
    <row r="193" spans="1:20" s="34" customFormat="1" x14ac:dyDescent="0.2">
      <c r="A193" s="33">
        <v>3452</v>
      </c>
      <c r="B193" s="34" t="s">
        <v>135</v>
      </c>
      <c r="C193" s="36">
        <v>42615992</v>
      </c>
      <c r="D193" s="36">
        <v>2120</v>
      </c>
      <c r="E193" s="37">
        <f t="shared" si="28"/>
        <v>20101.883018867924</v>
      </c>
      <c r="F193" s="38">
        <f t="shared" si="25"/>
        <v>0.93480760393428619</v>
      </c>
      <c r="G193" s="39">
        <f t="shared" si="26"/>
        <v>841.12917818636413</v>
      </c>
      <c r="H193" s="39">
        <f t="shared" si="27"/>
        <v>0</v>
      </c>
      <c r="I193" s="37">
        <f t="shared" si="29"/>
        <v>841.12917818636413</v>
      </c>
      <c r="J193" s="40">
        <f t="shared" si="30"/>
        <v>-238.44360505729779</v>
      </c>
      <c r="K193" s="37">
        <f t="shared" si="31"/>
        <v>602.68557312906637</v>
      </c>
      <c r="L193" s="37">
        <f t="shared" si="32"/>
        <v>1783193.857755092</v>
      </c>
      <c r="M193" s="37">
        <f t="shared" si="33"/>
        <v>1277693.4150336208</v>
      </c>
      <c r="N193" s="41">
        <f>'jan-juli'!M193</f>
        <v>1150657.3144394937</v>
      </c>
      <c r="O193" s="41">
        <f t="shared" si="34"/>
        <v>127036.10059412709</v>
      </c>
      <c r="Q193" s="63"/>
      <c r="R193" s="64"/>
      <c r="S193" s="64"/>
      <c r="T193" s="64"/>
    </row>
    <row r="194" spans="1:20" s="34" customFormat="1" x14ac:dyDescent="0.2">
      <c r="A194" s="33">
        <v>3453</v>
      </c>
      <c r="B194" s="34" t="s">
        <v>136</v>
      </c>
      <c r="C194" s="36">
        <v>69074905</v>
      </c>
      <c r="D194" s="36">
        <v>3236</v>
      </c>
      <c r="E194" s="37">
        <f t="shared" si="28"/>
        <v>21345.767923362175</v>
      </c>
      <c r="F194" s="38">
        <f t="shared" si="25"/>
        <v>0.99265258622021857</v>
      </c>
      <c r="G194" s="39">
        <f t="shared" si="26"/>
        <v>94.798235489813663</v>
      </c>
      <c r="H194" s="39">
        <f t="shared" si="27"/>
        <v>0</v>
      </c>
      <c r="I194" s="37">
        <f t="shared" si="29"/>
        <v>94.798235489813663</v>
      </c>
      <c r="J194" s="40">
        <f t="shared" si="30"/>
        <v>-238.44360505729779</v>
      </c>
      <c r="K194" s="37">
        <f t="shared" si="31"/>
        <v>-143.64536956748412</v>
      </c>
      <c r="L194" s="37">
        <f t="shared" si="32"/>
        <v>306767.09004503704</v>
      </c>
      <c r="M194" s="37">
        <f t="shared" si="33"/>
        <v>-464836.41592037864</v>
      </c>
      <c r="N194" s="41">
        <f>'jan-juli'!M194</f>
        <v>-521770.93550650834</v>
      </c>
      <c r="O194" s="41">
        <f t="shared" si="34"/>
        <v>56934.519586129696</v>
      </c>
      <c r="Q194" s="63"/>
      <c r="R194" s="64"/>
      <c r="S194" s="64"/>
      <c r="T194" s="64"/>
    </row>
    <row r="195" spans="1:20" s="34" customFormat="1" x14ac:dyDescent="0.2">
      <c r="A195" s="33">
        <v>3454</v>
      </c>
      <c r="B195" s="34" t="s">
        <v>137</v>
      </c>
      <c r="C195" s="36">
        <v>32533587</v>
      </c>
      <c r="D195" s="36">
        <v>1573</v>
      </c>
      <c r="E195" s="37">
        <f t="shared" si="28"/>
        <v>20682.509218054671</v>
      </c>
      <c r="F195" s="38">
        <f t="shared" si="25"/>
        <v>0.96180874534645033</v>
      </c>
      <c r="G195" s="39">
        <f t="shared" si="26"/>
        <v>492.75345867431605</v>
      </c>
      <c r="H195" s="39">
        <f t="shared" si="27"/>
        <v>0</v>
      </c>
      <c r="I195" s="37">
        <f t="shared" si="29"/>
        <v>492.75345867431605</v>
      </c>
      <c r="J195" s="40">
        <f t="shared" si="30"/>
        <v>-238.44360505729779</v>
      </c>
      <c r="K195" s="37">
        <f t="shared" si="31"/>
        <v>254.30985361701826</v>
      </c>
      <c r="L195" s="37">
        <f t="shared" si="32"/>
        <v>775101.19049469917</v>
      </c>
      <c r="M195" s="37">
        <f t="shared" si="33"/>
        <v>400029.39973956975</v>
      </c>
      <c r="N195" s="41">
        <f>'jan-juli'!M195</f>
        <v>318803.33264779364</v>
      </c>
      <c r="O195" s="41">
        <f t="shared" si="34"/>
        <v>81226.067091776116</v>
      </c>
      <c r="Q195" s="63"/>
      <c r="R195" s="64"/>
      <c r="S195" s="64"/>
      <c r="T195" s="64"/>
    </row>
    <row r="196" spans="1:20" s="34" customFormat="1" x14ac:dyDescent="0.2">
      <c r="A196" s="33">
        <v>3801</v>
      </c>
      <c r="B196" s="34" t="s">
        <v>155</v>
      </c>
      <c r="C196" s="36">
        <v>477942886</v>
      </c>
      <c r="D196" s="36">
        <v>27510</v>
      </c>
      <c r="E196" s="37">
        <f t="shared" si="28"/>
        <v>17373.423700472555</v>
      </c>
      <c r="F196" s="38">
        <f t="shared" si="25"/>
        <v>0.80792473850982149</v>
      </c>
      <c r="G196" s="39">
        <f t="shared" si="26"/>
        <v>2478.2047692235856</v>
      </c>
      <c r="H196" s="39">
        <f t="shared" si="27"/>
        <v>692.98767432584327</v>
      </c>
      <c r="I196" s="37">
        <f t="shared" si="29"/>
        <v>3171.1924435494288</v>
      </c>
      <c r="J196" s="40">
        <f t="shared" si="30"/>
        <v>-238.44360505729779</v>
      </c>
      <c r="K196" s="37">
        <f t="shared" si="31"/>
        <v>2932.7488384921312</v>
      </c>
      <c r="L196" s="37">
        <f t="shared" si="32"/>
        <v>87239504.122044787</v>
      </c>
      <c r="M196" s="37">
        <f t="shared" si="33"/>
        <v>80679920.546918526</v>
      </c>
      <c r="N196" s="41">
        <f>'jan-juli'!M196</f>
        <v>75983427.998216942</v>
      </c>
      <c r="O196" s="41">
        <f t="shared" si="34"/>
        <v>4696492.5487015843</v>
      </c>
      <c r="Q196" s="63"/>
      <c r="R196" s="64"/>
      <c r="S196" s="64"/>
      <c r="T196" s="64"/>
    </row>
    <row r="197" spans="1:20" s="34" customFormat="1" x14ac:dyDescent="0.2">
      <c r="A197" s="33">
        <v>3802</v>
      </c>
      <c r="B197" s="34" t="s">
        <v>160</v>
      </c>
      <c r="C197" s="36">
        <v>475136864</v>
      </c>
      <c r="D197" s="36">
        <v>25011</v>
      </c>
      <c r="E197" s="37">
        <f t="shared" si="28"/>
        <v>18997.115829035225</v>
      </c>
      <c r="F197" s="38">
        <f t="shared" si="25"/>
        <v>0.88343208012572705</v>
      </c>
      <c r="G197" s="39">
        <f t="shared" si="26"/>
        <v>1503.9894920859836</v>
      </c>
      <c r="H197" s="39">
        <f t="shared" si="27"/>
        <v>124.69542932890872</v>
      </c>
      <c r="I197" s="37">
        <f t="shared" si="29"/>
        <v>1628.6849214148922</v>
      </c>
      <c r="J197" s="40">
        <f t="shared" si="30"/>
        <v>-238.44360505729779</v>
      </c>
      <c r="K197" s="37">
        <f t="shared" si="31"/>
        <v>1390.2413163575943</v>
      </c>
      <c r="L197" s="37">
        <f t="shared" si="32"/>
        <v>40735038.569507867</v>
      </c>
      <c r="M197" s="37">
        <f t="shared" si="33"/>
        <v>34771325.563419789</v>
      </c>
      <c r="N197" s="41">
        <f>'jan-juli'!M197</f>
        <v>33838110.407691889</v>
      </c>
      <c r="O197" s="41">
        <f t="shared" si="34"/>
        <v>933215.15572790056</v>
      </c>
      <c r="Q197" s="63"/>
      <c r="R197" s="64"/>
      <c r="S197" s="64"/>
      <c r="T197" s="64"/>
    </row>
    <row r="198" spans="1:20" s="34" customFormat="1" x14ac:dyDescent="0.2">
      <c r="A198" s="33">
        <v>3803</v>
      </c>
      <c r="B198" s="34" t="s">
        <v>156</v>
      </c>
      <c r="C198" s="36">
        <v>1164839803</v>
      </c>
      <c r="D198" s="36">
        <v>57026</v>
      </c>
      <c r="E198" s="37">
        <f t="shared" si="28"/>
        <v>20426.468680952548</v>
      </c>
      <c r="F198" s="38">
        <f t="shared" si="25"/>
        <v>0.94990196821647577</v>
      </c>
      <c r="G198" s="39">
        <f t="shared" si="26"/>
        <v>646.3777809355895</v>
      </c>
      <c r="H198" s="39">
        <f t="shared" si="27"/>
        <v>0</v>
      </c>
      <c r="I198" s="37">
        <f t="shared" si="29"/>
        <v>646.3777809355895</v>
      </c>
      <c r="J198" s="40">
        <f t="shared" si="30"/>
        <v>-238.44360505729779</v>
      </c>
      <c r="K198" s="37">
        <f t="shared" si="31"/>
        <v>407.93417587829174</v>
      </c>
      <c r="L198" s="37">
        <f t="shared" si="32"/>
        <v>36860339.335632928</v>
      </c>
      <c r="M198" s="37">
        <f t="shared" si="33"/>
        <v>23262854.313635465</v>
      </c>
      <c r="N198" s="41">
        <f>'jan-juli'!M198</f>
        <v>25275752.18510687</v>
      </c>
      <c r="O198" s="41">
        <f t="shared" si="34"/>
        <v>-2012897.871471405</v>
      </c>
      <c r="Q198" s="63"/>
      <c r="R198" s="64"/>
      <c r="S198" s="64"/>
      <c r="T198" s="64"/>
    </row>
    <row r="199" spans="1:20" s="34" customFormat="1" x14ac:dyDescent="0.2">
      <c r="A199" s="33">
        <v>3804</v>
      </c>
      <c r="B199" s="34" t="s">
        <v>157</v>
      </c>
      <c r="C199" s="36">
        <v>1209461756</v>
      </c>
      <c r="D199" s="36">
        <v>64345</v>
      </c>
      <c r="E199" s="37">
        <f t="shared" si="28"/>
        <v>18796.514973968453</v>
      </c>
      <c r="F199" s="38">
        <f t="shared" si="25"/>
        <v>0.87410344138595697</v>
      </c>
      <c r="G199" s="39">
        <f t="shared" si="26"/>
        <v>1624.3500051260467</v>
      </c>
      <c r="H199" s="39">
        <f t="shared" si="27"/>
        <v>194.90572860227894</v>
      </c>
      <c r="I199" s="37">
        <f t="shared" si="29"/>
        <v>1819.2557337283256</v>
      </c>
      <c r="J199" s="40">
        <f t="shared" si="30"/>
        <v>-238.44360505729779</v>
      </c>
      <c r="K199" s="37">
        <f t="shared" si="31"/>
        <v>1580.8121286710277</v>
      </c>
      <c r="L199" s="37">
        <f t="shared" si="32"/>
        <v>117060010.18674912</v>
      </c>
      <c r="M199" s="37">
        <f t="shared" si="33"/>
        <v>101717356.41933727</v>
      </c>
      <c r="N199" s="41">
        <f>'jan-juli'!M199</f>
        <v>104454704.89243068</v>
      </c>
      <c r="O199" s="41">
        <f t="shared" si="34"/>
        <v>-2737348.4730934054</v>
      </c>
      <c r="Q199" s="63"/>
      <c r="R199" s="64"/>
      <c r="S199" s="64"/>
      <c r="T199" s="64"/>
    </row>
    <row r="200" spans="1:20" s="34" customFormat="1" x14ac:dyDescent="0.2">
      <c r="A200" s="33">
        <v>3805</v>
      </c>
      <c r="B200" s="34" t="s">
        <v>158</v>
      </c>
      <c r="C200" s="36">
        <v>898124295</v>
      </c>
      <c r="D200" s="36">
        <v>47499</v>
      </c>
      <c r="E200" s="37">
        <f t="shared" si="28"/>
        <v>18908.277963746605</v>
      </c>
      <c r="F200" s="38">
        <f t="shared" ref="F200:F263" si="35">IF(ISNUMBER(C200),E200/E$366,"")</f>
        <v>0.87930080984069237</v>
      </c>
      <c r="G200" s="39">
        <f t="shared" ref="G200:G263" si="36">(E$366-E200)*0.6</f>
        <v>1557.2922112591557</v>
      </c>
      <c r="H200" s="39">
        <f t="shared" ref="H200:H263" si="37">IF(E200&gt;=E$366*0.9,0,IF(E200&lt;0.9*E$366,(E$366*0.9-E200)*0.35))</f>
        <v>155.78868217992584</v>
      </c>
      <c r="I200" s="37">
        <f t="shared" si="29"/>
        <v>1713.0808934390816</v>
      </c>
      <c r="J200" s="40">
        <f t="shared" si="30"/>
        <v>-238.44360505729779</v>
      </c>
      <c r="K200" s="37">
        <f t="shared" si="31"/>
        <v>1474.6372883817837</v>
      </c>
      <c r="L200" s="37">
        <f t="shared" si="32"/>
        <v>81369629.357462943</v>
      </c>
      <c r="M200" s="37">
        <f t="shared" si="33"/>
        <v>70043796.560846344</v>
      </c>
      <c r="N200" s="41">
        <f>'jan-juli'!M200</f>
        <v>72334514.186354339</v>
      </c>
      <c r="O200" s="41">
        <f t="shared" si="34"/>
        <v>-2290717.6255079955</v>
      </c>
      <c r="Q200" s="63"/>
      <c r="R200" s="64"/>
      <c r="S200" s="64"/>
      <c r="T200" s="64"/>
    </row>
    <row r="201" spans="1:20" s="34" customFormat="1" x14ac:dyDescent="0.2">
      <c r="A201" s="33">
        <v>3806</v>
      </c>
      <c r="B201" s="34" t="s">
        <v>162</v>
      </c>
      <c r="C201" s="36">
        <v>702672840</v>
      </c>
      <c r="D201" s="36">
        <v>36526</v>
      </c>
      <c r="E201" s="37">
        <f t="shared" ref="E201:E264" si="38">(C201)/D201</f>
        <v>19237.607183923781</v>
      </c>
      <c r="F201" s="38">
        <f t="shared" si="35"/>
        <v>0.89461576610277049</v>
      </c>
      <c r="G201" s="39">
        <f t="shared" si="36"/>
        <v>1359.6946791528499</v>
      </c>
      <c r="H201" s="39">
        <f t="shared" si="37"/>
        <v>40.523455117914089</v>
      </c>
      <c r="I201" s="37">
        <f t="shared" ref="I201:I264" si="39">G201+H201</f>
        <v>1400.218134270764</v>
      </c>
      <c r="J201" s="40">
        <f t="shared" ref="J201:J264" si="40">I$368</f>
        <v>-238.44360505729779</v>
      </c>
      <c r="K201" s="37">
        <f t="shared" ref="K201:K264" si="41">I201+J201</f>
        <v>1161.7745292134662</v>
      </c>
      <c r="L201" s="37">
        <f t="shared" ref="L201:L264" si="42">(I201*D201)</f>
        <v>51144367.572373927</v>
      </c>
      <c r="M201" s="37">
        <f t="shared" ref="M201:M264" si="43">(K201*D201)</f>
        <v>42434976.454051062</v>
      </c>
      <c r="N201" s="41">
        <f>'jan-juli'!M201</f>
        <v>37395176.901140042</v>
      </c>
      <c r="O201" s="41">
        <f t="shared" ref="O201:O264" si="44">M201-N201</f>
        <v>5039799.5529110208</v>
      </c>
      <c r="Q201" s="63"/>
      <c r="R201" s="64"/>
      <c r="S201" s="64"/>
      <c r="T201" s="64"/>
    </row>
    <row r="202" spans="1:20" s="34" customFormat="1" x14ac:dyDescent="0.2">
      <c r="A202" s="33">
        <v>3807</v>
      </c>
      <c r="B202" s="34" t="s">
        <v>163</v>
      </c>
      <c r="C202" s="36">
        <v>979223456</v>
      </c>
      <c r="D202" s="36">
        <v>55144</v>
      </c>
      <c r="E202" s="37">
        <f t="shared" si="38"/>
        <v>17757.57028869868</v>
      </c>
      <c r="F202" s="38">
        <f t="shared" si="35"/>
        <v>0.8257888933933285</v>
      </c>
      <c r="G202" s="39">
        <f t="shared" si="36"/>
        <v>2247.7168162879102</v>
      </c>
      <c r="H202" s="39">
        <f t="shared" si="37"/>
        <v>558.53636844669938</v>
      </c>
      <c r="I202" s="37">
        <f t="shared" si="39"/>
        <v>2806.2531847346095</v>
      </c>
      <c r="J202" s="40">
        <f t="shared" si="40"/>
        <v>-238.44360505729779</v>
      </c>
      <c r="K202" s="37">
        <f t="shared" si="41"/>
        <v>2567.8095796773118</v>
      </c>
      <c r="L202" s="37">
        <f t="shared" si="42"/>
        <v>154748025.61900529</v>
      </c>
      <c r="M202" s="37">
        <f t="shared" si="43"/>
        <v>141599291.46172568</v>
      </c>
      <c r="N202" s="41">
        <f>'jan-juli'!M202</f>
        <v>134544629.43704006</v>
      </c>
      <c r="O202" s="41">
        <f t="shared" si="44"/>
        <v>7054662.0246856213</v>
      </c>
      <c r="Q202" s="63"/>
      <c r="R202" s="64"/>
      <c r="S202" s="64"/>
      <c r="T202" s="64"/>
    </row>
    <row r="203" spans="1:20" s="34" customFormat="1" x14ac:dyDescent="0.2">
      <c r="A203" s="33">
        <v>3808</v>
      </c>
      <c r="B203" s="34" t="s">
        <v>164</v>
      </c>
      <c r="C203" s="36">
        <v>228422474</v>
      </c>
      <c r="D203" s="36">
        <v>12994</v>
      </c>
      <c r="E203" s="37">
        <f t="shared" si="38"/>
        <v>17579.072956749267</v>
      </c>
      <c r="F203" s="38">
        <f t="shared" si="35"/>
        <v>0.81748814549664262</v>
      </c>
      <c r="G203" s="39">
        <f t="shared" si="36"/>
        <v>2354.8152154575582</v>
      </c>
      <c r="H203" s="39">
        <f t="shared" si="37"/>
        <v>621.01043462899395</v>
      </c>
      <c r="I203" s="37">
        <f t="shared" si="39"/>
        <v>2975.8256500865523</v>
      </c>
      <c r="J203" s="40">
        <f t="shared" si="40"/>
        <v>-238.44360505729779</v>
      </c>
      <c r="K203" s="37">
        <f t="shared" si="41"/>
        <v>2737.3820450292546</v>
      </c>
      <c r="L203" s="37">
        <f t="shared" si="42"/>
        <v>38667878.497224659</v>
      </c>
      <c r="M203" s="37">
        <f t="shared" si="43"/>
        <v>35569542.293110132</v>
      </c>
      <c r="N203" s="41">
        <f>'jan-juli'!M203</f>
        <v>34577891.101113461</v>
      </c>
      <c r="O203" s="41">
        <f t="shared" si="44"/>
        <v>991651.19199667126</v>
      </c>
      <c r="Q203" s="63"/>
      <c r="R203" s="64"/>
      <c r="S203" s="64"/>
      <c r="T203" s="64"/>
    </row>
    <row r="204" spans="1:20" s="34" customFormat="1" x14ac:dyDescent="0.2">
      <c r="A204" s="33">
        <v>3811</v>
      </c>
      <c r="B204" s="34" t="s">
        <v>161</v>
      </c>
      <c r="C204" s="36">
        <v>577389830</v>
      </c>
      <c r="D204" s="36">
        <v>26957</v>
      </c>
      <c r="E204" s="37">
        <f t="shared" si="38"/>
        <v>21418.920132062172</v>
      </c>
      <c r="F204" s="38">
        <f t="shared" si="35"/>
        <v>0.99605441881834678</v>
      </c>
      <c r="G204" s="39">
        <f t="shared" si="36"/>
        <v>50.906910269815121</v>
      </c>
      <c r="H204" s="39">
        <f t="shared" si="37"/>
        <v>0</v>
      </c>
      <c r="I204" s="37">
        <f t="shared" si="39"/>
        <v>50.906910269815121</v>
      </c>
      <c r="J204" s="40">
        <f t="shared" si="40"/>
        <v>-238.44360505729779</v>
      </c>
      <c r="K204" s="37">
        <f t="shared" si="41"/>
        <v>-187.53669478748267</v>
      </c>
      <c r="L204" s="37">
        <f t="shared" si="42"/>
        <v>1372297.5801434063</v>
      </c>
      <c r="M204" s="37">
        <f t="shared" si="43"/>
        <v>-5055426.68138617</v>
      </c>
      <c r="N204" s="41">
        <f>'jan-juli'!M204</f>
        <v>-1572729.1869125611</v>
      </c>
      <c r="O204" s="41">
        <f t="shared" si="44"/>
        <v>-3482697.4944736091</v>
      </c>
      <c r="Q204" s="63"/>
      <c r="R204" s="64"/>
      <c r="S204" s="64"/>
      <c r="T204" s="64"/>
    </row>
    <row r="205" spans="1:20" s="34" customFormat="1" x14ac:dyDescent="0.2">
      <c r="A205" s="33">
        <v>3812</v>
      </c>
      <c r="B205" s="34" t="s">
        <v>165</v>
      </c>
      <c r="C205" s="36">
        <v>40728793</v>
      </c>
      <c r="D205" s="36">
        <v>2347</v>
      </c>
      <c r="E205" s="37">
        <f t="shared" si="38"/>
        <v>17353.554750745632</v>
      </c>
      <c r="F205" s="38">
        <f t="shared" si="35"/>
        <v>0.80700076311560187</v>
      </c>
      <c r="G205" s="39">
        <f t="shared" si="36"/>
        <v>2490.1261390597392</v>
      </c>
      <c r="H205" s="39">
        <f t="shared" si="37"/>
        <v>699.94180673026619</v>
      </c>
      <c r="I205" s="37">
        <f t="shared" si="39"/>
        <v>3190.0679457900055</v>
      </c>
      <c r="J205" s="40">
        <f t="shared" si="40"/>
        <v>-238.44360505729779</v>
      </c>
      <c r="K205" s="37">
        <f t="shared" si="41"/>
        <v>2951.6243407327079</v>
      </c>
      <c r="L205" s="37">
        <f t="shared" si="42"/>
        <v>7487089.4687691433</v>
      </c>
      <c r="M205" s="37">
        <f t="shared" si="43"/>
        <v>6927462.327699665</v>
      </c>
      <c r="N205" s="41">
        <f>'jan-juli'!M205</f>
        <v>6322214.1633302458</v>
      </c>
      <c r="O205" s="41">
        <f t="shared" si="44"/>
        <v>605248.16436941922</v>
      </c>
      <c r="Q205" s="63"/>
      <c r="R205" s="64"/>
      <c r="S205" s="64"/>
      <c r="T205" s="64"/>
    </row>
    <row r="206" spans="1:20" s="34" customFormat="1" x14ac:dyDescent="0.2">
      <c r="A206" s="33">
        <v>3813</v>
      </c>
      <c r="B206" s="34" t="s">
        <v>166</v>
      </c>
      <c r="C206" s="36">
        <v>269488880</v>
      </c>
      <c r="D206" s="36">
        <v>14014</v>
      </c>
      <c r="E206" s="37">
        <f t="shared" si="38"/>
        <v>19229.975738547168</v>
      </c>
      <c r="F206" s="38">
        <f t="shared" si="35"/>
        <v>0.89426087730153869</v>
      </c>
      <c r="G206" s="39">
        <f t="shared" si="36"/>
        <v>1364.2735463788179</v>
      </c>
      <c r="H206" s="39">
        <f t="shared" si="37"/>
        <v>43.194460999728832</v>
      </c>
      <c r="I206" s="37">
        <f t="shared" si="39"/>
        <v>1407.4680073785466</v>
      </c>
      <c r="J206" s="40">
        <f t="shared" si="40"/>
        <v>-238.44360505729779</v>
      </c>
      <c r="K206" s="37">
        <f t="shared" si="41"/>
        <v>1169.0244023212488</v>
      </c>
      <c r="L206" s="37">
        <f t="shared" si="42"/>
        <v>19724256.655402951</v>
      </c>
      <c r="M206" s="37">
        <f t="shared" si="43"/>
        <v>16382707.97412998</v>
      </c>
      <c r="N206" s="41">
        <f>'jan-juli'!M206</f>
        <v>16076014.062552229</v>
      </c>
      <c r="O206" s="41">
        <f t="shared" si="44"/>
        <v>306693.91157775186</v>
      </c>
      <c r="Q206" s="63"/>
      <c r="R206" s="64"/>
      <c r="S206" s="64"/>
      <c r="T206" s="64"/>
    </row>
    <row r="207" spans="1:20" s="34" customFormat="1" x14ac:dyDescent="0.2">
      <c r="A207" s="33">
        <v>3814</v>
      </c>
      <c r="B207" s="34" t="s">
        <v>167</v>
      </c>
      <c r="C207" s="36">
        <v>180639551</v>
      </c>
      <c r="D207" s="36">
        <v>10416</v>
      </c>
      <c r="E207" s="37">
        <f t="shared" si="38"/>
        <v>17342.506816436253</v>
      </c>
      <c r="F207" s="38">
        <f t="shared" si="35"/>
        <v>0.80648699567448801</v>
      </c>
      <c r="G207" s="39">
        <f t="shared" si="36"/>
        <v>2496.7548996453665</v>
      </c>
      <c r="H207" s="39">
        <f t="shared" si="37"/>
        <v>703.80858373854892</v>
      </c>
      <c r="I207" s="37">
        <f t="shared" si="39"/>
        <v>3200.5634833839154</v>
      </c>
      <c r="J207" s="40">
        <f t="shared" si="40"/>
        <v>-238.44360505729779</v>
      </c>
      <c r="K207" s="37">
        <f t="shared" si="41"/>
        <v>2962.1198783266177</v>
      </c>
      <c r="L207" s="37">
        <f t="shared" si="42"/>
        <v>33337069.242926862</v>
      </c>
      <c r="M207" s="37">
        <f t="shared" si="43"/>
        <v>30853440.652650051</v>
      </c>
      <c r="N207" s="41">
        <f>'jan-juli'!M207</f>
        <v>31007093.160927944</v>
      </c>
      <c r="O207" s="41">
        <f t="shared" si="44"/>
        <v>-153652.50827789307</v>
      </c>
      <c r="Q207" s="63"/>
      <c r="R207" s="64"/>
      <c r="S207" s="64"/>
      <c r="T207" s="64"/>
    </row>
    <row r="208" spans="1:20" s="34" customFormat="1" x14ac:dyDescent="0.2">
      <c r="A208" s="33">
        <v>3815</v>
      </c>
      <c r="B208" s="34" t="s">
        <v>168</v>
      </c>
      <c r="C208" s="36">
        <v>63505310</v>
      </c>
      <c r="D208" s="36">
        <v>4071</v>
      </c>
      <c r="E208" s="37">
        <f t="shared" si="38"/>
        <v>15599.437484647508</v>
      </c>
      <c r="F208" s="38">
        <f t="shared" si="35"/>
        <v>0.72542819814734272</v>
      </c>
      <c r="G208" s="39">
        <f t="shared" si="36"/>
        <v>3542.5964987186139</v>
      </c>
      <c r="H208" s="39">
        <f t="shared" si="37"/>
        <v>1313.8828498646099</v>
      </c>
      <c r="I208" s="37">
        <f t="shared" si="39"/>
        <v>4856.4793485832233</v>
      </c>
      <c r="J208" s="40">
        <f t="shared" si="40"/>
        <v>-238.44360505729779</v>
      </c>
      <c r="K208" s="37">
        <f t="shared" si="41"/>
        <v>4618.0357435259257</v>
      </c>
      <c r="L208" s="37">
        <f t="shared" si="42"/>
        <v>19770727.428082302</v>
      </c>
      <c r="M208" s="37">
        <f t="shared" si="43"/>
        <v>18800023.511894044</v>
      </c>
      <c r="N208" s="41">
        <f>'jan-juli'!M208</f>
        <v>18482897.237566017</v>
      </c>
      <c r="O208" s="41">
        <f t="shared" si="44"/>
        <v>317126.27432802692</v>
      </c>
      <c r="Q208" s="63"/>
      <c r="R208" s="64"/>
      <c r="S208" s="64"/>
      <c r="T208" s="64"/>
    </row>
    <row r="209" spans="1:20" s="34" customFormat="1" x14ac:dyDescent="0.2">
      <c r="A209" s="33">
        <v>3816</v>
      </c>
      <c r="B209" s="34" t="s">
        <v>169</v>
      </c>
      <c r="C209" s="36">
        <v>103548767</v>
      </c>
      <c r="D209" s="36">
        <v>6488</v>
      </c>
      <c r="E209" s="37">
        <f t="shared" si="38"/>
        <v>15960.044235511714</v>
      </c>
      <c r="F209" s="38">
        <f t="shared" si="35"/>
        <v>0.74219766857066038</v>
      </c>
      <c r="G209" s="39">
        <f t="shared" si="36"/>
        <v>3326.2324482000899</v>
      </c>
      <c r="H209" s="39">
        <f t="shared" si="37"/>
        <v>1187.6704870621375</v>
      </c>
      <c r="I209" s="37">
        <f t="shared" si="39"/>
        <v>4513.9029352622274</v>
      </c>
      <c r="J209" s="40">
        <f t="shared" si="40"/>
        <v>-238.44360505729779</v>
      </c>
      <c r="K209" s="37">
        <f t="shared" si="41"/>
        <v>4275.4593302049298</v>
      </c>
      <c r="L209" s="37">
        <f t="shared" si="42"/>
        <v>29286202.243981332</v>
      </c>
      <c r="M209" s="37">
        <f t="shared" si="43"/>
        <v>27739180.134369586</v>
      </c>
      <c r="N209" s="41">
        <f>'jan-juli'!M209</f>
        <v>26010705.992367551</v>
      </c>
      <c r="O209" s="41">
        <f t="shared" si="44"/>
        <v>1728474.1420020349</v>
      </c>
      <c r="Q209" s="63"/>
      <c r="R209" s="64"/>
      <c r="S209" s="64"/>
      <c r="T209" s="64"/>
    </row>
    <row r="210" spans="1:20" s="34" customFormat="1" x14ac:dyDescent="0.2">
      <c r="A210" s="33">
        <v>3817</v>
      </c>
      <c r="B210" s="34" t="s">
        <v>405</v>
      </c>
      <c r="C210" s="36">
        <v>166061222</v>
      </c>
      <c r="D210" s="36">
        <v>10461</v>
      </c>
      <c r="E210" s="37">
        <f t="shared" si="38"/>
        <v>15874.316222158493</v>
      </c>
      <c r="F210" s="38">
        <f t="shared" si="35"/>
        <v>0.73821101723667593</v>
      </c>
      <c r="G210" s="39">
        <f t="shared" si="36"/>
        <v>3377.6692562120224</v>
      </c>
      <c r="H210" s="39">
        <f t="shared" si="37"/>
        <v>1217.6752917357646</v>
      </c>
      <c r="I210" s="37">
        <f t="shared" si="39"/>
        <v>4595.3445479477869</v>
      </c>
      <c r="J210" s="40">
        <f t="shared" si="40"/>
        <v>-238.44360505729779</v>
      </c>
      <c r="K210" s="37">
        <f t="shared" si="41"/>
        <v>4356.9009428904892</v>
      </c>
      <c r="L210" s="37">
        <f t="shared" si="42"/>
        <v>48071899.3160818</v>
      </c>
      <c r="M210" s="37">
        <f t="shared" si="43"/>
        <v>45577540.763577409</v>
      </c>
      <c r="N210" s="41">
        <f>'jan-juli'!M210</f>
        <v>44346170.151873775</v>
      </c>
      <c r="O210" s="41">
        <f t="shared" si="44"/>
        <v>1231370.6117036343</v>
      </c>
      <c r="Q210" s="63"/>
      <c r="R210" s="64"/>
      <c r="S210" s="64"/>
      <c r="T210" s="64"/>
    </row>
    <row r="211" spans="1:20" s="34" customFormat="1" x14ac:dyDescent="0.2">
      <c r="A211" s="33">
        <v>3818</v>
      </c>
      <c r="B211" s="34" t="s">
        <v>171</v>
      </c>
      <c r="C211" s="36">
        <v>151410767</v>
      </c>
      <c r="D211" s="36">
        <v>5604</v>
      </c>
      <c r="E211" s="37">
        <f t="shared" si="38"/>
        <v>27018.338151320484</v>
      </c>
      <c r="F211" s="38">
        <f t="shared" si="35"/>
        <v>1.2564468674808063</v>
      </c>
      <c r="G211" s="39">
        <f t="shared" si="36"/>
        <v>-3308.7439012851719</v>
      </c>
      <c r="H211" s="39">
        <f t="shared" si="37"/>
        <v>0</v>
      </c>
      <c r="I211" s="37">
        <f t="shared" si="39"/>
        <v>-3308.7439012851719</v>
      </c>
      <c r="J211" s="40">
        <f t="shared" si="40"/>
        <v>-238.44360505729779</v>
      </c>
      <c r="K211" s="37">
        <f t="shared" si="41"/>
        <v>-3547.1875063424695</v>
      </c>
      <c r="L211" s="37">
        <f t="shared" si="42"/>
        <v>-18542200.822802104</v>
      </c>
      <c r="M211" s="37">
        <f t="shared" si="43"/>
        <v>-19878438.7855432</v>
      </c>
      <c r="N211" s="41">
        <f>'jan-juli'!M211</f>
        <v>-20545079.409943908</v>
      </c>
      <c r="O211" s="41">
        <f t="shared" si="44"/>
        <v>666640.62440070882</v>
      </c>
      <c r="Q211" s="63"/>
      <c r="R211" s="64"/>
      <c r="S211" s="64"/>
      <c r="T211" s="64"/>
    </row>
    <row r="212" spans="1:20" s="34" customFormat="1" x14ac:dyDescent="0.2">
      <c r="A212" s="33">
        <v>3819</v>
      </c>
      <c r="B212" s="34" t="s">
        <v>172</v>
      </c>
      <c r="C212" s="36">
        <v>33553793</v>
      </c>
      <c r="D212" s="36">
        <v>1561</v>
      </c>
      <c r="E212" s="37">
        <f t="shared" si="38"/>
        <v>21495.062780269058</v>
      </c>
      <c r="F212" s="38">
        <f t="shared" si="35"/>
        <v>0.99959531727351547</v>
      </c>
      <c r="G212" s="39">
        <f t="shared" si="36"/>
        <v>5.221321345683827</v>
      </c>
      <c r="H212" s="39">
        <f t="shared" si="37"/>
        <v>0</v>
      </c>
      <c r="I212" s="37">
        <f t="shared" si="39"/>
        <v>5.221321345683827</v>
      </c>
      <c r="J212" s="40">
        <f t="shared" si="40"/>
        <v>-238.44360505729779</v>
      </c>
      <c r="K212" s="37">
        <f t="shared" si="41"/>
        <v>-233.22228371161395</v>
      </c>
      <c r="L212" s="37">
        <f t="shared" si="42"/>
        <v>8150.4826206124535</v>
      </c>
      <c r="M212" s="37">
        <f t="shared" si="43"/>
        <v>-364059.98487382941</v>
      </c>
      <c r="N212" s="41">
        <f>'jan-juli'!M212</f>
        <v>-481154.78724525915</v>
      </c>
      <c r="O212" s="41">
        <f t="shared" si="44"/>
        <v>117094.80237142975</v>
      </c>
      <c r="Q212" s="63"/>
      <c r="R212" s="64"/>
      <c r="S212" s="64"/>
      <c r="T212" s="64"/>
    </row>
    <row r="213" spans="1:20" s="34" customFormat="1" x14ac:dyDescent="0.2">
      <c r="A213" s="33">
        <v>3820</v>
      </c>
      <c r="B213" s="34" t="s">
        <v>173</v>
      </c>
      <c r="C213" s="36">
        <v>55852818</v>
      </c>
      <c r="D213" s="36">
        <v>2900</v>
      </c>
      <c r="E213" s="37">
        <f t="shared" si="38"/>
        <v>19259.592413793103</v>
      </c>
      <c r="F213" s="38">
        <f t="shared" si="35"/>
        <v>0.89563815589763673</v>
      </c>
      <c r="G213" s="39">
        <f t="shared" si="36"/>
        <v>1346.5035412312566</v>
      </c>
      <c r="H213" s="39">
        <f t="shared" si="37"/>
        <v>32.828624663651318</v>
      </c>
      <c r="I213" s="37">
        <f t="shared" si="39"/>
        <v>1379.3321658949078</v>
      </c>
      <c r="J213" s="40">
        <f t="shared" si="40"/>
        <v>-238.44360505729779</v>
      </c>
      <c r="K213" s="37">
        <f t="shared" si="41"/>
        <v>1140.8885608376099</v>
      </c>
      <c r="L213" s="37">
        <f t="shared" si="42"/>
        <v>4000063.2810952328</v>
      </c>
      <c r="M213" s="37">
        <f t="shared" si="43"/>
        <v>3308576.8264290686</v>
      </c>
      <c r="N213" s="41">
        <f>'jan-juli'!M213</f>
        <v>2870517.5074879839</v>
      </c>
      <c r="O213" s="41">
        <f t="shared" si="44"/>
        <v>438059.31894108467</v>
      </c>
      <c r="Q213" s="63"/>
      <c r="R213" s="64"/>
      <c r="S213" s="64"/>
      <c r="T213" s="64"/>
    </row>
    <row r="214" spans="1:20" s="34" customFormat="1" x14ac:dyDescent="0.2">
      <c r="A214" s="33">
        <v>3821</v>
      </c>
      <c r="B214" s="34" t="s">
        <v>174</v>
      </c>
      <c r="C214" s="36">
        <v>45198895</v>
      </c>
      <c r="D214" s="36">
        <v>2430</v>
      </c>
      <c r="E214" s="37">
        <f t="shared" si="38"/>
        <v>18600.3683127572</v>
      </c>
      <c r="F214" s="38">
        <f t="shared" si="35"/>
        <v>0.86498193818078473</v>
      </c>
      <c r="G214" s="39">
        <f t="shared" si="36"/>
        <v>1742.0380018527983</v>
      </c>
      <c r="H214" s="39">
        <f t="shared" si="37"/>
        <v>263.55706002621736</v>
      </c>
      <c r="I214" s="37">
        <f t="shared" si="39"/>
        <v>2005.5950618790157</v>
      </c>
      <c r="J214" s="40">
        <f t="shared" si="40"/>
        <v>-238.44360505729779</v>
      </c>
      <c r="K214" s="37">
        <f t="shared" si="41"/>
        <v>1767.1514568217178</v>
      </c>
      <c r="L214" s="37">
        <f t="shared" si="42"/>
        <v>4873596.0003660079</v>
      </c>
      <c r="M214" s="37">
        <f t="shared" si="43"/>
        <v>4294178.0400767745</v>
      </c>
      <c r="N214" s="41">
        <f>'jan-juli'!M214</f>
        <v>4273951.611074782</v>
      </c>
      <c r="O214" s="41">
        <f t="shared" si="44"/>
        <v>20226.429001992568</v>
      </c>
      <c r="Q214" s="63"/>
      <c r="R214" s="64"/>
      <c r="S214" s="64"/>
      <c r="T214" s="64"/>
    </row>
    <row r="215" spans="1:20" s="34" customFormat="1" x14ac:dyDescent="0.2">
      <c r="A215" s="33">
        <v>3822</v>
      </c>
      <c r="B215" s="34" t="s">
        <v>175</v>
      </c>
      <c r="C215" s="36">
        <v>30007429</v>
      </c>
      <c r="D215" s="36">
        <v>1430</v>
      </c>
      <c r="E215" s="37">
        <f t="shared" si="38"/>
        <v>20984.216083916082</v>
      </c>
      <c r="F215" s="38">
        <f t="shared" si="35"/>
        <v>0.97583916588475039</v>
      </c>
      <c r="G215" s="39">
        <f t="shared" si="36"/>
        <v>311.72933915746904</v>
      </c>
      <c r="H215" s="39">
        <f t="shared" si="37"/>
        <v>0</v>
      </c>
      <c r="I215" s="37">
        <f t="shared" si="39"/>
        <v>311.72933915746904</v>
      </c>
      <c r="J215" s="40">
        <f t="shared" si="40"/>
        <v>-238.44360505729779</v>
      </c>
      <c r="K215" s="37">
        <f t="shared" si="41"/>
        <v>73.285734100171254</v>
      </c>
      <c r="L215" s="37">
        <f t="shared" si="42"/>
        <v>445772.95499518071</v>
      </c>
      <c r="M215" s="37">
        <f t="shared" si="43"/>
        <v>104798.5997632449</v>
      </c>
      <c r="N215" s="41">
        <f>'jan-juli'!M215</f>
        <v>-20627.079411097428</v>
      </c>
      <c r="O215" s="41">
        <f t="shared" si="44"/>
        <v>125425.67917434232</v>
      </c>
      <c r="Q215" s="63"/>
      <c r="R215" s="64"/>
      <c r="S215" s="64"/>
      <c r="T215" s="64"/>
    </row>
    <row r="216" spans="1:20" s="34" customFormat="1" x14ac:dyDescent="0.2">
      <c r="A216" s="33">
        <v>3823</v>
      </c>
      <c r="B216" s="34" t="s">
        <v>176</v>
      </c>
      <c r="C216" s="36">
        <v>25362461</v>
      </c>
      <c r="D216" s="36">
        <v>1228</v>
      </c>
      <c r="E216" s="37">
        <f t="shared" si="38"/>
        <v>20653.469869706842</v>
      </c>
      <c r="F216" s="38">
        <f t="shared" si="35"/>
        <v>0.96045831446276808</v>
      </c>
      <c r="G216" s="39">
        <f t="shared" si="36"/>
        <v>510.17706768301355</v>
      </c>
      <c r="H216" s="39">
        <f t="shared" si="37"/>
        <v>0</v>
      </c>
      <c r="I216" s="37">
        <f t="shared" si="39"/>
        <v>510.17706768301355</v>
      </c>
      <c r="J216" s="40">
        <f t="shared" si="40"/>
        <v>-238.44360505729779</v>
      </c>
      <c r="K216" s="37">
        <f t="shared" si="41"/>
        <v>271.73346262571579</v>
      </c>
      <c r="L216" s="37">
        <f t="shared" si="42"/>
        <v>626497.43911474058</v>
      </c>
      <c r="M216" s="37">
        <f t="shared" si="43"/>
        <v>333688.69210437901</v>
      </c>
      <c r="N216" s="41">
        <f>'jan-juli'!M216</f>
        <v>132535.53572249741</v>
      </c>
      <c r="O216" s="41">
        <f t="shared" si="44"/>
        <v>201153.15638188159</v>
      </c>
      <c r="Q216" s="63"/>
      <c r="R216" s="64"/>
      <c r="S216" s="64"/>
      <c r="T216" s="64"/>
    </row>
    <row r="217" spans="1:20" s="34" customFormat="1" x14ac:dyDescent="0.2">
      <c r="A217" s="33">
        <v>3824</v>
      </c>
      <c r="B217" s="34" t="s">
        <v>177</v>
      </c>
      <c r="C217" s="36">
        <v>64471377</v>
      </c>
      <c r="D217" s="36">
        <v>2164</v>
      </c>
      <c r="E217" s="37">
        <f t="shared" si="38"/>
        <v>29792.688077634011</v>
      </c>
      <c r="F217" s="38">
        <f t="shared" si="35"/>
        <v>1.3854638060759681</v>
      </c>
      <c r="G217" s="39">
        <f t="shared" si="36"/>
        <v>-4973.3538570732881</v>
      </c>
      <c r="H217" s="39">
        <f t="shared" si="37"/>
        <v>0</v>
      </c>
      <c r="I217" s="37">
        <f t="shared" si="39"/>
        <v>-4973.3538570732881</v>
      </c>
      <c r="J217" s="40">
        <f t="shared" si="40"/>
        <v>-238.44360505729779</v>
      </c>
      <c r="K217" s="37">
        <f t="shared" si="41"/>
        <v>-5211.7974621305857</v>
      </c>
      <c r="L217" s="37">
        <f t="shared" si="42"/>
        <v>-10762337.746706596</v>
      </c>
      <c r="M217" s="37">
        <f t="shared" si="43"/>
        <v>-11278329.708050588</v>
      </c>
      <c r="N217" s="41">
        <f>'jan-juli'!M217</f>
        <v>-11580500.312619312</v>
      </c>
      <c r="O217" s="41">
        <f t="shared" si="44"/>
        <v>302170.60456872359</v>
      </c>
      <c r="Q217" s="63"/>
      <c r="R217" s="64"/>
      <c r="S217" s="64"/>
      <c r="T217" s="64"/>
    </row>
    <row r="218" spans="1:20" s="34" customFormat="1" x14ac:dyDescent="0.2">
      <c r="A218" s="33">
        <v>3825</v>
      </c>
      <c r="B218" s="34" t="s">
        <v>178</v>
      </c>
      <c r="C218" s="36">
        <v>115128775</v>
      </c>
      <c r="D218" s="36">
        <v>3756</v>
      </c>
      <c r="E218" s="37">
        <f t="shared" si="38"/>
        <v>30651.963525026626</v>
      </c>
      <c r="F218" s="38">
        <f t="shared" si="35"/>
        <v>1.425423108462849</v>
      </c>
      <c r="G218" s="39">
        <f t="shared" si="36"/>
        <v>-5488.9191255088563</v>
      </c>
      <c r="H218" s="39">
        <f t="shared" si="37"/>
        <v>0</v>
      </c>
      <c r="I218" s="37">
        <f t="shared" si="39"/>
        <v>-5488.9191255088563</v>
      </c>
      <c r="J218" s="40">
        <f t="shared" si="40"/>
        <v>-238.44360505729779</v>
      </c>
      <c r="K218" s="37">
        <f t="shared" si="41"/>
        <v>-5727.3627305661539</v>
      </c>
      <c r="L218" s="37">
        <f t="shared" si="42"/>
        <v>-20616380.235411264</v>
      </c>
      <c r="M218" s="37">
        <f t="shared" si="43"/>
        <v>-21511974.416006476</v>
      </c>
      <c r="N218" s="41">
        <f>'jan-juli'!M218</f>
        <v>-21569081.473474178</v>
      </c>
      <c r="O218" s="41">
        <f t="shared" si="44"/>
        <v>57107.057467702776</v>
      </c>
      <c r="Q218" s="63"/>
      <c r="R218" s="64"/>
      <c r="S218" s="64"/>
      <c r="T218" s="64"/>
    </row>
    <row r="219" spans="1:20" s="34" customFormat="1" x14ac:dyDescent="0.2">
      <c r="A219" s="33">
        <v>4201</v>
      </c>
      <c r="B219" s="34" t="s">
        <v>179</v>
      </c>
      <c r="C219" s="36">
        <v>119133350</v>
      </c>
      <c r="D219" s="36">
        <v>6762</v>
      </c>
      <c r="E219" s="37">
        <f t="shared" si="38"/>
        <v>17618.064182194616</v>
      </c>
      <c r="F219" s="38">
        <f t="shared" si="35"/>
        <v>0.81930137334195519</v>
      </c>
      <c r="G219" s="39">
        <f t="shared" si="36"/>
        <v>2331.4204801903493</v>
      </c>
      <c r="H219" s="39">
        <f t="shared" si="37"/>
        <v>607.36350572312199</v>
      </c>
      <c r="I219" s="37">
        <f t="shared" si="39"/>
        <v>2938.783985913471</v>
      </c>
      <c r="J219" s="40">
        <f t="shared" si="40"/>
        <v>-238.44360505729779</v>
      </c>
      <c r="K219" s="37">
        <f t="shared" si="41"/>
        <v>2700.3403808561734</v>
      </c>
      <c r="L219" s="37">
        <f t="shared" si="42"/>
        <v>19872057.31274689</v>
      </c>
      <c r="M219" s="37">
        <f t="shared" si="43"/>
        <v>18259701.655349445</v>
      </c>
      <c r="N219" s="41">
        <f>'jan-juli'!M219</f>
        <v>17710995.586126599</v>
      </c>
      <c r="O219" s="41">
        <f t="shared" si="44"/>
        <v>548706.06922284514</v>
      </c>
      <c r="Q219" s="63"/>
      <c r="R219" s="64"/>
      <c r="S219" s="64"/>
      <c r="T219" s="64"/>
    </row>
    <row r="220" spans="1:20" s="34" customFormat="1" x14ac:dyDescent="0.2">
      <c r="A220" s="33">
        <v>4202</v>
      </c>
      <c r="B220" s="34" t="s">
        <v>180</v>
      </c>
      <c r="C220" s="36">
        <v>435057899</v>
      </c>
      <c r="D220" s="36">
        <v>23891</v>
      </c>
      <c r="E220" s="37">
        <f t="shared" si="38"/>
        <v>18210.116738520781</v>
      </c>
      <c r="F220" s="38">
        <f t="shared" si="35"/>
        <v>0.84683388017541705</v>
      </c>
      <c r="G220" s="39">
        <f t="shared" si="36"/>
        <v>1976.18894639465</v>
      </c>
      <c r="H220" s="39">
        <f t="shared" si="37"/>
        <v>400.14511100896414</v>
      </c>
      <c r="I220" s="37">
        <f t="shared" si="39"/>
        <v>2376.3340574036142</v>
      </c>
      <c r="J220" s="40">
        <f t="shared" si="40"/>
        <v>-238.44360505729779</v>
      </c>
      <c r="K220" s="37">
        <f t="shared" si="41"/>
        <v>2137.8904523463166</v>
      </c>
      <c r="L220" s="37">
        <f t="shared" si="42"/>
        <v>56772996.965429746</v>
      </c>
      <c r="M220" s="37">
        <f t="shared" si="43"/>
        <v>51076340.797005847</v>
      </c>
      <c r="N220" s="41">
        <f>'jan-juli'!M220</f>
        <v>50154770.794151224</v>
      </c>
      <c r="O220" s="41">
        <f t="shared" si="44"/>
        <v>921570.0028546229</v>
      </c>
      <c r="Q220" s="63"/>
      <c r="R220" s="64"/>
      <c r="S220" s="64"/>
      <c r="T220" s="64"/>
    </row>
    <row r="221" spans="1:20" s="34" customFormat="1" x14ac:dyDescent="0.2">
      <c r="A221" s="33">
        <v>4203</v>
      </c>
      <c r="B221" s="34" t="s">
        <v>181</v>
      </c>
      <c r="C221" s="36">
        <v>798766773</v>
      </c>
      <c r="D221" s="36">
        <v>45065</v>
      </c>
      <c r="E221" s="37">
        <f t="shared" si="38"/>
        <v>17724.770287362699</v>
      </c>
      <c r="F221" s="38">
        <f t="shared" si="35"/>
        <v>0.82426357904197389</v>
      </c>
      <c r="G221" s="39">
        <f t="shared" si="36"/>
        <v>2267.3968170894991</v>
      </c>
      <c r="H221" s="39">
        <f t="shared" si="37"/>
        <v>570.01636891429291</v>
      </c>
      <c r="I221" s="37">
        <f t="shared" si="39"/>
        <v>2837.4131860037919</v>
      </c>
      <c r="J221" s="40">
        <f t="shared" si="40"/>
        <v>-238.44360505729779</v>
      </c>
      <c r="K221" s="37">
        <f t="shared" si="41"/>
        <v>2598.9695809464943</v>
      </c>
      <c r="L221" s="37">
        <f t="shared" si="42"/>
        <v>127868025.22726089</v>
      </c>
      <c r="M221" s="37">
        <f t="shared" si="43"/>
        <v>117122564.16535376</v>
      </c>
      <c r="N221" s="41">
        <f>'jan-juli'!M221</f>
        <v>111959989.72719538</v>
      </c>
      <c r="O221" s="41">
        <f t="shared" si="44"/>
        <v>5162574.438158378</v>
      </c>
      <c r="Q221" s="63"/>
      <c r="R221" s="64"/>
      <c r="S221" s="64"/>
      <c r="T221" s="64"/>
    </row>
    <row r="222" spans="1:20" s="34" customFormat="1" x14ac:dyDescent="0.2">
      <c r="A222" s="33">
        <v>4204</v>
      </c>
      <c r="B222" s="34" t="s">
        <v>194</v>
      </c>
      <c r="C222" s="36">
        <v>2073821822</v>
      </c>
      <c r="D222" s="36">
        <v>112588</v>
      </c>
      <c r="E222" s="37">
        <f t="shared" si="38"/>
        <v>18419.563559171493</v>
      </c>
      <c r="F222" s="38">
        <f t="shared" si="35"/>
        <v>0.85657388713796734</v>
      </c>
      <c r="G222" s="39">
        <f t="shared" si="36"/>
        <v>1850.5208540042229</v>
      </c>
      <c r="H222" s="39">
        <f t="shared" si="37"/>
        <v>326.83872378121504</v>
      </c>
      <c r="I222" s="37">
        <f t="shared" si="39"/>
        <v>2177.359577785438</v>
      </c>
      <c r="J222" s="40">
        <f t="shared" si="40"/>
        <v>-238.44360505729779</v>
      </c>
      <c r="K222" s="37">
        <f t="shared" si="41"/>
        <v>1938.9159727281401</v>
      </c>
      <c r="L222" s="37">
        <f t="shared" si="42"/>
        <v>245144560.14370689</v>
      </c>
      <c r="M222" s="37">
        <f t="shared" si="43"/>
        <v>218298671.53751585</v>
      </c>
      <c r="N222" s="41">
        <f>'jan-juli'!M222</f>
        <v>219126208.37242278</v>
      </c>
      <c r="O222" s="41">
        <f t="shared" si="44"/>
        <v>-827536.83490693569</v>
      </c>
      <c r="Q222" s="63"/>
      <c r="R222" s="64"/>
      <c r="S222" s="64"/>
      <c r="T222" s="64"/>
    </row>
    <row r="223" spans="1:20" s="34" customFormat="1" x14ac:dyDescent="0.2">
      <c r="A223" s="33">
        <v>4205</v>
      </c>
      <c r="B223" s="34" t="s">
        <v>199</v>
      </c>
      <c r="C223" s="36">
        <v>402926443</v>
      </c>
      <c r="D223" s="36">
        <v>23055</v>
      </c>
      <c r="E223" s="37">
        <f t="shared" si="38"/>
        <v>17476.748774669268</v>
      </c>
      <c r="F223" s="38">
        <f t="shared" si="35"/>
        <v>0.81272971448871378</v>
      </c>
      <c r="G223" s="39">
        <f t="shared" si="36"/>
        <v>2416.2097247055576</v>
      </c>
      <c r="H223" s="39">
        <f t="shared" si="37"/>
        <v>656.82389835699371</v>
      </c>
      <c r="I223" s="37">
        <f t="shared" si="39"/>
        <v>3073.0336230625512</v>
      </c>
      <c r="J223" s="40">
        <f t="shared" si="40"/>
        <v>-238.44360505729779</v>
      </c>
      <c r="K223" s="37">
        <f t="shared" si="41"/>
        <v>2834.5900180052536</v>
      </c>
      <c r="L223" s="37">
        <f t="shared" si="42"/>
        <v>70848790.179707125</v>
      </c>
      <c r="M223" s="37">
        <f t="shared" si="43"/>
        <v>65351472.86511112</v>
      </c>
      <c r="N223" s="41">
        <f>'jan-juli'!M223</f>
        <v>62929238.794579841</v>
      </c>
      <c r="O223" s="41">
        <f t="shared" si="44"/>
        <v>2422234.0705312788</v>
      </c>
      <c r="Q223" s="63"/>
      <c r="R223" s="64"/>
      <c r="S223" s="64"/>
      <c r="T223" s="64"/>
    </row>
    <row r="224" spans="1:20" s="34" customFormat="1" x14ac:dyDescent="0.2">
      <c r="A224" s="33">
        <v>4206</v>
      </c>
      <c r="B224" s="34" t="s">
        <v>195</v>
      </c>
      <c r="C224" s="36">
        <v>168889745</v>
      </c>
      <c r="D224" s="36">
        <v>9645</v>
      </c>
      <c r="E224" s="37">
        <f t="shared" si="38"/>
        <v>17510.60082944531</v>
      </c>
      <c r="F224" s="38">
        <f t="shared" si="35"/>
        <v>0.81430395299083524</v>
      </c>
      <c r="G224" s="39">
        <f t="shared" si="36"/>
        <v>2395.8984918399328</v>
      </c>
      <c r="H224" s="39">
        <f t="shared" si="37"/>
        <v>644.97567918537914</v>
      </c>
      <c r="I224" s="37">
        <f t="shared" si="39"/>
        <v>3040.8741710253121</v>
      </c>
      <c r="J224" s="40">
        <f t="shared" si="40"/>
        <v>-238.44360505729779</v>
      </c>
      <c r="K224" s="37">
        <f t="shared" si="41"/>
        <v>2802.4305659680144</v>
      </c>
      <c r="L224" s="37">
        <f t="shared" si="42"/>
        <v>29329231.379539136</v>
      </c>
      <c r="M224" s="37">
        <f t="shared" si="43"/>
        <v>27029442.8087615</v>
      </c>
      <c r="N224" s="41">
        <f>'jan-juli'!M224</f>
        <v>24789003.542722743</v>
      </c>
      <c r="O224" s="41">
        <f t="shared" si="44"/>
        <v>2240439.2660387568</v>
      </c>
      <c r="Q224" s="63"/>
      <c r="R224" s="64"/>
      <c r="S224" s="64"/>
      <c r="T224" s="64"/>
    </row>
    <row r="225" spans="1:20" s="34" customFormat="1" x14ac:dyDescent="0.2">
      <c r="A225" s="33">
        <v>4207</v>
      </c>
      <c r="B225" s="34" t="s">
        <v>196</v>
      </c>
      <c r="C225" s="36">
        <v>167731183</v>
      </c>
      <c r="D225" s="36">
        <v>9027</v>
      </c>
      <c r="E225" s="37">
        <f t="shared" si="38"/>
        <v>18581.054946272296</v>
      </c>
      <c r="F225" s="38">
        <f t="shared" si="35"/>
        <v>0.86408379934320856</v>
      </c>
      <c r="G225" s="39">
        <f t="shared" si="36"/>
        <v>1753.6260217437411</v>
      </c>
      <c r="H225" s="39">
        <f t="shared" si="37"/>
        <v>270.31673829593399</v>
      </c>
      <c r="I225" s="37">
        <f t="shared" si="39"/>
        <v>2023.9427600396752</v>
      </c>
      <c r="J225" s="40">
        <f t="shared" si="40"/>
        <v>-238.44360505729779</v>
      </c>
      <c r="K225" s="37">
        <f t="shared" si="41"/>
        <v>1785.4991549823774</v>
      </c>
      <c r="L225" s="37">
        <f t="shared" si="42"/>
        <v>18270131.294878148</v>
      </c>
      <c r="M225" s="37">
        <f t="shared" si="43"/>
        <v>16117700.87202592</v>
      </c>
      <c r="N225" s="41">
        <f>'jan-juli'!M225</f>
        <v>14418046.963733342</v>
      </c>
      <c r="O225" s="41">
        <f t="shared" si="44"/>
        <v>1699653.9082925785</v>
      </c>
      <c r="Q225" s="63"/>
      <c r="R225" s="64"/>
      <c r="S225" s="64"/>
      <c r="T225" s="64"/>
    </row>
    <row r="226" spans="1:20" s="34" customFormat="1" x14ac:dyDescent="0.2">
      <c r="A226" s="33">
        <v>4211</v>
      </c>
      <c r="B226" s="34" t="s">
        <v>182</v>
      </c>
      <c r="C226" s="36">
        <v>35861132</v>
      </c>
      <c r="D226" s="36">
        <v>2430</v>
      </c>
      <c r="E226" s="37">
        <f t="shared" si="38"/>
        <v>14757.667489711934</v>
      </c>
      <c r="F226" s="38">
        <f t="shared" si="35"/>
        <v>0.68628296029619662</v>
      </c>
      <c r="G226" s="39">
        <f t="shared" si="36"/>
        <v>4047.6584956799579</v>
      </c>
      <c r="H226" s="39">
        <f t="shared" si="37"/>
        <v>1608.5023480920606</v>
      </c>
      <c r="I226" s="37">
        <f t="shared" si="39"/>
        <v>5656.1608437720188</v>
      </c>
      <c r="J226" s="40">
        <f t="shared" si="40"/>
        <v>-238.44360505729779</v>
      </c>
      <c r="K226" s="37">
        <f t="shared" si="41"/>
        <v>5417.7172387147211</v>
      </c>
      <c r="L226" s="37">
        <f t="shared" si="42"/>
        <v>13744470.850366006</v>
      </c>
      <c r="M226" s="37">
        <f t="shared" si="43"/>
        <v>13165052.890076773</v>
      </c>
      <c r="N226" s="41">
        <f>'jan-juli'!M226</f>
        <v>12526043.961074775</v>
      </c>
      <c r="O226" s="41">
        <f t="shared" si="44"/>
        <v>639008.92900199816</v>
      </c>
      <c r="Q226" s="63"/>
      <c r="R226" s="64"/>
      <c r="S226" s="64"/>
      <c r="T226" s="64"/>
    </row>
    <row r="227" spans="1:20" s="34" customFormat="1" x14ac:dyDescent="0.2">
      <c r="A227" s="33">
        <v>4212</v>
      </c>
      <c r="B227" s="34" t="s">
        <v>183</v>
      </c>
      <c r="C227" s="36">
        <v>32643350</v>
      </c>
      <c r="D227" s="36">
        <v>2128</v>
      </c>
      <c r="E227" s="37">
        <f t="shared" si="38"/>
        <v>15339.920112781954</v>
      </c>
      <c r="F227" s="38">
        <f t="shared" si="35"/>
        <v>0.71335973608608938</v>
      </c>
      <c r="G227" s="39">
        <f t="shared" si="36"/>
        <v>3698.306921837946</v>
      </c>
      <c r="H227" s="39">
        <f t="shared" si="37"/>
        <v>1404.7139300175534</v>
      </c>
      <c r="I227" s="37">
        <f t="shared" si="39"/>
        <v>5103.0208518554991</v>
      </c>
      <c r="J227" s="40">
        <f t="shared" si="40"/>
        <v>-238.44360505729779</v>
      </c>
      <c r="K227" s="37">
        <f t="shared" si="41"/>
        <v>4864.5772467982015</v>
      </c>
      <c r="L227" s="37">
        <f t="shared" si="42"/>
        <v>10859228.372748502</v>
      </c>
      <c r="M227" s="37">
        <f t="shared" si="43"/>
        <v>10351820.381186573</v>
      </c>
      <c r="N227" s="41">
        <f>'jan-juli'!M227</f>
        <v>9870588.2807272132</v>
      </c>
      <c r="O227" s="41">
        <f t="shared" si="44"/>
        <v>481232.10045935959</v>
      </c>
      <c r="Q227" s="63"/>
      <c r="R227" s="64"/>
      <c r="S227" s="64"/>
      <c r="T227" s="64"/>
    </row>
    <row r="228" spans="1:20" s="34" customFormat="1" x14ac:dyDescent="0.2">
      <c r="A228" s="33">
        <v>4213</v>
      </c>
      <c r="B228" s="34" t="s">
        <v>184</v>
      </c>
      <c r="C228" s="36">
        <v>104347015</v>
      </c>
      <c r="D228" s="36">
        <v>6067</v>
      </c>
      <c r="E228" s="37">
        <f t="shared" si="38"/>
        <v>17199.112411405968</v>
      </c>
      <c r="F228" s="38">
        <f t="shared" si="35"/>
        <v>0.79981865619315062</v>
      </c>
      <c r="G228" s="39">
        <f t="shared" si="36"/>
        <v>2582.7915426635377</v>
      </c>
      <c r="H228" s="39">
        <f t="shared" si="37"/>
        <v>753.99662549914876</v>
      </c>
      <c r="I228" s="37">
        <f t="shared" si="39"/>
        <v>3336.7881681626864</v>
      </c>
      <c r="J228" s="40">
        <f t="shared" si="40"/>
        <v>-238.44360505729779</v>
      </c>
      <c r="K228" s="37">
        <f t="shared" si="41"/>
        <v>3098.3445631053887</v>
      </c>
      <c r="L228" s="37">
        <f t="shared" si="42"/>
        <v>20244293.816243019</v>
      </c>
      <c r="M228" s="37">
        <f t="shared" si="43"/>
        <v>18797656.464360394</v>
      </c>
      <c r="N228" s="41">
        <f>'jan-juli'!M228</f>
        <v>18000244.431518804</v>
      </c>
      <c r="O228" s="41">
        <f t="shared" si="44"/>
        <v>797412.0328415893</v>
      </c>
      <c r="Q228" s="63"/>
      <c r="R228" s="64"/>
      <c r="S228" s="64"/>
      <c r="T228" s="64"/>
    </row>
    <row r="229" spans="1:20" s="34" customFormat="1" x14ac:dyDescent="0.2">
      <c r="A229" s="33">
        <v>4214</v>
      </c>
      <c r="B229" s="34" t="s">
        <v>185</v>
      </c>
      <c r="C229" s="36">
        <v>99811557</v>
      </c>
      <c r="D229" s="36">
        <v>6004</v>
      </c>
      <c r="E229" s="37">
        <f t="shared" si="38"/>
        <v>16624.176715522986</v>
      </c>
      <c r="F229" s="38">
        <f t="shared" si="35"/>
        <v>0.77308214301275857</v>
      </c>
      <c r="G229" s="39">
        <f t="shared" si="36"/>
        <v>2927.7529601933265</v>
      </c>
      <c r="H229" s="39">
        <f t="shared" si="37"/>
        <v>955.22411905819217</v>
      </c>
      <c r="I229" s="37">
        <f t="shared" si="39"/>
        <v>3882.9770792515187</v>
      </c>
      <c r="J229" s="40">
        <f t="shared" si="40"/>
        <v>-238.44360505729779</v>
      </c>
      <c r="K229" s="37">
        <f t="shared" si="41"/>
        <v>3644.5334741942211</v>
      </c>
      <c r="L229" s="37">
        <f t="shared" si="42"/>
        <v>23313394.383826118</v>
      </c>
      <c r="M229" s="37">
        <f t="shared" si="43"/>
        <v>21881778.979062103</v>
      </c>
      <c r="N229" s="41">
        <f>'jan-juli'!M229</f>
        <v>20636472.824194636</v>
      </c>
      <c r="O229" s="41">
        <f t="shared" si="44"/>
        <v>1245306.1548674665</v>
      </c>
      <c r="Q229" s="63"/>
      <c r="R229" s="64"/>
      <c r="S229" s="64"/>
      <c r="T229" s="64"/>
    </row>
    <row r="230" spans="1:20" s="34" customFormat="1" x14ac:dyDescent="0.2">
      <c r="A230" s="33">
        <v>4215</v>
      </c>
      <c r="B230" s="34" t="s">
        <v>186</v>
      </c>
      <c r="C230" s="36">
        <v>215072782</v>
      </c>
      <c r="D230" s="36">
        <v>11180</v>
      </c>
      <c r="E230" s="37">
        <f t="shared" si="38"/>
        <v>19237.279248658317</v>
      </c>
      <c r="F230" s="38">
        <f t="shared" si="35"/>
        <v>0.89460051597025969</v>
      </c>
      <c r="G230" s="39">
        <f t="shared" si="36"/>
        <v>1359.8914403121285</v>
      </c>
      <c r="H230" s="39">
        <f t="shared" si="37"/>
        <v>40.638232460826657</v>
      </c>
      <c r="I230" s="37">
        <f t="shared" si="39"/>
        <v>1400.5296727729551</v>
      </c>
      <c r="J230" s="40">
        <f t="shared" si="40"/>
        <v>-238.44360505729779</v>
      </c>
      <c r="K230" s="37">
        <f t="shared" si="41"/>
        <v>1162.0860677156572</v>
      </c>
      <c r="L230" s="37">
        <f t="shared" si="42"/>
        <v>15657921.741601638</v>
      </c>
      <c r="M230" s="37">
        <f t="shared" si="43"/>
        <v>12992122.237061048</v>
      </c>
      <c r="N230" s="41">
        <f>'jan-juli'!M230</f>
        <v>15062442.59498601</v>
      </c>
      <c r="O230" s="41">
        <f t="shared" si="44"/>
        <v>-2070320.3579249624</v>
      </c>
      <c r="Q230" s="63"/>
      <c r="R230" s="64"/>
      <c r="S230" s="64"/>
      <c r="T230" s="64"/>
    </row>
    <row r="231" spans="1:20" s="34" customFormat="1" x14ac:dyDescent="0.2">
      <c r="A231" s="33">
        <v>4216</v>
      </c>
      <c r="B231" s="34" t="s">
        <v>187</v>
      </c>
      <c r="C231" s="36">
        <v>79199496</v>
      </c>
      <c r="D231" s="36">
        <v>5274</v>
      </c>
      <c r="E231" s="37">
        <f t="shared" si="38"/>
        <v>15016.96928327645</v>
      </c>
      <c r="F231" s="38">
        <f t="shared" si="35"/>
        <v>0.69834139721528488</v>
      </c>
      <c r="G231" s="39">
        <f t="shared" si="36"/>
        <v>3892.0774195412482</v>
      </c>
      <c r="H231" s="39">
        <f t="shared" si="37"/>
        <v>1517.7467203444799</v>
      </c>
      <c r="I231" s="37">
        <f t="shared" si="39"/>
        <v>5409.8241398857281</v>
      </c>
      <c r="J231" s="40">
        <f t="shared" si="40"/>
        <v>-238.44360505729779</v>
      </c>
      <c r="K231" s="37">
        <f t="shared" si="41"/>
        <v>5171.3805348284304</v>
      </c>
      <c r="L231" s="37">
        <f t="shared" si="42"/>
        <v>28531412.513757329</v>
      </c>
      <c r="M231" s="37">
        <f t="shared" si="43"/>
        <v>27273860.940685142</v>
      </c>
      <c r="N231" s="41">
        <f>'jan-juli'!M231</f>
        <v>25946321.598851185</v>
      </c>
      <c r="O231" s="41">
        <f t="shared" si="44"/>
        <v>1327539.3418339565</v>
      </c>
      <c r="Q231" s="63"/>
      <c r="R231" s="64"/>
      <c r="S231" s="64"/>
      <c r="T231" s="64"/>
    </row>
    <row r="232" spans="1:20" s="34" customFormat="1" x14ac:dyDescent="0.2">
      <c r="A232" s="33">
        <v>4217</v>
      </c>
      <c r="B232" s="34" t="s">
        <v>188</v>
      </c>
      <c r="C232" s="36">
        <v>31796489</v>
      </c>
      <c r="D232" s="36">
        <v>1822</v>
      </c>
      <c r="E232" s="37">
        <f t="shared" si="38"/>
        <v>17451.420965971462</v>
      </c>
      <c r="F232" s="38">
        <f t="shared" si="35"/>
        <v>0.81155188313134896</v>
      </c>
      <c r="G232" s="39">
        <f t="shared" si="36"/>
        <v>2431.4064099242414</v>
      </c>
      <c r="H232" s="39">
        <f t="shared" si="37"/>
        <v>665.68863140122585</v>
      </c>
      <c r="I232" s="37">
        <f t="shared" si="39"/>
        <v>3097.0950413254673</v>
      </c>
      <c r="J232" s="40">
        <f t="shared" si="40"/>
        <v>-238.44360505729779</v>
      </c>
      <c r="K232" s="37">
        <f t="shared" si="41"/>
        <v>2858.6514362681696</v>
      </c>
      <c r="L232" s="37">
        <f t="shared" si="42"/>
        <v>5642907.1652950011</v>
      </c>
      <c r="M232" s="37">
        <f t="shared" si="43"/>
        <v>5208462.9168806048</v>
      </c>
      <c r="N232" s="41">
        <f>'jan-juli'!M232</f>
        <v>4936803.9522955744</v>
      </c>
      <c r="O232" s="41">
        <f t="shared" si="44"/>
        <v>271658.96458503045</v>
      </c>
      <c r="Q232" s="63"/>
      <c r="R232" s="64"/>
      <c r="S232" s="64"/>
      <c r="T232" s="64"/>
    </row>
    <row r="233" spans="1:20" s="34" customFormat="1" x14ac:dyDescent="0.2">
      <c r="A233" s="33">
        <v>4218</v>
      </c>
      <c r="B233" s="34" t="s">
        <v>189</v>
      </c>
      <c r="C233" s="36">
        <v>23541447</v>
      </c>
      <c r="D233" s="36">
        <v>1335</v>
      </c>
      <c r="E233" s="37">
        <f t="shared" si="38"/>
        <v>17634.042696629214</v>
      </c>
      <c r="F233" s="38">
        <f t="shared" si="35"/>
        <v>0.82004442993914151</v>
      </c>
      <c r="G233" s="39">
        <f t="shared" si="36"/>
        <v>2321.8333715295898</v>
      </c>
      <c r="H233" s="39">
        <f t="shared" si="37"/>
        <v>601.77102567101247</v>
      </c>
      <c r="I233" s="37">
        <f t="shared" si="39"/>
        <v>2923.6043972006023</v>
      </c>
      <c r="J233" s="40">
        <f t="shared" si="40"/>
        <v>-238.44360505729779</v>
      </c>
      <c r="K233" s="37">
        <f t="shared" si="41"/>
        <v>2685.1607921433047</v>
      </c>
      <c r="L233" s="37">
        <f t="shared" si="42"/>
        <v>3903011.870262804</v>
      </c>
      <c r="M233" s="37">
        <f t="shared" si="43"/>
        <v>3584689.6575113116</v>
      </c>
      <c r="N233" s="41">
        <f>'jan-juli'!M233</f>
        <v>3274634.4980595987</v>
      </c>
      <c r="O233" s="41">
        <f t="shared" si="44"/>
        <v>310055.15945171285</v>
      </c>
      <c r="Q233" s="63"/>
      <c r="R233" s="64"/>
      <c r="S233" s="64"/>
      <c r="T233" s="64"/>
    </row>
    <row r="234" spans="1:20" s="34" customFormat="1" x14ac:dyDescent="0.2">
      <c r="A234" s="33">
        <v>4219</v>
      </c>
      <c r="B234" s="34" t="s">
        <v>190</v>
      </c>
      <c r="C234" s="36">
        <v>58999891</v>
      </c>
      <c r="D234" s="36">
        <v>3619</v>
      </c>
      <c r="E234" s="37">
        <f t="shared" si="38"/>
        <v>16302.81597126278</v>
      </c>
      <c r="F234" s="38">
        <f t="shared" si="35"/>
        <v>0.75813774864639738</v>
      </c>
      <c r="G234" s="39">
        <f t="shared" si="36"/>
        <v>3120.5694067494501</v>
      </c>
      <c r="H234" s="39">
        <f t="shared" si="37"/>
        <v>1067.7003795492644</v>
      </c>
      <c r="I234" s="37">
        <f t="shared" si="39"/>
        <v>4188.2697862987143</v>
      </c>
      <c r="J234" s="40">
        <f t="shared" si="40"/>
        <v>-238.44360505729779</v>
      </c>
      <c r="K234" s="37">
        <f t="shared" si="41"/>
        <v>3949.8261812414166</v>
      </c>
      <c r="L234" s="37">
        <f t="shared" si="42"/>
        <v>15157348.356615048</v>
      </c>
      <c r="M234" s="37">
        <f t="shared" si="43"/>
        <v>14294420.949912686</v>
      </c>
      <c r="N234" s="41">
        <f>'jan-juli'!M234</f>
        <v>13461281.70406569</v>
      </c>
      <c r="O234" s="41">
        <f t="shared" si="44"/>
        <v>833139.24584699608</v>
      </c>
      <c r="Q234" s="63"/>
      <c r="R234" s="64"/>
      <c r="S234" s="64"/>
      <c r="T234" s="64"/>
    </row>
    <row r="235" spans="1:20" s="34" customFormat="1" x14ac:dyDescent="0.2">
      <c r="A235" s="33">
        <v>4220</v>
      </c>
      <c r="B235" s="34" t="s">
        <v>191</v>
      </c>
      <c r="C235" s="36">
        <v>21957112</v>
      </c>
      <c r="D235" s="36">
        <v>1142</v>
      </c>
      <c r="E235" s="37">
        <f t="shared" si="38"/>
        <v>19226.893169877407</v>
      </c>
      <c r="F235" s="38">
        <f t="shared" si="35"/>
        <v>0.89411752711740733</v>
      </c>
      <c r="G235" s="39">
        <f t="shared" si="36"/>
        <v>1366.1230875806743</v>
      </c>
      <c r="H235" s="39">
        <f t="shared" si="37"/>
        <v>44.273360034145114</v>
      </c>
      <c r="I235" s="37">
        <f t="shared" si="39"/>
        <v>1410.3964476148194</v>
      </c>
      <c r="J235" s="40">
        <f t="shared" si="40"/>
        <v>-238.44360505729779</v>
      </c>
      <c r="K235" s="37">
        <f t="shared" si="41"/>
        <v>1171.9528425575215</v>
      </c>
      <c r="L235" s="37">
        <f t="shared" si="42"/>
        <v>1610672.7431761238</v>
      </c>
      <c r="M235" s="37">
        <f t="shared" si="43"/>
        <v>1338370.1462006895</v>
      </c>
      <c r="N235" s="41">
        <f>'jan-juli'!M235</f>
        <v>1123351.6431556127</v>
      </c>
      <c r="O235" s="41">
        <f t="shared" si="44"/>
        <v>215018.50304507674</v>
      </c>
      <c r="Q235" s="63"/>
      <c r="R235" s="64"/>
      <c r="S235" s="64"/>
      <c r="T235" s="64"/>
    </row>
    <row r="236" spans="1:20" s="34" customFormat="1" x14ac:dyDescent="0.2">
      <c r="A236" s="33">
        <v>4221</v>
      </c>
      <c r="B236" s="34" t="s">
        <v>192</v>
      </c>
      <c r="C236" s="36">
        <v>37558376</v>
      </c>
      <c r="D236" s="36">
        <v>1169</v>
      </c>
      <c r="E236" s="37">
        <f t="shared" si="38"/>
        <v>32128.636441402909</v>
      </c>
      <c r="F236" s="38">
        <f t="shared" si="35"/>
        <v>1.4940935444342802</v>
      </c>
      <c r="G236" s="39">
        <f t="shared" si="36"/>
        <v>-6374.922875334626</v>
      </c>
      <c r="H236" s="39">
        <f t="shared" si="37"/>
        <v>0</v>
      </c>
      <c r="I236" s="37">
        <f t="shared" si="39"/>
        <v>-6374.922875334626</v>
      </c>
      <c r="J236" s="40">
        <f t="shared" si="40"/>
        <v>-238.44360505729779</v>
      </c>
      <c r="K236" s="37">
        <f t="shared" si="41"/>
        <v>-6613.3664803919237</v>
      </c>
      <c r="L236" s="37">
        <f t="shared" si="42"/>
        <v>-7452284.8412661776</v>
      </c>
      <c r="M236" s="37">
        <f t="shared" si="43"/>
        <v>-7731025.4155781586</v>
      </c>
      <c r="N236" s="41">
        <f>'jan-juli'!M236</f>
        <v>-7852506.0370850153</v>
      </c>
      <c r="O236" s="41">
        <f t="shared" si="44"/>
        <v>121480.62150685675</v>
      </c>
      <c r="Q236" s="63"/>
      <c r="R236" s="64"/>
      <c r="S236" s="64"/>
      <c r="T236" s="64"/>
    </row>
    <row r="237" spans="1:20" s="34" customFormat="1" x14ac:dyDescent="0.2">
      <c r="A237" s="33">
        <v>4222</v>
      </c>
      <c r="B237" s="34" t="s">
        <v>193</v>
      </c>
      <c r="C237" s="36">
        <v>66001845</v>
      </c>
      <c r="D237" s="36">
        <v>930</v>
      </c>
      <c r="E237" s="37">
        <f t="shared" si="38"/>
        <v>70969.725806451606</v>
      </c>
      <c r="F237" s="38">
        <f t="shared" si="35"/>
        <v>3.3003395388746291</v>
      </c>
      <c r="G237" s="39">
        <f t="shared" si="36"/>
        <v>-29679.576494363842</v>
      </c>
      <c r="H237" s="39">
        <f t="shared" si="37"/>
        <v>0</v>
      </c>
      <c r="I237" s="37">
        <f t="shared" si="39"/>
        <v>-29679.576494363842</v>
      </c>
      <c r="J237" s="40">
        <f t="shared" si="40"/>
        <v>-238.44360505729779</v>
      </c>
      <c r="K237" s="37">
        <f t="shared" si="41"/>
        <v>-29918.020099421141</v>
      </c>
      <c r="L237" s="37">
        <f t="shared" si="42"/>
        <v>-27602006.139758375</v>
      </c>
      <c r="M237" s="37">
        <f t="shared" si="43"/>
        <v>-27823758.692461662</v>
      </c>
      <c r="N237" s="41">
        <f>'jan-juli'!M237</f>
        <v>-27784111.608288337</v>
      </c>
      <c r="O237" s="41">
        <f t="shared" si="44"/>
        <v>-39647.084173325449</v>
      </c>
      <c r="Q237" s="63"/>
      <c r="R237" s="64"/>
      <c r="S237" s="64"/>
      <c r="T237" s="64"/>
    </row>
    <row r="238" spans="1:20" s="34" customFormat="1" x14ac:dyDescent="0.2">
      <c r="A238" s="33">
        <v>4223</v>
      </c>
      <c r="B238" s="34" t="s">
        <v>197</v>
      </c>
      <c r="C238" s="36">
        <v>236230429</v>
      </c>
      <c r="D238" s="36">
        <v>14935</v>
      </c>
      <c r="E238" s="37">
        <f t="shared" si="38"/>
        <v>15817.236625376632</v>
      </c>
      <c r="F238" s="38">
        <f t="shared" si="35"/>
        <v>0.73555661709659426</v>
      </c>
      <c r="G238" s="39">
        <f t="shared" si="36"/>
        <v>3411.917014281139</v>
      </c>
      <c r="H238" s="39">
        <f t="shared" si="37"/>
        <v>1237.6531506094161</v>
      </c>
      <c r="I238" s="37">
        <f t="shared" si="39"/>
        <v>4649.5701648905551</v>
      </c>
      <c r="J238" s="40">
        <f t="shared" si="40"/>
        <v>-238.44360505729779</v>
      </c>
      <c r="K238" s="37">
        <f t="shared" si="41"/>
        <v>4411.1265598332575</v>
      </c>
      <c r="L238" s="37">
        <f t="shared" si="42"/>
        <v>69441330.412640437</v>
      </c>
      <c r="M238" s="37">
        <f t="shared" si="43"/>
        <v>65880175.171109699</v>
      </c>
      <c r="N238" s="41">
        <f>'jan-juli'!M238</f>
        <v>62464217.733910233</v>
      </c>
      <c r="O238" s="41">
        <f t="shared" si="44"/>
        <v>3415957.4371994659</v>
      </c>
      <c r="Q238" s="63"/>
      <c r="R238" s="64"/>
      <c r="S238" s="64"/>
      <c r="T238" s="64"/>
    </row>
    <row r="239" spans="1:20" s="34" customFormat="1" x14ac:dyDescent="0.2">
      <c r="A239" s="33">
        <v>4224</v>
      </c>
      <c r="B239" s="34" t="s">
        <v>198</v>
      </c>
      <c r="C239" s="36">
        <v>32438626</v>
      </c>
      <c r="D239" s="36">
        <v>927</v>
      </c>
      <c r="E239" s="37">
        <f t="shared" si="38"/>
        <v>34993.12405609493</v>
      </c>
      <c r="F239" s="38">
        <f t="shared" si="35"/>
        <v>1.6273021996172954</v>
      </c>
      <c r="G239" s="39">
        <f t="shared" si="36"/>
        <v>-8093.6154441498393</v>
      </c>
      <c r="H239" s="39">
        <f t="shared" si="37"/>
        <v>0</v>
      </c>
      <c r="I239" s="37">
        <f t="shared" si="39"/>
        <v>-8093.6154441498393</v>
      </c>
      <c r="J239" s="40">
        <f t="shared" si="40"/>
        <v>-238.44360505729779</v>
      </c>
      <c r="K239" s="37">
        <f t="shared" si="41"/>
        <v>-8332.0590492071369</v>
      </c>
      <c r="L239" s="37">
        <f t="shared" si="42"/>
        <v>-7502781.5167269008</v>
      </c>
      <c r="M239" s="37">
        <f t="shared" si="43"/>
        <v>-7723818.7386150155</v>
      </c>
      <c r="N239" s="41">
        <f>'jan-juli'!M239</f>
        <v>-7627249.0882615997</v>
      </c>
      <c r="O239" s="41">
        <f t="shared" si="44"/>
        <v>-96569.650353415869</v>
      </c>
      <c r="Q239" s="63"/>
      <c r="R239" s="64"/>
      <c r="S239" s="64"/>
      <c r="T239" s="64"/>
    </row>
    <row r="240" spans="1:20" s="34" customFormat="1" x14ac:dyDescent="0.2">
      <c r="A240" s="33">
        <v>4225</v>
      </c>
      <c r="B240" s="34" t="s">
        <v>200</v>
      </c>
      <c r="C240" s="36">
        <v>167383980</v>
      </c>
      <c r="D240" s="36">
        <v>10464</v>
      </c>
      <c r="E240" s="37">
        <f t="shared" si="38"/>
        <v>15996.175458715596</v>
      </c>
      <c r="F240" s="38">
        <f t="shared" si="35"/>
        <v>0.74387789634627388</v>
      </c>
      <c r="G240" s="39">
        <f t="shared" si="36"/>
        <v>3304.5537142777612</v>
      </c>
      <c r="H240" s="39">
        <f t="shared" si="37"/>
        <v>1175.0245589407789</v>
      </c>
      <c r="I240" s="37">
        <f t="shared" si="39"/>
        <v>4479.5782732185398</v>
      </c>
      <c r="J240" s="40">
        <f t="shared" si="40"/>
        <v>-238.44360505729779</v>
      </c>
      <c r="K240" s="37">
        <f t="shared" si="41"/>
        <v>4241.1346681612422</v>
      </c>
      <c r="L240" s="37">
        <f t="shared" si="42"/>
        <v>46874307.050958797</v>
      </c>
      <c r="M240" s="37">
        <f t="shared" si="43"/>
        <v>44379233.167639241</v>
      </c>
      <c r="N240" s="41">
        <f>'jan-juli'!M240</f>
        <v>43014189.887936816</v>
      </c>
      <c r="O240" s="41">
        <f t="shared" si="44"/>
        <v>1365043.279702425</v>
      </c>
      <c r="Q240" s="63"/>
      <c r="R240" s="64"/>
      <c r="S240" s="64"/>
      <c r="T240" s="64"/>
    </row>
    <row r="241" spans="1:20" s="34" customFormat="1" x14ac:dyDescent="0.2">
      <c r="A241" s="33">
        <v>4226</v>
      </c>
      <c r="B241" s="34" t="s">
        <v>201</v>
      </c>
      <c r="C241" s="36">
        <v>27659958</v>
      </c>
      <c r="D241" s="36">
        <v>1690</v>
      </c>
      <c r="E241" s="37">
        <f t="shared" si="38"/>
        <v>16366.839053254438</v>
      </c>
      <c r="F241" s="38">
        <f t="shared" si="35"/>
        <v>0.76111504504280625</v>
      </c>
      <c r="G241" s="39">
        <f t="shared" si="36"/>
        <v>3082.1555575544558</v>
      </c>
      <c r="H241" s="39">
        <f t="shared" si="37"/>
        <v>1045.2923008521841</v>
      </c>
      <c r="I241" s="37">
        <f t="shared" si="39"/>
        <v>4127.4478584066401</v>
      </c>
      <c r="J241" s="40">
        <f t="shared" si="40"/>
        <v>-238.44360505729779</v>
      </c>
      <c r="K241" s="37">
        <f t="shared" si="41"/>
        <v>3889.0042533493424</v>
      </c>
      <c r="L241" s="37">
        <f t="shared" si="42"/>
        <v>6975386.880707222</v>
      </c>
      <c r="M241" s="37">
        <f t="shared" si="43"/>
        <v>6572417.1881603887</v>
      </c>
      <c r="N241" s="41">
        <f>'jan-juli'!M241</f>
        <v>6290742.5155211417</v>
      </c>
      <c r="O241" s="41">
        <f t="shared" si="44"/>
        <v>281674.67263924703</v>
      </c>
      <c r="Q241" s="63"/>
      <c r="R241" s="64"/>
      <c r="S241" s="64"/>
      <c r="T241" s="64"/>
    </row>
    <row r="242" spans="1:20" s="34" customFormat="1" x14ac:dyDescent="0.2">
      <c r="A242" s="33">
        <v>4227</v>
      </c>
      <c r="B242" s="34" t="s">
        <v>202</v>
      </c>
      <c r="C242" s="36">
        <v>123571183</v>
      </c>
      <c r="D242" s="36">
        <v>5922</v>
      </c>
      <c r="E242" s="37">
        <f t="shared" si="38"/>
        <v>20866.461161769672</v>
      </c>
      <c r="F242" s="38">
        <f t="shared" si="35"/>
        <v>0.97036315169643617</v>
      </c>
      <c r="G242" s="39">
        <f t="shared" si="36"/>
        <v>382.38229244531539</v>
      </c>
      <c r="H242" s="39">
        <f t="shared" si="37"/>
        <v>0</v>
      </c>
      <c r="I242" s="37">
        <f t="shared" si="39"/>
        <v>382.38229244531539</v>
      </c>
      <c r="J242" s="40">
        <f t="shared" si="40"/>
        <v>-238.44360505729779</v>
      </c>
      <c r="K242" s="37">
        <f t="shared" si="41"/>
        <v>143.9386873880176</v>
      </c>
      <c r="L242" s="37">
        <f t="shared" si="42"/>
        <v>2264467.9358611577</v>
      </c>
      <c r="M242" s="37">
        <f t="shared" si="43"/>
        <v>852404.90671184019</v>
      </c>
      <c r="N242" s="41">
        <f>'jan-juli'!M242</f>
        <v>-73417.132777981969</v>
      </c>
      <c r="O242" s="41">
        <f t="shared" si="44"/>
        <v>925822.03948982211</v>
      </c>
      <c r="Q242" s="63"/>
      <c r="R242" s="64"/>
      <c r="S242" s="64"/>
      <c r="T242" s="64"/>
    </row>
    <row r="243" spans="1:20" s="34" customFormat="1" x14ac:dyDescent="0.2">
      <c r="A243" s="33">
        <v>4228</v>
      </c>
      <c r="B243" s="34" t="s">
        <v>203</v>
      </c>
      <c r="C243" s="36">
        <v>82667942</v>
      </c>
      <c r="D243" s="36">
        <v>1772</v>
      </c>
      <c r="E243" s="37">
        <f t="shared" si="38"/>
        <v>46652.337471783292</v>
      </c>
      <c r="F243" s="38">
        <f t="shared" si="35"/>
        <v>2.1694962491323606</v>
      </c>
      <c r="G243" s="39">
        <f t="shared" si="36"/>
        <v>-15089.143493562857</v>
      </c>
      <c r="H243" s="39">
        <f t="shared" si="37"/>
        <v>0</v>
      </c>
      <c r="I243" s="37">
        <f t="shared" si="39"/>
        <v>-15089.143493562857</v>
      </c>
      <c r="J243" s="40">
        <f t="shared" si="40"/>
        <v>-238.44360505729779</v>
      </c>
      <c r="K243" s="37">
        <f t="shared" si="41"/>
        <v>-15327.587098620155</v>
      </c>
      <c r="L243" s="37">
        <f t="shared" si="42"/>
        <v>-26737962.270593382</v>
      </c>
      <c r="M243" s="37">
        <f t="shared" si="43"/>
        <v>-27160484.338754915</v>
      </c>
      <c r="N243" s="41">
        <f>'jan-juli'!M243</f>
        <v>-27221461.362459064</v>
      </c>
      <c r="O243" s="41">
        <f t="shared" si="44"/>
        <v>60977.023704148829</v>
      </c>
      <c r="Q243" s="63"/>
      <c r="R243" s="64"/>
      <c r="S243" s="64"/>
      <c r="T243" s="64"/>
    </row>
    <row r="244" spans="1:20" s="34" customFormat="1" x14ac:dyDescent="0.2">
      <c r="A244" s="33">
        <v>4601</v>
      </c>
      <c r="B244" s="34" t="s">
        <v>227</v>
      </c>
      <c r="C244" s="36">
        <v>6385925043</v>
      </c>
      <c r="D244" s="36">
        <v>285601</v>
      </c>
      <c r="E244" s="37">
        <f t="shared" si="38"/>
        <v>22359.603233181955</v>
      </c>
      <c r="F244" s="38">
        <f t="shared" si="35"/>
        <v>1.0397994607626204</v>
      </c>
      <c r="G244" s="39">
        <f t="shared" si="36"/>
        <v>-513.50295040205458</v>
      </c>
      <c r="H244" s="39">
        <f t="shared" si="37"/>
        <v>0</v>
      </c>
      <c r="I244" s="37">
        <f t="shared" si="39"/>
        <v>-513.50295040205458</v>
      </c>
      <c r="J244" s="40">
        <f t="shared" si="40"/>
        <v>-238.44360505729779</v>
      </c>
      <c r="K244" s="37">
        <f t="shared" si="41"/>
        <v>-751.94655545935234</v>
      </c>
      <c r="L244" s="37">
        <f t="shared" si="42"/>
        <v>-146656956.13777718</v>
      </c>
      <c r="M244" s="37">
        <f t="shared" si="43"/>
        <v>-214756688.18574649</v>
      </c>
      <c r="N244" s="41">
        <f>'jan-juli'!M244</f>
        <v>-206842007.3186633</v>
      </c>
      <c r="O244" s="41">
        <f t="shared" si="44"/>
        <v>-7914680.8670831919</v>
      </c>
      <c r="Q244" s="63"/>
      <c r="R244" s="64"/>
      <c r="S244" s="64"/>
      <c r="T244" s="64"/>
    </row>
    <row r="245" spans="1:20" s="34" customFormat="1" x14ac:dyDescent="0.2">
      <c r="A245" s="33">
        <v>4602</v>
      </c>
      <c r="B245" s="34" t="s">
        <v>406</v>
      </c>
      <c r="C245" s="36">
        <v>368246853</v>
      </c>
      <c r="D245" s="36">
        <v>17160</v>
      </c>
      <c r="E245" s="37">
        <f t="shared" si="38"/>
        <v>21459.606818181819</v>
      </c>
      <c r="F245" s="38">
        <f t="shared" si="35"/>
        <v>0.9979464914927243</v>
      </c>
      <c r="G245" s="39">
        <f t="shared" si="36"/>
        <v>26.494898598027067</v>
      </c>
      <c r="H245" s="39">
        <f t="shared" si="37"/>
        <v>0</v>
      </c>
      <c r="I245" s="37">
        <f t="shared" si="39"/>
        <v>26.494898598027067</v>
      </c>
      <c r="J245" s="40">
        <f t="shared" si="40"/>
        <v>-238.44360505729779</v>
      </c>
      <c r="K245" s="37">
        <f t="shared" si="41"/>
        <v>-211.94870645927071</v>
      </c>
      <c r="L245" s="37">
        <f t="shared" si="42"/>
        <v>454652.45994214446</v>
      </c>
      <c r="M245" s="37">
        <f t="shared" si="43"/>
        <v>-3637039.8028410855</v>
      </c>
      <c r="N245" s="41">
        <f>'jan-juli'!M245</f>
        <v>-4583076.9529331587</v>
      </c>
      <c r="O245" s="41">
        <f t="shared" si="44"/>
        <v>946037.15009207325</v>
      </c>
      <c r="Q245" s="63"/>
      <c r="R245" s="64"/>
      <c r="S245" s="64"/>
      <c r="T245" s="64"/>
    </row>
    <row r="246" spans="1:20" s="34" customFormat="1" x14ac:dyDescent="0.2">
      <c r="A246" s="33">
        <v>4611</v>
      </c>
      <c r="B246" s="34" t="s">
        <v>228</v>
      </c>
      <c r="C246" s="36">
        <v>85112121</v>
      </c>
      <c r="D246" s="36">
        <v>4053</v>
      </c>
      <c r="E246" s="37">
        <f t="shared" si="38"/>
        <v>20999.783123612138</v>
      </c>
      <c r="F246" s="38">
        <f t="shared" si="35"/>
        <v>0.97656308747284049</v>
      </c>
      <c r="G246" s="39">
        <f t="shared" si="36"/>
        <v>302.38911533983554</v>
      </c>
      <c r="H246" s="39">
        <f t="shared" si="37"/>
        <v>0</v>
      </c>
      <c r="I246" s="37">
        <f t="shared" si="39"/>
        <v>302.38911533983554</v>
      </c>
      <c r="J246" s="40">
        <f t="shared" si="40"/>
        <v>-238.44360505729779</v>
      </c>
      <c r="K246" s="37">
        <f t="shared" si="41"/>
        <v>63.945510282537754</v>
      </c>
      <c r="L246" s="37">
        <f t="shared" si="42"/>
        <v>1225583.0844723533</v>
      </c>
      <c r="M246" s="37">
        <f t="shared" si="43"/>
        <v>259171.15317512551</v>
      </c>
      <c r="N246" s="41">
        <f>'jan-juli'!M246</f>
        <v>-25763.956121099454</v>
      </c>
      <c r="O246" s="41">
        <f t="shared" si="44"/>
        <v>284935.10929622495</v>
      </c>
      <c r="Q246" s="63"/>
      <c r="R246" s="64"/>
      <c r="S246" s="64"/>
      <c r="T246" s="64"/>
    </row>
    <row r="247" spans="1:20" s="34" customFormat="1" x14ac:dyDescent="0.2">
      <c r="A247" s="33">
        <v>4612</v>
      </c>
      <c r="B247" s="34" t="s">
        <v>229</v>
      </c>
      <c r="C247" s="36">
        <v>124642815</v>
      </c>
      <c r="D247" s="36">
        <v>5798</v>
      </c>
      <c r="E247" s="37">
        <f t="shared" si="38"/>
        <v>21497.553466712659</v>
      </c>
      <c r="F247" s="38">
        <f t="shared" si="35"/>
        <v>0.99971114287175955</v>
      </c>
      <c r="G247" s="39">
        <f t="shared" si="36"/>
        <v>3.7269094795228739</v>
      </c>
      <c r="H247" s="39">
        <f t="shared" si="37"/>
        <v>0</v>
      </c>
      <c r="I247" s="37">
        <f t="shared" si="39"/>
        <v>3.7269094795228739</v>
      </c>
      <c r="J247" s="40">
        <f t="shared" si="40"/>
        <v>-238.44360505729779</v>
      </c>
      <c r="K247" s="37">
        <f t="shared" si="41"/>
        <v>-234.71669557777491</v>
      </c>
      <c r="L247" s="37">
        <f t="shared" si="42"/>
        <v>21608.621162273623</v>
      </c>
      <c r="M247" s="37">
        <f t="shared" si="43"/>
        <v>-1360887.400959939</v>
      </c>
      <c r="N247" s="41">
        <f>'jan-juli'!M247</f>
        <v>-2269493.038339538</v>
      </c>
      <c r="O247" s="41">
        <f t="shared" si="44"/>
        <v>908605.63737959904</v>
      </c>
      <c r="Q247" s="63"/>
      <c r="R247" s="64"/>
      <c r="S247" s="64"/>
      <c r="T247" s="64"/>
    </row>
    <row r="248" spans="1:20" s="34" customFormat="1" x14ac:dyDescent="0.2">
      <c r="A248" s="33">
        <v>4613</v>
      </c>
      <c r="B248" s="34" t="s">
        <v>230</v>
      </c>
      <c r="C248" s="36">
        <v>237407300</v>
      </c>
      <c r="D248" s="36">
        <v>11953</v>
      </c>
      <c r="E248" s="37">
        <f t="shared" si="38"/>
        <v>19861.733456036141</v>
      </c>
      <c r="F248" s="38">
        <f t="shared" si="35"/>
        <v>0.92363981247883242</v>
      </c>
      <c r="G248" s="39">
        <f t="shared" si="36"/>
        <v>985.2189158854336</v>
      </c>
      <c r="H248" s="39">
        <f t="shared" si="37"/>
        <v>0</v>
      </c>
      <c r="I248" s="37">
        <f t="shared" si="39"/>
        <v>985.2189158854336</v>
      </c>
      <c r="J248" s="40">
        <f t="shared" si="40"/>
        <v>-238.44360505729779</v>
      </c>
      <c r="K248" s="37">
        <f t="shared" si="41"/>
        <v>746.77531082813584</v>
      </c>
      <c r="L248" s="37">
        <f t="shared" si="42"/>
        <v>11776321.701578587</v>
      </c>
      <c r="M248" s="37">
        <f t="shared" si="43"/>
        <v>8926205.2903287075</v>
      </c>
      <c r="N248" s="41">
        <f>'jan-juli'!M248</f>
        <v>8598985.8401392642</v>
      </c>
      <c r="O248" s="41">
        <f t="shared" si="44"/>
        <v>327219.45018944331</v>
      </c>
      <c r="Q248" s="63"/>
      <c r="R248" s="64"/>
      <c r="S248" s="64"/>
      <c r="T248" s="64"/>
    </row>
    <row r="249" spans="1:20" s="34" customFormat="1" x14ac:dyDescent="0.2">
      <c r="A249" s="33">
        <v>4614</v>
      </c>
      <c r="B249" s="34" t="s">
        <v>231</v>
      </c>
      <c r="C249" s="36">
        <v>381408169</v>
      </c>
      <c r="D249" s="36">
        <v>18861</v>
      </c>
      <c r="E249" s="37">
        <f t="shared" si="38"/>
        <v>20222.054450983513</v>
      </c>
      <c r="F249" s="38">
        <f t="shared" si="35"/>
        <v>0.94039599425632137</v>
      </c>
      <c r="G249" s="39">
        <f t="shared" si="36"/>
        <v>769.02631891701094</v>
      </c>
      <c r="H249" s="39">
        <f t="shared" si="37"/>
        <v>0</v>
      </c>
      <c r="I249" s="37">
        <f t="shared" si="39"/>
        <v>769.02631891701094</v>
      </c>
      <c r="J249" s="40">
        <f t="shared" si="40"/>
        <v>-238.44360505729779</v>
      </c>
      <c r="K249" s="37">
        <f t="shared" si="41"/>
        <v>530.58271385971318</v>
      </c>
      <c r="L249" s="37">
        <f t="shared" si="42"/>
        <v>14504605.401093744</v>
      </c>
      <c r="M249" s="37">
        <f t="shared" si="43"/>
        <v>10007320.56610805</v>
      </c>
      <c r="N249" s="41">
        <f>'jan-juli'!M249</f>
        <v>7464208.191907187</v>
      </c>
      <c r="O249" s="41">
        <f t="shared" si="44"/>
        <v>2543112.3742008628</v>
      </c>
      <c r="Q249" s="63"/>
      <c r="R249" s="64"/>
      <c r="S249" s="64"/>
      <c r="T249" s="64"/>
    </row>
    <row r="250" spans="1:20" s="34" customFormat="1" x14ac:dyDescent="0.2">
      <c r="A250" s="33">
        <v>4615</v>
      </c>
      <c r="B250" s="34" t="s">
        <v>232</v>
      </c>
      <c r="C250" s="36">
        <v>60608864</v>
      </c>
      <c r="D250" s="36">
        <v>3147</v>
      </c>
      <c r="E250" s="37">
        <f t="shared" si="38"/>
        <v>19259.251350492534</v>
      </c>
      <c r="F250" s="38">
        <f t="shared" si="35"/>
        <v>0.89562229526574988</v>
      </c>
      <c r="G250" s="39">
        <f t="shared" si="36"/>
        <v>1346.7081792115982</v>
      </c>
      <c r="H250" s="39">
        <f t="shared" si="37"/>
        <v>32.947996818850697</v>
      </c>
      <c r="I250" s="37">
        <f t="shared" si="39"/>
        <v>1379.6561760304489</v>
      </c>
      <c r="J250" s="40">
        <f t="shared" si="40"/>
        <v>-238.44360505729779</v>
      </c>
      <c r="K250" s="37">
        <f t="shared" si="41"/>
        <v>1141.2125709731511</v>
      </c>
      <c r="L250" s="37">
        <f t="shared" si="42"/>
        <v>4341777.9859678224</v>
      </c>
      <c r="M250" s="37">
        <f t="shared" si="43"/>
        <v>3591395.9608525066</v>
      </c>
      <c r="N250" s="41">
        <f>'jan-juli'!M250</f>
        <v>3468775.5801449963</v>
      </c>
      <c r="O250" s="41">
        <f t="shared" si="44"/>
        <v>122620.38070751028</v>
      </c>
      <c r="Q250" s="63"/>
      <c r="R250" s="64"/>
      <c r="S250" s="64"/>
      <c r="T250" s="64"/>
    </row>
    <row r="251" spans="1:20" s="34" customFormat="1" x14ac:dyDescent="0.2">
      <c r="A251" s="33">
        <v>4616</v>
      </c>
      <c r="B251" s="34" t="s">
        <v>233</v>
      </c>
      <c r="C251" s="36">
        <v>63587053</v>
      </c>
      <c r="D251" s="36">
        <v>2924</v>
      </c>
      <c r="E251" s="37">
        <f t="shared" si="38"/>
        <v>21746.598153214774</v>
      </c>
      <c r="F251" s="38">
        <f t="shared" si="35"/>
        <v>1.0112925885722988</v>
      </c>
      <c r="G251" s="39">
        <f t="shared" si="36"/>
        <v>-145.69990242174609</v>
      </c>
      <c r="H251" s="39">
        <f t="shared" si="37"/>
        <v>0</v>
      </c>
      <c r="I251" s="37">
        <f t="shared" si="39"/>
        <v>-145.69990242174609</v>
      </c>
      <c r="J251" s="40">
        <f t="shared" si="40"/>
        <v>-238.44360505729779</v>
      </c>
      <c r="K251" s="37">
        <f t="shared" si="41"/>
        <v>-384.14350747904388</v>
      </c>
      <c r="L251" s="37">
        <f t="shared" si="42"/>
        <v>-426026.51468118554</v>
      </c>
      <c r="M251" s="37">
        <f t="shared" si="43"/>
        <v>-1123235.6158687242</v>
      </c>
      <c r="N251" s="41">
        <f>'jan-juli'!M251</f>
        <v>-1195189.8527259084</v>
      </c>
      <c r="O251" s="41">
        <f t="shared" si="44"/>
        <v>71954.236857184209</v>
      </c>
      <c r="Q251" s="63"/>
      <c r="R251" s="64"/>
      <c r="S251" s="64"/>
      <c r="T251" s="64"/>
    </row>
    <row r="252" spans="1:20" s="34" customFormat="1" x14ac:dyDescent="0.2">
      <c r="A252" s="33">
        <v>4617</v>
      </c>
      <c r="B252" s="34" t="s">
        <v>234</v>
      </c>
      <c r="C252" s="36">
        <v>271523721</v>
      </c>
      <c r="D252" s="36">
        <v>13039</v>
      </c>
      <c r="E252" s="37">
        <f t="shared" si="38"/>
        <v>20823.968172405861</v>
      </c>
      <c r="F252" s="38">
        <f t="shared" si="35"/>
        <v>0.968387079627272</v>
      </c>
      <c r="G252" s="39">
        <f t="shared" si="36"/>
        <v>407.87808606360193</v>
      </c>
      <c r="H252" s="39">
        <f t="shared" si="37"/>
        <v>0</v>
      </c>
      <c r="I252" s="37">
        <f t="shared" si="39"/>
        <v>407.87808606360193</v>
      </c>
      <c r="J252" s="40">
        <f t="shared" si="40"/>
        <v>-238.44360505729779</v>
      </c>
      <c r="K252" s="37">
        <f t="shared" si="41"/>
        <v>169.43448100630414</v>
      </c>
      <c r="L252" s="37">
        <f t="shared" si="42"/>
        <v>5318322.3641833058</v>
      </c>
      <c r="M252" s="37">
        <f t="shared" si="43"/>
        <v>2209256.1978411996</v>
      </c>
      <c r="N252" s="41">
        <f>'jan-juli'!M252</f>
        <v>485850.79046063224</v>
      </c>
      <c r="O252" s="41">
        <f t="shared" si="44"/>
        <v>1723405.4073805674</v>
      </c>
      <c r="Q252" s="63"/>
      <c r="R252" s="64"/>
      <c r="S252" s="64"/>
      <c r="T252" s="64"/>
    </row>
    <row r="253" spans="1:20" s="34" customFormat="1" x14ac:dyDescent="0.2">
      <c r="A253" s="33">
        <v>4618</v>
      </c>
      <c r="B253" s="34" t="s">
        <v>235</v>
      </c>
      <c r="C253" s="36">
        <v>255056546</v>
      </c>
      <c r="D253" s="36">
        <v>11002</v>
      </c>
      <c r="E253" s="37">
        <f t="shared" si="38"/>
        <v>23182.743682966735</v>
      </c>
      <c r="F253" s="38">
        <f t="shared" si="35"/>
        <v>1.0780783598509525</v>
      </c>
      <c r="G253" s="39">
        <f t="shared" si="36"/>
        <v>-1007.3872202729224</v>
      </c>
      <c r="H253" s="39">
        <f t="shared" si="37"/>
        <v>0</v>
      </c>
      <c r="I253" s="37">
        <f t="shared" si="39"/>
        <v>-1007.3872202729224</v>
      </c>
      <c r="J253" s="40">
        <f t="shared" si="40"/>
        <v>-238.44360505729779</v>
      </c>
      <c r="K253" s="37">
        <f t="shared" si="41"/>
        <v>-1245.8308253302203</v>
      </c>
      <c r="L253" s="37">
        <f t="shared" si="42"/>
        <v>-11083274.197442692</v>
      </c>
      <c r="M253" s="37">
        <f t="shared" si="43"/>
        <v>-13706630.740283083</v>
      </c>
      <c r="N253" s="41">
        <f>'jan-juli'!M253</f>
        <v>-14230664.511385249</v>
      </c>
      <c r="O253" s="41">
        <f t="shared" si="44"/>
        <v>524033.7711021658</v>
      </c>
      <c r="Q253" s="63"/>
      <c r="R253" s="64"/>
      <c r="S253" s="64"/>
      <c r="T253" s="64"/>
    </row>
    <row r="254" spans="1:20" s="34" customFormat="1" x14ac:dyDescent="0.2">
      <c r="A254" s="33">
        <v>4619</v>
      </c>
      <c r="B254" s="34" t="s">
        <v>236</v>
      </c>
      <c r="C254" s="36">
        <v>43535120</v>
      </c>
      <c r="D254" s="36">
        <v>903</v>
      </c>
      <c r="E254" s="37">
        <f t="shared" si="38"/>
        <v>48211.650055370985</v>
      </c>
      <c r="F254" s="38">
        <f t="shared" si="35"/>
        <v>2.2420097175810634</v>
      </c>
      <c r="G254" s="39">
        <f t="shared" si="36"/>
        <v>-16024.731043715472</v>
      </c>
      <c r="H254" s="39">
        <f t="shared" si="37"/>
        <v>0</v>
      </c>
      <c r="I254" s="37">
        <f t="shared" si="39"/>
        <v>-16024.731043715472</v>
      </c>
      <c r="J254" s="40">
        <f t="shared" si="40"/>
        <v>-238.44360505729779</v>
      </c>
      <c r="K254" s="37">
        <f t="shared" si="41"/>
        <v>-16263.174648772771</v>
      </c>
      <c r="L254" s="37">
        <f t="shared" si="42"/>
        <v>-14470332.132475071</v>
      </c>
      <c r="M254" s="37">
        <f t="shared" si="43"/>
        <v>-14685646.707841812</v>
      </c>
      <c r="N254" s="41">
        <f>'jan-juli'!M254</f>
        <v>-14612287.728047706</v>
      </c>
      <c r="O254" s="41">
        <f t="shared" si="44"/>
        <v>-73358.979794105515</v>
      </c>
      <c r="Q254" s="63"/>
      <c r="R254" s="64"/>
      <c r="S254" s="64"/>
      <c r="T254" s="64"/>
    </row>
    <row r="255" spans="1:20" s="34" customFormat="1" x14ac:dyDescent="0.2">
      <c r="A255" s="33">
        <v>4620</v>
      </c>
      <c r="B255" s="34" t="s">
        <v>237</v>
      </c>
      <c r="C255" s="36">
        <v>26931097</v>
      </c>
      <c r="D255" s="36">
        <v>1061</v>
      </c>
      <c r="E255" s="37">
        <f t="shared" si="38"/>
        <v>25382.749293119698</v>
      </c>
      <c r="F255" s="38">
        <f t="shared" si="35"/>
        <v>1.1803862864834345</v>
      </c>
      <c r="G255" s="39">
        <f t="shared" si="36"/>
        <v>-2327.3905863647001</v>
      </c>
      <c r="H255" s="39">
        <f t="shared" si="37"/>
        <v>0</v>
      </c>
      <c r="I255" s="37">
        <f t="shared" si="39"/>
        <v>-2327.3905863647001</v>
      </c>
      <c r="J255" s="40">
        <f t="shared" si="40"/>
        <v>-238.44360505729779</v>
      </c>
      <c r="K255" s="37">
        <f t="shared" si="41"/>
        <v>-2565.8341914219977</v>
      </c>
      <c r="L255" s="37">
        <f t="shared" si="42"/>
        <v>-2469361.4121329468</v>
      </c>
      <c r="M255" s="37">
        <f t="shared" si="43"/>
        <v>-2722350.0770987398</v>
      </c>
      <c r="N255" s="41">
        <f>'jan-juli'!M255</f>
        <v>-2898623.9161224994</v>
      </c>
      <c r="O255" s="41">
        <f t="shared" si="44"/>
        <v>176273.83902375959</v>
      </c>
      <c r="Q255" s="63"/>
      <c r="R255" s="64"/>
      <c r="S255" s="64"/>
      <c r="T255" s="64"/>
    </row>
    <row r="256" spans="1:20" s="34" customFormat="1" x14ac:dyDescent="0.2">
      <c r="A256" s="33">
        <v>4621</v>
      </c>
      <c r="B256" s="34" t="s">
        <v>238</v>
      </c>
      <c r="C256" s="36">
        <v>301700586</v>
      </c>
      <c r="D256" s="36">
        <v>15787</v>
      </c>
      <c r="E256" s="37">
        <f t="shared" si="38"/>
        <v>19110.697789320326</v>
      </c>
      <c r="F256" s="38">
        <f t="shared" si="35"/>
        <v>0.88871403704710672</v>
      </c>
      <c r="G256" s="39">
        <f t="shared" si="36"/>
        <v>1435.8403159149232</v>
      </c>
      <c r="H256" s="39">
        <f t="shared" si="37"/>
        <v>84.941743229123489</v>
      </c>
      <c r="I256" s="37">
        <f t="shared" si="39"/>
        <v>1520.7820591440466</v>
      </c>
      <c r="J256" s="40">
        <f t="shared" si="40"/>
        <v>-238.44360505729779</v>
      </c>
      <c r="K256" s="37">
        <f t="shared" si="41"/>
        <v>1282.3384540867487</v>
      </c>
      <c r="L256" s="37">
        <f t="shared" si="42"/>
        <v>24008586.367707063</v>
      </c>
      <c r="M256" s="37">
        <f t="shared" si="43"/>
        <v>20244277.1746675</v>
      </c>
      <c r="N256" s="41">
        <f>'jan-juli'!M256</f>
        <v>17606840.625817906</v>
      </c>
      <c r="O256" s="41">
        <f t="shared" si="44"/>
        <v>2637436.5488495938</v>
      </c>
      <c r="Q256" s="63"/>
      <c r="R256" s="64"/>
      <c r="S256" s="64"/>
      <c r="T256" s="64"/>
    </row>
    <row r="257" spans="1:20" s="34" customFormat="1" x14ac:dyDescent="0.2">
      <c r="A257" s="33">
        <v>4622</v>
      </c>
      <c r="B257" s="34" t="s">
        <v>239</v>
      </c>
      <c r="C257" s="36">
        <v>164250339</v>
      </c>
      <c r="D257" s="36">
        <v>8461</v>
      </c>
      <c r="E257" s="37">
        <f t="shared" si="38"/>
        <v>19412.639049757712</v>
      </c>
      <c r="F257" s="38">
        <f t="shared" si="35"/>
        <v>0.90275535774992055</v>
      </c>
      <c r="G257" s="39">
        <f t="shared" si="36"/>
        <v>1254.6755596524911</v>
      </c>
      <c r="H257" s="39">
        <f t="shared" si="37"/>
        <v>0</v>
      </c>
      <c r="I257" s="37">
        <f t="shared" si="39"/>
        <v>1254.6755596524911</v>
      </c>
      <c r="J257" s="40">
        <f t="shared" si="40"/>
        <v>-238.44360505729779</v>
      </c>
      <c r="K257" s="37">
        <f t="shared" si="41"/>
        <v>1016.2319545951933</v>
      </c>
      <c r="L257" s="37">
        <f t="shared" si="42"/>
        <v>10615809.910219727</v>
      </c>
      <c r="M257" s="37">
        <f t="shared" si="43"/>
        <v>8598338.5678299312</v>
      </c>
      <c r="N257" s="41">
        <f>'jan-juli'!M257</f>
        <v>7954799.9512606282</v>
      </c>
      <c r="O257" s="41">
        <f t="shared" si="44"/>
        <v>643538.61656930298</v>
      </c>
      <c r="Q257" s="63"/>
      <c r="R257" s="64"/>
      <c r="S257" s="64"/>
      <c r="T257" s="64"/>
    </row>
    <row r="258" spans="1:20" s="34" customFormat="1" x14ac:dyDescent="0.2">
      <c r="A258" s="33">
        <v>4623</v>
      </c>
      <c r="B258" s="34" t="s">
        <v>240</v>
      </c>
      <c r="C258" s="36">
        <v>47416027</v>
      </c>
      <c r="D258" s="36">
        <v>2504</v>
      </c>
      <c r="E258" s="37">
        <f t="shared" si="38"/>
        <v>18936.11301916933</v>
      </c>
      <c r="F258" s="38">
        <f t="shared" si="35"/>
        <v>0.88059523690708574</v>
      </c>
      <c r="G258" s="39">
        <f t="shared" si="36"/>
        <v>1540.5911780055205</v>
      </c>
      <c r="H258" s="39">
        <f t="shared" si="37"/>
        <v>146.04641278197195</v>
      </c>
      <c r="I258" s="37">
        <f t="shared" si="39"/>
        <v>1686.6375907874924</v>
      </c>
      <c r="J258" s="40">
        <f t="shared" si="40"/>
        <v>-238.44360505729779</v>
      </c>
      <c r="K258" s="37">
        <f t="shared" si="41"/>
        <v>1448.1939857301945</v>
      </c>
      <c r="L258" s="37">
        <f t="shared" si="42"/>
        <v>4223340.5273318812</v>
      </c>
      <c r="M258" s="37">
        <f t="shared" si="43"/>
        <v>3626277.7402684069</v>
      </c>
      <c r="N258" s="41">
        <f>'jan-juli'!M258</f>
        <v>2819790.0506301392</v>
      </c>
      <c r="O258" s="41">
        <f t="shared" si="44"/>
        <v>806487.68963826774</v>
      </c>
      <c r="Q258" s="63"/>
      <c r="R258" s="64"/>
      <c r="S258" s="64"/>
      <c r="T258" s="64"/>
    </row>
    <row r="259" spans="1:20" s="34" customFormat="1" x14ac:dyDescent="0.2">
      <c r="A259" s="33">
        <v>4624</v>
      </c>
      <c r="B259" s="34" t="s">
        <v>407</v>
      </c>
      <c r="C259" s="36">
        <v>489539202</v>
      </c>
      <c r="D259" s="36">
        <v>25049</v>
      </c>
      <c r="E259" s="37">
        <f t="shared" si="38"/>
        <v>19543.263283963432</v>
      </c>
      <c r="F259" s="38">
        <f t="shared" si="35"/>
        <v>0.90882983979117937</v>
      </c>
      <c r="G259" s="39">
        <f t="shared" si="36"/>
        <v>1176.3010191290596</v>
      </c>
      <c r="H259" s="39">
        <f t="shared" si="37"/>
        <v>0</v>
      </c>
      <c r="I259" s="37">
        <f t="shared" si="39"/>
        <v>1176.3010191290596</v>
      </c>
      <c r="J259" s="40">
        <f t="shared" si="40"/>
        <v>-238.44360505729779</v>
      </c>
      <c r="K259" s="37">
        <f t="shared" si="41"/>
        <v>937.85741407176181</v>
      </c>
      <c r="L259" s="37">
        <f t="shared" si="42"/>
        <v>29465164.228163812</v>
      </c>
      <c r="M259" s="37">
        <f t="shared" si="43"/>
        <v>23492390.36508356</v>
      </c>
      <c r="N259" s="41">
        <f>'jan-juli'!M259</f>
        <v>21401248.75009191</v>
      </c>
      <c r="O259" s="41">
        <f t="shared" si="44"/>
        <v>2091141.61499165</v>
      </c>
      <c r="Q259" s="63"/>
      <c r="R259" s="64"/>
      <c r="S259" s="64"/>
      <c r="T259" s="64"/>
    </row>
    <row r="260" spans="1:20" s="34" customFormat="1" x14ac:dyDescent="0.2">
      <c r="A260" s="33">
        <v>4625</v>
      </c>
      <c r="B260" s="34" t="s">
        <v>241</v>
      </c>
      <c r="C260" s="36">
        <v>176589764</v>
      </c>
      <c r="D260" s="36">
        <v>5276</v>
      </c>
      <c r="E260" s="37">
        <f t="shared" si="38"/>
        <v>33470.387414708115</v>
      </c>
      <c r="F260" s="38">
        <f t="shared" si="35"/>
        <v>1.5564896399271577</v>
      </c>
      <c r="G260" s="39">
        <f t="shared" si="36"/>
        <v>-7179.97345931775</v>
      </c>
      <c r="H260" s="39">
        <f t="shared" si="37"/>
        <v>0</v>
      </c>
      <c r="I260" s="37">
        <f t="shared" si="39"/>
        <v>-7179.97345931775</v>
      </c>
      <c r="J260" s="40">
        <f t="shared" si="40"/>
        <v>-238.44360505729779</v>
      </c>
      <c r="K260" s="37">
        <f t="shared" si="41"/>
        <v>-7418.4170643750476</v>
      </c>
      <c r="L260" s="37">
        <f t="shared" si="42"/>
        <v>-37881539.971360452</v>
      </c>
      <c r="M260" s="37">
        <f t="shared" si="43"/>
        <v>-39139568.431642748</v>
      </c>
      <c r="N260" s="41">
        <f>'jan-juli'!M260</f>
        <v>-38291070.353687368</v>
      </c>
      <c r="O260" s="41">
        <f t="shared" si="44"/>
        <v>-848498.07795538008</v>
      </c>
      <c r="Q260" s="63"/>
      <c r="R260" s="64"/>
      <c r="S260" s="64"/>
      <c r="T260" s="64"/>
    </row>
    <row r="261" spans="1:20" s="34" customFormat="1" x14ac:dyDescent="0.2">
      <c r="A261" s="33">
        <v>4626</v>
      </c>
      <c r="B261" s="34" t="s">
        <v>246</v>
      </c>
      <c r="C261" s="36">
        <v>744694160</v>
      </c>
      <c r="D261" s="36">
        <v>38664</v>
      </c>
      <c r="E261" s="37">
        <f t="shared" si="38"/>
        <v>19260.660045520381</v>
      </c>
      <c r="F261" s="38">
        <f t="shared" si="35"/>
        <v>0.89568780449304064</v>
      </c>
      <c r="G261" s="39">
        <f t="shared" si="36"/>
        <v>1345.8629621948901</v>
      </c>
      <c r="H261" s="39">
        <f t="shared" si="37"/>
        <v>32.454953559104247</v>
      </c>
      <c r="I261" s="37">
        <f t="shared" si="39"/>
        <v>1378.3179157539944</v>
      </c>
      <c r="J261" s="40">
        <f t="shared" si="40"/>
        <v>-238.44360505729779</v>
      </c>
      <c r="K261" s="37">
        <f t="shared" si="41"/>
        <v>1139.8743106966965</v>
      </c>
      <c r="L261" s="37">
        <f t="shared" si="42"/>
        <v>53291283.894712441</v>
      </c>
      <c r="M261" s="37">
        <f t="shared" si="43"/>
        <v>44072100.348777071</v>
      </c>
      <c r="N261" s="41">
        <f>'jan-juli'!M261</f>
        <v>40423144.18065653</v>
      </c>
      <c r="O261" s="41">
        <f t="shared" si="44"/>
        <v>3648956.1681205407</v>
      </c>
      <c r="Q261" s="63"/>
      <c r="R261" s="64"/>
      <c r="S261" s="64"/>
      <c r="T261" s="64"/>
    </row>
    <row r="262" spans="1:20" s="34" customFormat="1" x14ac:dyDescent="0.2">
      <c r="A262" s="33">
        <v>4627</v>
      </c>
      <c r="B262" s="34" t="s">
        <v>242</v>
      </c>
      <c r="C262" s="36">
        <v>531891048</v>
      </c>
      <c r="D262" s="36">
        <v>29594</v>
      </c>
      <c r="E262" s="37">
        <f t="shared" si="38"/>
        <v>17972.935324727987</v>
      </c>
      <c r="F262" s="38">
        <f t="shared" si="35"/>
        <v>0.83580411799257681</v>
      </c>
      <c r="G262" s="39">
        <f t="shared" si="36"/>
        <v>2118.4977946703261</v>
      </c>
      <c r="H262" s="39">
        <f t="shared" si="37"/>
        <v>483.15860583644206</v>
      </c>
      <c r="I262" s="37">
        <f t="shared" si="39"/>
        <v>2601.656400506768</v>
      </c>
      <c r="J262" s="40">
        <f t="shared" si="40"/>
        <v>-238.44360505729779</v>
      </c>
      <c r="K262" s="37">
        <f t="shared" si="41"/>
        <v>2363.2127954494704</v>
      </c>
      <c r="L262" s="37">
        <f t="shared" si="42"/>
        <v>76993419.516597286</v>
      </c>
      <c r="M262" s="37">
        <f t="shared" si="43"/>
        <v>69936919.468531623</v>
      </c>
      <c r="N262" s="41">
        <f>'jan-juli'!M262</f>
        <v>65487253.65001937</v>
      </c>
      <c r="O262" s="41">
        <f t="shared" si="44"/>
        <v>4449665.8185122535</v>
      </c>
      <c r="Q262" s="63"/>
      <c r="R262" s="64"/>
      <c r="S262" s="64"/>
      <c r="T262" s="64"/>
    </row>
    <row r="263" spans="1:20" s="34" customFormat="1" x14ac:dyDescent="0.2">
      <c r="A263" s="33">
        <v>4628</v>
      </c>
      <c r="B263" s="34" t="s">
        <v>243</v>
      </c>
      <c r="C263" s="36">
        <v>77518635</v>
      </c>
      <c r="D263" s="36">
        <v>3918</v>
      </c>
      <c r="E263" s="37">
        <f t="shared" si="38"/>
        <v>19785.256508422666</v>
      </c>
      <c r="F263" s="38">
        <f t="shared" si="35"/>
        <v>0.92008336793641532</v>
      </c>
      <c r="G263" s="39">
        <f t="shared" si="36"/>
        <v>1031.1050844535187</v>
      </c>
      <c r="H263" s="39">
        <f t="shared" si="37"/>
        <v>0</v>
      </c>
      <c r="I263" s="37">
        <f t="shared" si="39"/>
        <v>1031.1050844535187</v>
      </c>
      <c r="J263" s="40">
        <f t="shared" si="40"/>
        <v>-238.44360505729779</v>
      </c>
      <c r="K263" s="37">
        <f t="shared" si="41"/>
        <v>792.6614793962209</v>
      </c>
      <c r="L263" s="37">
        <f t="shared" si="42"/>
        <v>4039869.7208888861</v>
      </c>
      <c r="M263" s="37">
        <f t="shared" si="43"/>
        <v>3105647.6762743937</v>
      </c>
      <c r="N263" s="41">
        <f>'jan-juli'!M263</f>
        <v>2314381.2450820473</v>
      </c>
      <c r="O263" s="41">
        <f t="shared" si="44"/>
        <v>791266.43119234638</v>
      </c>
      <c r="Q263" s="63"/>
      <c r="R263" s="64"/>
      <c r="S263" s="64"/>
      <c r="T263" s="64"/>
    </row>
    <row r="264" spans="1:20" s="34" customFormat="1" x14ac:dyDescent="0.2">
      <c r="A264" s="33">
        <v>4629</v>
      </c>
      <c r="B264" s="34" t="s">
        <v>244</v>
      </c>
      <c r="C264" s="36">
        <v>21145327</v>
      </c>
      <c r="D264" s="36">
        <v>376</v>
      </c>
      <c r="E264" s="37">
        <f t="shared" si="38"/>
        <v>56237.571808510642</v>
      </c>
      <c r="F264" s="38">
        <f t="shared" ref="F264:F327" si="45">IF(ISNUMBER(C264),E264/E$366,"")</f>
        <v>2.6152430448456987</v>
      </c>
      <c r="G264" s="39">
        <f t="shared" ref="G264:G327" si="46">(E$366-E264)*0.6</f>
        <v>-20840.284095599265</v>
      </c>
      <c r="H264" s="39">
        <f t="shared" ref="H264:H327" si="47">IF(E264&gt;=E$366*0.9,0,IF(E264&lt;0.9*E$366,(E$366*0.9-E264)*0.35))</f>
        <v>0</v>
      </c>
      <c r="I264" s="37">
        <f t="shared" si="39"/>
        <v>-20840.284095599265</v>
      </c>
      <c r="J264" s="40">
        <f t="shared" si="40"/>
        <v>-238.44360505729779</v>
      </c>
      <c r="K264" s="37">
        <f t="shared" si="41"/>
        <v>-21078.727700656564</v>
      </c>
      <c r="L264" s="37">
        <f t="shared" si="42"/>
        <v>-7835946.8199453233</v>
      </c>
      <c r="M264" s="37">
        <f t="shared" si="43"/>
        <v>-7925601.6154468684</v>
      </c>
      <c r="N264" s="41">
        <f>'jan-juli'!M264</f>
        <v>-7854774.7766843177</v>
      </c>
      <c r="O264" s="41">
        <f t="shared" si="44"/>
        <v>-70826.838762550615</v>
      </c>
      <c r="Q264" s="63"/>
      <c r="R264" s="64"/>
      <c r="S264" s="64"/>
      <c r="T264" s="64"/>
    </row>
    <row r="265" spans="1:20" s="34" customFormat="1" x14ac:dyDescent="0.2">
      <c r="A265" s="33">
        <v>4630</v>
      </c>
      <c r="B265" s="34" t="s">
        <v>245</v>
      </c>
      <c r="C265" s="36">
        <v>139107973</v>
      </c>
      <c r="D265" s="36">
        <v>8080</v>
      </c>
      <c r="E265" s="37">
        <f t="shared" ref="E265:E328" si="48">(C265)/D265</f>
        <v>17216.333292079209</v>
      </c>
      <c r="F265" s="38">
        <f t="shared" si="45"/>
        <v>0.80061948714936904</v>
      </c>
      <c r="G265" s="39">
        <f t="shared" si="46"/>
        <v>2572.459014259593</v>
      </c>
      <c r="H265" s="39">
        <f t="shared" si="47"/>
        <v>747.96931726351431</v>
      </c>
      <c r="I265" s="37">
        <f t="shared" ref="I265:I328" si="49">G265+H265</f>
        <v>3320.4283315231073</v>
      </c>
      <c r="J265" s="40">
        <f t="shared" ref="J265:J328" si="50">I$368</f>
        <v>-238.44360505729779</v>
      </c>
      <c r="K265" s="37">
        <f t="shared" ref="K265:K328" si="51">I265+J265</f>
        <v>3081.9847264658097</v>
      </c>
      <c r="L265" s="37">
        <f t="shared" ref="L265:L328" si="52">(I265*D265)</f>
        <v>26829060.918706708</v>
      </c>
      <c r="M265" s="37">
        <f t="shared" ref="M265:M328" si="53">(K265*D265)</f>
        <v>24902436.589843743</v>
      </c>
      <c r="N265" s="41">
        <f>'jan-juli'!M265</f>
        <v>23460730.729828898</v>
      </c>
      <c r="O265" s="41">
        <f t="shared" ref="O265:O328" si="54">M265-N265</f>
        <v>1441705.8600148447</v>
      </c>
      <c r="Q265" s="63"/>
      <c r="R265" s="64"/>
      <c r="S265" s="64"/>
      <c r="T265" s="64"/>
    </row>
    <row r="266" spans="1:20" s="34" customFormat="1" x14ac:dyDescent="0.2">
      <c r="A266" s="33">
        <v>4631</v>
      </c>
      <c r="B266" s="34" t="s">
        <v>408</v>
      </c>
      <c r="C266" s="36">
        <v>529328823</v>
      </c>
      <c r="D266" s="36">
        <v>29337</v>
      </c>
      <c r="E266" s="37">
        <f t="shared" si="48"/>
        <v>18043.045403415483</v>
      </c>
      <c r="F266" s="38">
        <f t="shared" si="45"/>
        <v>0.83906448094504182</v>
      </c>
      <c r="G266" s="39">
        <f t="shared" si="46"/>
        <v>2076.4317474578288</v>
      </c>
      <c r="H266" s="39">
        <f t="shared" si="47"/>
        <v>458.62007829581847</v>
      </c>
      <c r="I266" s="37">
        <f t="shared" si="49"/>
        <v>2535.0518257536473</v>
      </c>
      <c r="J266" s="40">
        <f t="shared" si="50"/>
        <v>-238.44360505729779</v>
      </c>
      <c r="K266" s="37">
        <f t="shared" si="51"/>
        <v>2296.6082206963497</v>
      </c>
      <c r="L266" s="37">
        <f t="shared" si="52"/>
        <v>74370815.412134752</v>
      </c>
      <c r="M266" s="37">
        <f t="shared" si="53"/>
        <v>67375595.370568812</v>
      </c>
      <c r="N266" s="41">
        <f>'jan-juli'!M266</f>
        <v>61301505.360617623</v>
      </c>
      <c r="O266" s="41">
        <f t="shared" si="54"/>
        <v>6074090.0099511892</v>
      </c>
      <c r="Q266" s="63"/>
      <c r="R266" s="64"/>
      <c r="S266" s="64"/>
      <c r="T266" s="64"/>
    </row>
    <row r="267" spans="1:20" s="34" customFormat="1" x14ac:dyDescent="0.2">
      <c r="A267" s="33">
        <v>4632</v>
      </c>
      <c r="B267" s="34" t="s">
        <v>247</v>
      </c>
      <c r="C267" s="36">
        <v>65916962</v>
      </c>
      <c r="D267" s="36">
        <v>2860</v>
      </c>
      <c r="E267" s="37">
        <f t="shared" si="48"/>
        <v>23047.888811188812</v>
      </c>
      <c r="F267" s="38">
        <f t="shared" si="45"/>
        <v>1.0718071384212355</v>
      </c>
      <c r="G267" s="39">
        <f t="shared" si="46"/>
        <v>-926.47429720616856</v>
      </c>
      <c r="H267" s="39">
        <f t="shared" si="47"/>
        <v>0</v>
      </c>
      <c r="I267" s="37">
        <f t="shared" si="49"/>
        <v>-926.47429720616856</v>
      </c>
      <c r="J267" s="40">
        <f t="shared" si="50"/>
        <v>-238.44360505729779</v>
      </c>
      <c r="K267" s="37">
        <f t="shared" si="51"/>
        <v>-1164.9179022634664</v>
      </c>
      <c r="L267" s="37">
        <f t="shared" si="52"/>
        <v>-2649716.4900096422</v>
      </c>
      <c r="M267" s="37">
        <f t="shared" si="53"/>
        <v>-3331665.2004735139</v>
      </c>
      <c r="N267" s="41">
        <f>'jan-juli'!M267</f>
        <v>-3816554.3588221963</v>
      </c>
      <c r="O267" s="41">
        <f t="shared" si="54"/>
        <v>484889.15834868234</v>
      </c>
      <c r="Q267" s="63"/>
      <c r="R267" s="64"/>
      <c r="S267" s="64"/>
      <c r="T267" s="64"/>
    </row>
    <row r="268" spans="1:20" s="34" customFormat="1" x14ac:dyDescent="0.2">
      <c r="A268" s="33">
        <v>4633</v>
      </c>
      <c r="B268" s="34" t="s">
        <v>248</v>
      </c>
      <c r="C268" s="36">
        <v>9740885</v>
      </c>
      <c r="D268" s="36">
        <v>525</v>
      </c>
      <c r="E268" s="37">
        <f t="shared" si="48"/>
        <v>18554.066666666666</v>
      </c>
      <c r="F268" s="38">
        <f t="shared" si="45"/>
        <v>0.86282875030283912</v>
      </c>
      <c r="G268" s="39">
        <f t="shared" si="46"/>
        <v>1769.8189895071191</v>
      </c>
      <c r="H268" s="39">
        <f t="shared" si="47"/>
        <v>279.76263615790447</v>
      </c>
      <c r="I268" s="37">
        <f t="shared" si="49"/>
        <v>2049.5816256650237</v>
      </c>
      <c r="J268" s="40">
        <f t="shared" si="50"/>
        <v>-238.44360505729779</v>
      </c>
      <c r="K268" s="37">
        <f t="shared" si="51"/>
        <v>1811.1380206077258</v>
      </c>
      <c r="L268" s="37">
        <f t="shared" si="52"/>
        <v>1076030.3534741374</v>
      </c>
      <c r="M268" s="37">
        <f t="shared" si="53"/>
        <v>950847.46081905602</v>
      </c>
      <c r="N268" s="41">
        <f>'jan-juli'!M268</f>
        <v>812252.41103467357</v>
      </c>
      <c r="O268" s="41">
        <f t="shared" si="54"/>
        <v>138595.04978438246</v>
      </c>
      <c r="Q268" s="63"/>
      <c r="R268" s="64"/>
      <c r="S268" s="64"/>
      <c r="T268" s="64"/>
    </row>
    <row r="269" spans="1:20" s="34" customFormat="1" x14ac:dyDescent="0.2">
      <c r="A269" s="33">
        <v>4634</v>
      </c>
      <c r="B269" s="34" t="s">
        <v>249</v>
      </c>
      <c r="C269" s="36">
        <v>41618964</v>
      </c>
      <c r="D269" s="36">
        <v>1660</v>
      </c>
      <c r="E269" s="37">
        <f t="shared" si="48"/>
        <v>25071.665060240965</v>
      </c>
      <c r="F269" s="38">
        <f t="shared" si="45"/>
        <v>1.1659197857040722</v>
      </c>
      <c r="G269" s="39">
        <f t="shared" si="46"/>
        <v>-2140.7400466374602</v>
      </c>
      <c r="H269" s="39">
        <f t="shared" si="47"/>
        <v>0</v>
      </c>
      <c r="I269" s="37">
        <f t="shared" si="49"/>
        <v>-2140.7400466374602</v>
      </c>
      <c r="J269" s="40">
        <f t="shared" si="50"/>
        <v>-238.44360505729779</v>
      </c>
      <c r="K269" s="37">
        <f t="shared" si="51"/>
        <v>-2379.1836516947578</v>
      </c>
      <c r="L269" s="37">
        <f t="shared" si="52"/>
        <v>-3553628.4774181838</v>
      </c>
      <c r="M269" s="37">
        <f t="shared" si="53"/>
        <v>-3949444.861813298</v>
      </c>
      <c r="N269" s="41">
        <f>'jan-juli'!M269</f>
        <v>-4110425.5481275669</v>
      </c>
      <c r="O269" s="41">
        <f t="shared" si="54"/>
        <v>160980.68631426897</v>
      </c>
      <c r="Q269" s="63"/>
      <c r="R269" s="64"/>
      <c r="S269" s="64"/>
      <c r="T269" s="64"/>
    </row>
    <row r="270" spans="1:20" s="34" customFormat="1" x14ac:dyDescent="0.2">
      <c r="A270" s="33">
        <v>4635</v>
      </c>
      <c r="B270" s="34" t="s">
        <v>250</v>
      </c>
      <c r="C270" s="36">
        <v>51324921</v>
      </c>
      <c r="D270" s="36">
        <v>2272</v>
      </c>
      <c r="E270" s="37">
        <f t="shared" si="48"/>
        <v>22590.194102112677</v>
      </c>
      <c r="F270" s="38">
        <f t="shared" si="45"/>
        <v>1.0505227396450976</v>
      </c>
      <c r="G270" s="39">
        <f t="shared" si="46"/>
        <v>-651.85747176048756</v>
      </c>
      <c r="H270" s="39">
        <f t="shared" si="47"/>
        <v>0</v>
      </c>
      <c r="I270" s="37">
        <f t="shared" si="49"/>
        <v>-651.85747176048756</v>
      </c>
      <c r="J270" s="40">
        <f t="shared" si="50"/>
        <v>-238.44360505729779</v>
      </c>
      <c r="K270" s="37">
        <f t="shared" si="51"/>
        <v>-890.30107681778532</v>
      </c>
      <c r="L270" s="37">
        <f t="shared" si="52"/>
        <v>-1481020.1758398276</v>
      </c>
      <c r="M270" s="37">
        <f t="shared" si="53"/>
        <v>-2022764.0465300083</v>
      </c>
      <c r="N270" s="41">
        <f>'jan-juli'!M270</f>
        <v>-1721383.2335818287</v>
      </c>
      <c r="O270" s="41">
        <f t="shared" si="54"/>
        <v>-301380.81294817966</v>
      </c>
      <c r="Q270" s="63"/>
      <c r="R270" s="64"/>
      <c r="S270" s="64"/>
      <c r="T270" s="64"/>
    </row>
    <row r="271" spans="1:20" s="34" customFormat="1" x14ac:dyDescent="0.2">
      <c r="A271" s="33">
        <v>4636</v>
      </c>
      <c r="B271" s="34" t="s">
        <v>251</v>
      </c>
      <c r="C271" s="36">
        <v>15414546</v>
      </c>
      <c r="D271" s="36">
        <v>786</v>
      </c>
      <c r="E271" s="37">
        <f t="shared" si="48"/>
        <v>19611.381679389313</v>
      </c>
      <c r="F271" s="38">
        <f t="shared" si="45"/>
        <v>0.91199758253210317</v>
      </c>
      <c r="G271" s="39">
        <f t="shared" si="46"/>
        <v>1135.4299818735308</v>
      </c>
      <c r="H271" s="39">
        <f t="shared" si="47"/>
        <v>0</v>
      </c>
      <c r="I271" s="37">
        <f t="shared" si="49"/>
        <v>1135.4299818735308</v>
      </c>
      <c r="J271" s="40">
        <f t="shared" si="50"/>
        <v>-238.44360505729779</v>
      </c>
      <c r="K271" s="37">
        <f t="shared" si="51"/>
        <v>896.98637681623302</v>
      </c>
      <c r="L271" s="37">
        <f t="shared" si="52"/>
        <v>892447.96575259522</v>
      </c>
      <c r="M271" s="37">
        <f t="shared" si="53"/>
        <v>705031.29217755911</v>
      </c>
      <c r="N271" s="41">
        <f>'jan-juli'!M271</f>
        <v>619107.55299501936</v>
      </c>
      <c r="O271" s="41">
        <f t="shared" si="54"/>
        <v>85923.73918253975</v>
      </c>
      <c r="Q271" s="63"/>
      <c r="R271" s="64"/>
      <c r="S271" s="64"/>
      <c r="T271" s="64"/>
    </row>
    <row r="272" spans="1:20" s="34" customFormat="1" x14ac:dyDescent="0.2">
      <c r="A272" s="33">
        <v>4637</v>
      </c>
      <c r="B272" s="34" t="s">
        <v>252</v>
      </c>
      <c r="C272" s="36">
        <v>27247564</v>
      </c>
      <c r="D272" s="36">
        <v>1294</v>
      </c>
      <c r="E272" s="37">
        <f t="shared" si="48"/>
        <v>21056.850077279752</v>
      </c>
      <c r="F272" s="38">
        <f t="shared" si="45"/>
        <v>0.97921689966405556</v>
      </c>
      <c r="G272" s="39">
        <f t="shared" si="46"/>
        <v>268.14894313926703</v>
      </c>
      <c r="H272" s="39">
        <f t="shared" si="47"/>
        <v>0</v>
      </c>
      <c r="I272" s="37">
        <f t="shared" si="49"/>
        <v>268.14894313926703</v>
      </c>
      <c r="J272" s="40">
        <f t="shared" si="50"/>
        <v>-238.44360505729779</v>
      </c>
      <c r="K272" s="37">
        <f t="shared" si="51"/>
        <v>29.705338081969245</v>
      </c>
      <c r="L272" s="37">
        <f t="shared" si="52"/>
        <v>346984.73242221156</v>
      </c>
      <c r="M272" s="37">
        <f t="shared" si="53"/>
        <v>38438.707478068201</v>
      </c>
      <c r="N272" s="41">
        <f>'jan-juli'!M272</f>
        <v>-243746.10486570571</v>
      </c>
      <c r="O272" s="41">
        <f t="shared" si="54"/>
        <v>282184.8123437739</v>
      </c>
      <c r="Q272" s="63"/>
      <c r="R272" s="64"/>
      <c r="S272" s="64"/>
      <c r="T272" s="64"/>
    </row>
    <row r="273" spans="1:20" s="34" customFormat="1" x14ac:dyDescent="0.2">
      <c r="A273" s="33">
        <v>4638</v>
      </c>
      <c r="B273" s="34" t="s">
        <v>253</v>
      </c>
      <c r="C273" s="36">
        <v>92544105</v>
      </c>
      <c r="D273" s="36">
        <v>4049</v>
      </c>
      <c r="E273" s="37">
        <f t="shared" si="48"/>
        <v>22856.03976290442</v>
      </c>
      <c r="F273" s="38">
        <f t="shared" si="45"/>
        <v>1.0628854891918837</v>
      </c>
      <c r="G273" s="39">
        <f t="shared" si="46"/>
        <v>-811.36486823553344</v>
      </c>
      <c r="H273" s="39">
        <f t="shared" si="47"/>
        <v>0</v>
      </c>
      <c r="I273" s="37">
        <f t="shared" si="49"/>
        <v>-811.36486823553344</v>
      </c>
      <c r="J273" s="40">
        <f t="shared" si="50"/>
        <v>-238.44360505729779</v>
      </c>
      <c r="K273" s="37">
        <f t="shared" si="51"/>
        <v>-1049.8084732928312</v>
      </c>
      <c r="L273" s="37">
        <f t="shared" si="52"/>
        <v>-3285216.3514856747</v>
      </c>
      <c r="M273" s="37">
        <f t="shared" si="53"/>
        <v>-4250674.5083626732</v>
      </c>
      <c r="N273" s="41">
        <f>'jan-juli'!M273</f>
        <v>-5091477.0627521202</v>
      </c>
      <c r="O273" s="41">
        <f t="shared" si="54"/>
        <v>840802.55438944697</v>
      </c>
      <c r="Q273" s="63"/>
      <c r="R273" s="64"/>
      <c r="S273" s="64"/>
      <c r="T273" s="64"/>
    </row>
    <row r="274" spans="1:20" s="34" customFormat="1" x14ac:dyDescent="0.2">
      <c r="A274" s="33">
        <v>4639</v>
      </c>
      <c r="B274" s="34" t="s">
        <v>254</v>
      </c>
      <c r="C274" s="36">
        <v>59260762</v>
      </c>
      <c r="D274" s="36">
        <v>2611</v>
      </c>
      <c r="E274" s="37">
        <f t="shared" si="48"/>
        <v>22696.576790501724</v>
      </c>
      <c r="F274" s="38">
        <f t="shared" si="45"/>
        <v>1.0554699053379688</v>
      </c>
      <c r="G274" s="39">
        <f t="shared" si="46"/>
        <v>-715.68708479391569</v>
      </c>
      <c r="H274" s="39">
        <f t="shared" si="47"/>
        <v>0</v>
      </c>
      <c r="I274" s="37">
        <f t="shared" si="49"/>
        <v>-715.68708479391569</v>
      </c>
      <c r="J274" s="40">
        <f t="shared" si="50"/>
        <v>-238.44360505729779</v>
      </c>
      <c r="K274" s="37">
        <f t="shared" si="51"/>
        <v>-954.13068985121345</v>
      </c>
      <c r="L274" s="37">
        <f t="shared" si="52"/>
        <v>-1868658.978396914</v>
      </c>
      <c r="M274" s="37">
        <f t="shared" si="53"/>
        <v>-2491235.2312015183</v>
      </c>
      <c r="N274" s="41">
        <f>'jan-juli'!M274</f>
        <v>-2767657.1966030593</v>
      </c>
      <c r="O274" s="41">
        <f t="shared" si="54"/>
        <v>276421.96540154098</v>
      </c>
      <c r="Q274" s="63"/>
      <c r="R274" s="64"/>
      <c r="S274" s="64"/>
      <c r="T274" s="64"/>
    </row>
    <row r="275" spans="1:20" s="34" customFormat="1" x14ac:dyDescent="0.2">
      <c r="A275" s="33">
        <v>4640</v>
      </c>
      <c r="B275" s="34" t="s">
        <v>255</v>
      </c>
      <c r="C275" s="36">
        <v>218236568</v>
      </c>
      <c r="D275" s="36">
        <v>11938</v>
      </c>
      <c r="E275" s="37">
        <f t="shared" si="48"/>
        <v>18280.831630088793</v>
      </c>
      <c r="F275" s="38">
        <f t="shared" si="45"/>
        <v>0.85012236903425276</v>
      </c>
      <c r="G275" s="39">
        <f t="shared" si="46"/>
        <v>1933.7600114538427</v>
      </c>
      <c r="H275" s="39">
        <f t="shared" si="47"/>
        <v>375.39489896015999</v>
      </c>
      <c r="I275" s="37">
        <f t="shared" si="49"/>
        <v>2309.1549104140026</v>
      </c>
      <c r="J275" s="40">
        <f t="shared" si="50"/>
        <v>-238.44360505729779</v>
      </c>
      <c r="K275" s="37">
        <f t="shared" si="51"/>
        <v>2070.711305356705</v>
      </c>
      <c r="L275" s="37">
        <f t="shared" si="52"/>
        <v>27566691.320522364</v>
      </c>
      <c r="M275" s="37">
        <f t="shared" si="53"/>
        <v>24720151.563348345</v>
      </c>
      <c r="N275" s="41">
        <f>'jan-juli'!M275</f>
        <v>22341122.45691799</v>
      </c>
      <c r="O275" s="41">
        <f t="shared" si="54"/>
        <v>2379029.1064303555</v>
      </c>
      <c r="Q275" s="63"/>
      <c r="R275" s="64"/>
      <c r="S275" s="64"/>
      <c r="T275" s="64"/>
    </row>
    <row r="276" spans="1:20" s="34" customFormat="1" x14ac:dyDescent="0.2">
      <c r="A276" s="33">
        <v>4641</v>
      </c>
      <c r="B276" s="34" t="s">
        <v>256</v>
      </c>
      <c r="C276" s="36">
        <v>64305608</v>
      </c>
      <c r="D276" s="36">
        <v>1777</v>
      </c>
      <c r="E276" s="37">
        <f t="shared" si="48"/>
        <v>36187.736634777713</v>
      </c>
      <c r="F276" s="38">
        <f t="shared" si="45"/>
        <v>1.6828558470671404</v>
      </c>
      <c r="G276" s="39">
        <f t="shared" si="46"/>
        <v>-8810.3829913595091</v>
      </c>
      <c r="H276" s="39">
        <f t="shared" si="47"/>
        <v>0</v>
      </c>
      <c r="I276" s="37">
        <f t="shared" si="49"/>
        <v>-8810.3829913595091</v>
      </c>
      <c r="J276" s="40">
        <f t="shared" si="50"/>
        <v>-238.44360505729779</v>
      </c>
      <c r="K276" s="37">
        <f t="shared" si="51"/>
        <v>-9048.8265964168077</v>
      </c>
      <c r="L276" s="37">
        <f t="shared" si="52"/>
        <v>-15656050.575645847</v>
      </c>
      <c r="M276" s="37">
        <f t="shared" si="53"/>
        <v>-16079764.861832667</v>
      </c>
      <c r="N276" s="41">
        <f>'jan-juli'!M276</f>
        <v>-16255201.229170293</v>
      </c>
      <c r="O276" s="41">
        <f t="shared" si="54"/>
        <v>175436.36733762547</v>
      </c>
      <c r="Q276" s="63"/>
      <c r="R276" s="64"/>
      <c r="S276" s="64"/>
      <c r="T276" s="64"/>
    </row>
    <row r="277" spans="1:20" s="34" customFormat="1" x14ac:dyDescent="0.2">
      <c r="A277" s="33">
        <v>4642</v>
      </c>
      <c r="B277" s="34" t="s">
        <v>257</v>
      </c>
      <c r="C277" s="36">
        <v>53501231</v>
      </c>
      <c r="D277" s="36">
        <v>2129</v>
      </c>
      <c r="E277" s="37">
        <f t="shared" si="48"/>
        <v>25129.746829497417</v>
      </c>
      <c r="F277" s="38">
        <f t="shared" si="45"/>
        <v>1.1686207903562198</v>
      </c>
      <c r="G277" s="39">
        <f t="shared" si="46"/>
        <v>-2175.5891081913314</v>
      </c>
      <c r="H277" s="39">
        <f t="shared" si="47"/>
        <v>0</v>
      </c>
      <c r="I277" s="37">
        <f t="shared" si="49"/>
        <v>-2175.5891081913314</v>
      </c>
      <c r="J277" s="40">
        <f t="shared" si="50"/>
        <v>-238.44360505729779</v>
      </c>
      <c r="K277" s="37">
        <f t="shared" si="51"/>
        <v>-2414.0327132486291</v>
      </c>
      <c r="L277" s="37">
        <f t="shared" si="52"/>
        <v>-4631829.2113393443</v>
      </c>
      <c r="M277" s="37">
        <f t="shared" si="53"/>
        <v>-5139475.6465063309</v>
      </c>
      <c r="N277" s="41">
        <f>'jan-juli'!M277</f>
        <v>-5237942.6456407197</v>
      </c>
      <c r="O277" s="41">
        <f t="shared" si="54"/>
        <v>98466.999134388752</v>
      </c>
      <c r="Q277" s="63"/>
      <c r="R277" s="64"/>
      <c r="S277" s="64"/>
      <c r="T277" s="64"/>
    </row>
    <row r="278" spans="1:20" s="34" customFormat="1" x14ac:dyDescent="0.2">
      <c r="A278" s="33">
        <v>4643</v>
      </c>
      <c r="B278" s="34" t="s">
        <v>258</v>
      </c>
      <c r="C278" s="36">
        <v>127159236</v>
      </c>
      <c r="D278" s="36">
        <v>5170</v>
      </c>
      <c r="E278" s="37">
        <f t="shared" si="48"/>
        <v>24595.596905222435</v>
      </c>
      <c r="F278" s="38">
        <f t="shared" si="45"/>
        <v>1.1437809576706699</v>
      </c>
      <c r="G278" s="39">
        <f t="shared" si="46"/>
        <v>-1855.0991536263427</v>
      </c>
      <c r="H278" s="39">
        <f t="shared" si="47"/>
        <v>0</v>
      </c>
      <c r="I278" s="37">
        <f t="shared" si="49"/>
        <v>-1855.0991536263427</v>
      </c>
      <c r="J278" s="40">
        <f t="shared" si="50"/>
        <v>-238.44360505729779</v>
      </c>
      <c r="K278" s="37">
        <f t="shared" si="51"/>
        <v>-2093.5427586836404</v>
      </c>
      <c r="L278" s="37">
        <f t="shared" si="52"/>
        <v>-9590862.6242481917</v>
      </c>
      <c r="M278" s="37">
        <f t="shared" si="53"/>
        <v>-10823616.062394422</v>
      </c>
      <c r="N278" s="41">
        <f>'jan-juli'!M278</f>
        <v>-11810527.379409345</v>
      </c>
      <c r="O278" s="41">
        <f t="shared" si="54"/>
        <v>986911.31701492332</v>
      </c>
      <c r="Q278" s="63"/>
      <c r="R278" s="64"/>
      <c r="S278" s="64"/>
      <c r="T278" s="64"/>
    </row>
    <row r="279" spans="1:20" s="34" customFormat="1" x14ac:dyDescent="0.2">
      <c r="A279" s="33">
        <v>4644</v>
      </c>
      <c r="B279" s="34" t="s">
        <v>259</v>
      </c>
      <c r="C279" s="36">
        <v>120100362</v>
      </c>
      <c r="D279" s="36">
        <v>5189</v>
      </c>
      <c r="E279" s="37">
        <f t="shared" si="48"/>
        <v>23145.184428598961</v>
      </c>
      <c r="F279" s="38">
        <f t="shared" si="45"/>
        <v>1.0763317236503467</v>
      </c>
      <c r="G279" s="39">
        <f t="shared" si="46"/>
        <v>-984.85166765225802</v>
      </c>
      <c r="H279" s="39">
        <f t="shared" si="47"/>
        <v>0</v>
      </c>
      <c r="I279" s="37">
        <f t="shared" si="49"/>
        <v>-984.85166765225802</v>
      </c>
      <c r="J279" s="40">
        <f t="shared" si="50"/>
        <v>-238.44360505729779</v>
      </c>
      <c r="K279" s="37">
        <f t="shared" si="51"/>
        <v>-1223.2952727095558</v>
      </c>
      <c r="L279" s="37">
        <f t="shared" si="52"/>
        <v>-5110395.3034475669</v>
      </c>
      <c r="M279" s="37">
        <f t="shared" si="53"/>
        <v>-6347679.1700898847</v>
      </c>
      <c r="N279" s="41">
        <f>'jan-juli'!M279</f>
        <v>-7107347.6729120119</v>
      </c>
      <c r="O279" s="41">
        <f t="shared" si="54"/>
        <v>759668.50282212719</v>
      </c>
      <c r="Q279" s="63"/>
      <c r="R279" s="64"/>
      <c r="S279" s="64"/>
      <c r="T279" s="64"/>
    </row>
    <row r="280" spans="1:20" s="34" customFormat="1" x14ac:dyDescent="0.2">
      <c r="A280" s="33">
        <v>4645</v>
      </c>
      <c r="B280" s="34" t="s">
        <v>260</v>
      </c>
      <c r="C280" s="36">
        <v>55779893</v>
      </c>
      <c r="D280" s="36">
        <v>2991</v>
      </c>
      <c r="E280" s="37">
        <f t="shared" si="48"/>
        <v>18649.245402875291</v>
      </c>
      <c r="F280" s="38">
        <f t="shared" si="45"/>
        <v>0.86725489317995996</v>
      </c>
      <c r="G280" s="39">
        <f t="shared" si="46"/>
        <v>1712.711747781944</v>
      </c>
      <c r="H280" s="39">
        <f t="shared" si="47"/>
        <v>246.45007848488567</v>
      </c>
      <c r="I280" s="37">
        <f t="shared" si="49"/>
        <v>1959.1618262668296</v>
      </c>
      <c r="J280" s="40">
        <f t="shared" si="50"/>
        <v>-238.44360505729779</v>
      </c>
      <c r="K280" s="37">
        <f t="shared" si="51"/>
        <v>1720.7182212095317</v>
      </c>
      <c r="L280" s="37">
        <f t="shared" si="52"/>
        <v>5859853.0223640874</v>
      </c>
      <c r="M280" s="37">
        <f t="shared" si="53"/>
        <v>5146668.1996377092</v>
      </c>
      <c r="N280" s="41">
        <f>'jan-juli'!M280</f>
        <v>4535534.754866113</v>
      </c>
      <c r="O280" s="41">
        <f t="shared" si="54"/>
        <v>611133.44477159623</v>
      </c>
      <c r="Q280" s="63"/>
      <c r="R280" s="64"/>
      <c r="S280" s="64"/>
      <c r="T280" s="64"/>
    </row>
    <row r="281" spans="1:20" s="34" customFormat="1" x14ac:dyDescent="0.2">
      <c r="A281" s="33">
        <v>4646</v>
      </c>
      <c r="B281" s="34" t="s">
        <v>261</v>
      </c>
      <c r="C281" s="36">
        <v>48639904</v>
      </c>
      <c r="D281" s="36">
        <v>2885</v>
      </c>
      <c r="E281" s="37">
        <f t="shared" si="48"/>
        <v>16859.585441941075</v>
      </c>
      <c r="F281" s="38">
        <f t="shared" si="45"/>
        <v>0.78402946905587412</v>
      </c>
      <c r="G281" s="39">
        <f t="shared" si="46"/>
        <v>2786.5077243424735</v>
      </c>
      <c r="H281" s="39">
        <f t="shared" si="47"/>
        <v>872.8310648118611</v>
      </c>
      <c r="I281" s="37">
        <f t="shared" si="49"/>
        <v>3659.3387891543343</v>
      </c>
      <c r="J281" s="40">
        <f t="shared" si="50"/>
        <v>-238.44360505729779</v>
      </c>
      <c r="K281" s="37">
        <f t="shared" si="51"/>
        <v>3420.8951840970367</v>
      </c>
      <c r="L281" s="37">
        <f t="shared" si="52"/>
        <v>10557192.406710254</v>
      </c>
      <c r="M281" s="37">
        <f t="shared" si="53"/>
        <v>9869282.6061199512</v>
      </c>
      <c r="N281" s="41">
        <f>'jan-juli'!M281</f>
        <v>9144478.680638168</v>
      </c>
      <c r="O281" s="41">
        <f t="shared" si="54"/>
        <v>724803.92548178323</v>
      </c>
      <c r="Q281" s="63"/>
      <c r="R281" s="64"/>
      <c r="S281" s="64"/>
      <c r="T281" s="64"/>
    </row>
    <row r="282" spans="1:20" s="34" customFormat="1" x14ac:dyDescent="0.2">
      <c r="A282" s="33">
        <v>4647</v>
      </c>
      <c r="B282" s="34" t="s">
        <v>409</v>
      </c>
      <c r="C282" s="36">
        <v>431037392</v>
      </c>
      <c r="D282" s="36">
        <v>22020</v>
      </c>
      <c r="E282" s="37">
        <f t="shared" si="48"/>
        <v>19574.813442325158</v>
      </c>
      <c r="F282" s="38">
        <f t="shared" si="45"/>
        <v>0.91029703208924373</v>
      </c>
      <c r="G282" s="39">
        <f t="shared" si="46"/>
        <v>1157.3709241120239</v>
      </c>
      <c r="H282" s="39">
        <f t="shared" si="47"/>
        <v>0</v>
      </c>
      <c r="I282" s="37">
        <f t="shared" si="49"/>
        <v>1157.3709241120239</v>
      </c>
      <c r="J282" s="40">
        <f t="shared" si="50"/>
        <v>-238.44360505729779</v>
      </c>
      <c r="K282" s="37">
        <f t="shared" si="51"/>
        <v>918.92731905472613</v>
      </c>
      <c r="L282" s="37">
        <f t="shared" si="52"/>
        <v>25485307.748946767</v>
      </c>
      <c r="M282" s="37">
        <f t="shared" si="53"/>
        <v>20234779.565585069</v>
      </c>
      <c r="N282" s="41">
        <f>'jan-juli'!M282</f>
        <v>19586503.403753586</v>
      </c>
      <c r="O282" s="41">
        <f t="shared" si="54"/>
        <v>648276.16183148324</v>
      </c>
      <c r="Q282" s="63"/>
      <c r="R282" s="64"/>
      <c r="S282" s="64"/>
      <c r="T282" s="64"/>
    </row>
    <row r="283" spans="1:20" s="34" customFormat="1" x14ac:dyDescent="0.2">
      <c r="A283" s="33">
        <v>4648</v>
      </c>
      <c r="B283" s="34" t="s">
        <v>262</v>
      </c>
      <c r="C283" s="36">
        <v>78978726</v>
      </c>
      <c r="D283" s="36">
        <v>3597</v>
      </c>
      <c r="E283" s="37">
        <f t="shared" si="48"/>
        <v>21956.83236030025</v>
      </c>
      <c r="F283" s="38">
        <f t="shared" si="45"/>
        <v>1.0210692117476565</v>
      </c>
      <c r="G283" s="39">
        <f t="shared" si="46"/>
        <v>-271.84042667303146</v>
      </c>
      <c r="H283" s="39">
        <f t="shared" si="47"/>
        <v>0</v>
      </c>
      <c r="I283" s="37">
        <f t="shared" si="49"/>
        <v>-271.84042667303146</v>
      </c>
      <c r="J283" s="40">
        <f t="shared" si="50"/>
        <v>-238.44360505729779</v>
      </c>
      <c r="K283" s="37">
        <f t="shared" si="51"/>
        <v>-510.28403173032927</v>
      </c>
      <c r="L283" s="37">
        <f t="shared" si="52"/>
        <v>-977810.01474289421</v>
      </c>
      <c r="M283" s="37">
        <f t="shared" si="53"/>
        <v>-1835491.6621339945</v>
      </c>
      <c r="N283" s="41">
        <f>'jan-juli'!M283</f>
        <v>-2457468.7120571444</v>
      </c>
      <c r="O283" s="41">
        <f t="shared" si="54"/>
        <v>621977.04992314987</v>
      </c>
      <c r="Q283" s="63"/>
      <c r="R283" s="64"/>
      <c r="S283" s="64"/>
      <c r="T283" s="64"/>
    </row>
    <row r="284" spans="1:20" s="34" customFormat="1" x14ac:dyDescent="0.2">
      <c r="A284" s="33">
        <v>4649</v>
      </c>
      <c r="B284" s="34" t="s">
        <v>410</v>
      </c>
      <c r="C284" s="36">
        <v>165951458</v>
      </c>
      <c r="D284" s="36">
        <v>9517</v>
      </c>
      <c r="E284" s="37">
        <f t="shared" si="48"/>
        <v>17437.370810129243</v>
      </c>
      <c r="F284" s="38">
        <f t="shared" si="45"/>
        <v>0.81089850192793433</v>
      </c>
      <c r="G284" s="39">
        <f t="shared" si="46"/>
        <v>2439.8365034295725</v>
      </c>
      <c r="H284" s="39">
        <f t="shared" si="47"/>
        <v>670.60618594600237</v>
      </c>
      <c r="I284" s="37">
        <f t="shared" si="49"/>
        <v>3110.4426893755749</v>
      </c>
      <c r="J284" s="40">
        <f t="shared" si="50"/>
        <v>-238.44360505729779</v>
      </c>
      <c r="K284" s="37">
        <f t="shared" si="51"/>
        <v>2871.9990843182773</v>
      </c>
      <c r="L284" s="37">
        <f t="shared" si="52"/>
        <v>29602083.074787345</v>
      </c>
      <c r="M284" s="37">
        <f t="shared" si="53"/>
        <v>27332815.285457045</v>
      </c>
      <c r="N284" s="41">
        <f>'jan-juli'!M284</f>
        <v>25666004.754032385</v>
      </c>
      <c r="O284" s="41">
        <f t="shared" si="54"/>
        <v>1666810.5314246602</v>
      </c>
      <c r="Q284" s="63"/>
      <c r="R284" s="64"/>
      <c r="S284" s="64"/>
      <c r="T284" s="64"/>
    </row>
    <row r="285" spans="1:20" s="34" customFormat="1" x14ac:dyDescent="0.2">
      <c r="A285" s="33">
        <v>4650</v>
      </c>
      <c r="B285" s="34" t="s">
        <v>263</v>
      </c>
      <c r="C285" s="36">
        <v>103225664</v>
      </c>
      <c r="D285" s="36">
        <v>5885</v>
      </c>
      <c r="E285" s="37">
        <f t="shared" si="48"/>
        <v>17540.469668649108</v>
      </c>
      <c r="F285" s="38">
        <f t="shared" si="45"/>
        <v>0.81569295808962095</v>
      </c>
      <c r="G285" s="39">
        <f t="shared" si="46"/>
        <v>2377.9771883176536</v>
      </c>
      <c r="H285" s="39">
        <f t="shared" si="47"/>
        <v>634.52158546404962</v>
      </c>
      <c r="I285" s="37">
        <f t="shared" si="49"/>
        <v>3012.4987737817032</v>
      </c>
      <c r="J285" s="40">
        <f t="shared" si="50"/>
        <v>-238.44360505729779</v>
      </c>
      <c r="K285" s="37">
        <f t="shared" si="51"/>
        <v>2774.0551687244056</v>
      </c>
      <c r="L285" s="37">
        <f t="shared" si="52"/>
        <v>17728555.283705324</v>
      </c>
      <c r="M285" s="37">
        <f t="shared" si="53"/>
        <v>16325314.667943127</v>
      </c>
      <c r="N285" s="41">
        <f>'jan-juli'!M285</f>
        <v>15168312.443693453</v>
      </c>
      <c r="O285" s="41">
        <f t="shared" si="54"/>
        <v>1157002.224249674</v>
      </c>
      <c r="Q285" s="63"/>
      <c r="R285" s="64"/>
      <c r="S285" s="64"/>
      <c r="T285" s="64"/>
    </row>
    <row r="286" spans="1:20" s="34" customFormat="1" x14ac:dyDescent="0.2">
      <c r="A286" s="33">
        <v>4651</v>
      </c>
      <c r="B286" s="34" t="s">
        <v>264</v>
      </c>
      <c r="C286" s="36">
        <v>130023873</v>
      </c>
      <c r="D286" s="36">
        <v>7118</v>
      </c>
      <c r="E286" s="37">
        <f t="shared" si="48"/>
        <v>18266.911070525428</v>
      </c>
      <c r="F286" s="38">
        <f t="shared" si="45"/>
        <v>0.84947501450937368</v>
      </c>
      <c r="G286" s="39">
        <f t="shared" si="46"/>
        <v>1942.1123471918618</v>
      </c>
      <c r="H286" s="39">
        <f t="shared" si="47"/>
        <v>380.26709480733768</v>
      </c>
      <c r="I286" s="37">
        <f t="shared" si="49"/>
        <v>2322.3794419991996</v>
      </c>
      <c r="J286" s="40">
        <f t="shared" si="50"/>
        <v>-238.44360505729779</v>
      </c>
      <c r="K286" s="37">
        <f t="shared" si="51"/>
        <v>2083.9358369419019</v>
      </c>
      <c r="L286" s="37">
        <f t="shared" si="52"/>
        <v>16530696.868150303</v>
      </c>
      <c r="M286" s="37">
        <f t="shared" si="53"/>
        <v>14833455.287352458</v>
      </c>
      <c r="N286" s="41">
        <f>'jan-juli'!M286</f>
        <v>14750284.215609161</v>
      </c>
      <c r="O286" s="41">
        <f t="shared" si="54"/>
        <v>83171.071743296459</v>
      </c>
      <c r="Q286" s="63"/>
      <c r="R286" s="64"/>
      <c r="S286" s="64"/>
      <c r="T286" s="64"/>
    </row>
    <row r="287" spans="1:20" s="34" customFormat="1" x14ac:dyDescent="0.2">
      <c r="A287" s="33">
        <v>5001</v>
      </c>
      <c r="B287" s="34" t="s">
        <v>352</v>
      </c>
      <c r="C287" s="36">
        <v>4412595355</v>
      </c>
      <c r="D287" s="36">
        <v>207595</v>
      </c>
      <c r="E287" s="37">
        <f t="shared" si="48"/>
        <v>21255.788217442616</v>
      </c>
      <c r="F287" s="38">
        <f t="shared" si="45"/>
        <v>0.98846821636718418</v>
      </c>
      <c r="G287" s="39">
        <f t="shared" si="46"/>
        <v>148.78605904154901</v>
      </c>
      <c r="H287" s="39">
        <f t="shared" si="47"/>
        <v>0</v>
      </c>
      <c r="I287" s="37">
        <f t="shared" si="49"/>
        <v>148.78605904154901</v>
      </c>
      <c r="J287" s="40">
        <f t="shared" si="50"/>
        <v>-238.44360505729779</v>
      </c>
      <c r="K287" s="37">
        <f t="shared" si="51"/>
        <v>-89.657546015748778</v>
      </c>
      <c r="L287" s="37">
        <f t="shared" si="52"/>
        <v>30887241.926730368</v>
      </c>
      <c r="M287" s="37">
        <f t="shared" si="53"/>
        <v>-18612458.265139367</v>
      </c>
      <c r="N287" s="41">
        <f>'jan-juli'!M287</f>
        <v>-20307862.583459157</v>
      </c>
      <c r="O287" s="41">
        <f t="shared" si="54"/>
        <v>1695404.3183197901</v>
      </c>
      <c r="Q287" s="63"/>
      <c r="R287" s="64"/>
      <c r="S287" s="64"/>
      <c r="T287" s="64"/>
    </row>
    <row r="288" spans="1:20" s="34" customFormat="1" x14ac:dyDescent="0.2">
      <c r="A288" s="33">
        <v>5006</v>
      </c>
      <c r="B288" s="34" t="s">
        <v>353</v>
      </c>
      <c r="C288" s="36">
        <v>388868136</v>
      </c>
      <c r="D288" s="36">
        <v>24152</v>
      </c>
      <c r="E288" s="37">
        <f t="shared" si="48"/>
        <v>16100.866843325604</v>
      </c>
      <c r="F288" s="38">
        <f t="shared" si="45"/>
        <v>0.74874641052019419</v>
      </c>
      <c r="G288" s="39">
        <f t="shared" si="46"/>
        <v>3241.7388835117558</v>
      </c>
      <c r="H288" s="39">
        <f t="shared" si="47"/>
        <v>1138.382574327276</v>
      </c>
      <c r="I288" s="37">
        <f t="shared" si="49"/>
        <v>4380.1214578390318</v>
      </c>
      <c r="J288" s="40">
        <f t="shared" si="50"/>
        <v>-238.44360505729779</v>
      </c>
      <c r="K288" s="37">
        <f t="shared" si="51"/>
        <v>4141.6778527817341</v>
      </c>
      <c r="L288" s="37">
        <f t="shared" si="52"/>
        <v>105788693.4497283</v>
      </c>
      <c r="M288" s="37">
        <f t="shared" si="53"/>
        <v>100029803.50038445</v>
      </c>
      <c r="N288" s="41">
        <f>'jan-juli'!M288</f>
        <v>97118224.581637084</v>
      </c>
      <c r="O288" s="41">
        <f t="shared" si="54"/>
        <v>2911578.9187473655</v>
      </c>
      <c r="Q288" s="63"/>
      <c r="R288" s="64"/>
      <c r="S288" s="64"/>
      <c r="T288" s="64"/>
    </row>
    <row r="289" spans="1:20" s="34" customFormat="1" x14ac:dyDescent="0.2">
      <c r="A289" s="33">
        <v>5007</v>
      </c>
      <c r="B289" s="34" t="s">
        <v>354</v>
      </c>
      <c r="C289" s="36">
        <v>255301102</v>
      </c>
      <c r="D289" s="36">
        <v>15096</v>
      </c>
      <c r="E289" s="37">
        <f t="shared" si="48"/>
        <v>16911.837705352413</v>
      </c>
      <c r="F289" s="38">
        <f t="shared" si="45"/>
        <v>0.7864593813737325</v>
      </c>
      <c r="G289" s="39">
        <f t="shared" si="46"/>
        <v>2755.156366295671</v>
      </c>
      <c r="H289" s="39">
        <f t="shared" si="47"/>
        <v>854.54277261789298</v>
      </c>
      <c r="I289" s="37">
        <f t="shared" si="49"/>
        <v>3609.6991389135637</v>
      </c>
      <c r="J289" s="40">
        <f t="shared" si="50"/>
        <v>-238.44360505729779</v>
      </c>
      <c r="K289" s="37">
        <f t="shared" si="51"/>
        <v>3371.2555338562661</v>
      </c>
      <c r="L289" s="37">
        <f t="shared" si="52"/>
        <v>54492018.201039158</v>
      </c>
      <c r="M289" s="37">
        <f t="shared" si="53"/>
        <v>50892473.539094195</v>
      </c>
      <c r="N289" s="41">
        <f>'jan-juli'!M289</f>
        <v>47404414.419294186</v>
      </c>
      <c r="O289" s="41">
        <f t="shared" si="54"/>
        <v>3488059.1198000088</v>
      </c>
      <c r="Q289" s="63"/>
      <c r="R289" s="64"/>
      <c r="S289" s="64"/>
      <c r="T289" s="64"/>
    </row>
    <row r="290" spans="1:20" s="34" customFormat="1" x14ac:dyDescent="0.2">
      <c r="A290" s="33">
        <v>5014</v>
      </c>
      <c r="B290" s="34" t="s">
        <v>356</v>
      </c>
      <c r="C290" s="36">
        <v>173661896</v>
      </c>
      <c r="D290" s="36">
        <v>5204</v>
      </c>
      <c r="E290" s="37">
        <f t="shared" si="48"/>
        <v>33370.848578016907</v>
      </c>
      <c r="F290" s="38">
        <f t="shared" si="45"/>
        <v>1.5518607371851421</v>
      </c>
      <c r="G290" s="39">
        <f t="shared" si="46"/>
        <v>-7120.2501573030249</v>
      </c>
      <c r="H290" s="39">
        <f t="shared" si="47"/>
        <v>0</v>
      </c>
      <c r="I290" s="37">
        <f t="shared" si="49"/>
        <v>-7120.2501573030249</v>
      </c>
      <c r="J290" s="40">
        <f t="shared" si="50"/>
        <v>-238.44360505729779</v>
      </c>
      <c r="K290" s="37">
        <f t="shared" si="51"/>
        <v>-7358.6937623603226</v>
      </c>
      <c r="L290" s="37">
        <f t="shared" si="52"/>
        <v>-37053781.818604939</v>
      </c>
      <c r="M290" s="37">
        <f t="shared" si="53"/>
        <v>-38294642.339323118</v>
      </c>
      <c r="N290" s="41">
        <f>'jan-juli'!M290</f>
        <v>-34416785.873045698</v>
      </c>
      <c r="O290" s="41">
        <f t="shared" si="54"/>
        <v>-3877856.4662774205</v>
      </c>
      <c r="Q290" s="63"/>
      <c r="R290" s="64"/>
      <c r="S290" s="64"/>
      <c r="T290" s="64"/>
    </row>
    <row r="291" spans="1:20" s="34" customFormat="1" x14ac:dyDescent="0.2">
      <c r="A291" s="33">
        <v>5020</v>
      </c>
      <c r="B291" s="34" t="s">
        <v>359</v>
      </c>
      <c r="C291" s="36">
        <v>14275508</v>
      </c>
      <c r="D291" s="36">
        <v>925</v>
      </c>
      <c r="E291" s="37">
        <f t="shared" si="48"/>
        <v>15432.981621621622</v>
      </c>
      <c r="F291" s="38">
        <f t="shared" si="45"/>
        <v>0.71768742051322809</v>
      </c>
      <c r="G291" s="39">
        <f t="shared" si="46"/>
        <v>3642.4700165341451</v>
      </c>
      <c r="H291" s="39">
        <f t="shared" si="47"/>
        <v>1372.1424019236697</v>
      </c>
      <c r="I291" s="37">
        <f t="shared" si="49"/>
        <v>5014.6124184578148</v>
      </c>
      <c r="J291" s="40">
        <f t="shared" si="50"/>
        <v>-238.44360505729779</v>
      </c>
      <c r="K291" s="37">
        <f t="shared" si="51"/>
        <v>4776.1688134005171</v>
      </c>
      <c r="L291" s="37">
        <f t="shared" si="52"/>
        <v>4638516.4870734783</v>
      </c>
      <c r="M291" s="37">
        <f t="shared" si="53"/>
        <v>4417956.1523954784</v>
      </c>
      <c r="N291" s="41">
        <f>'jan-juli'!M291</f>
        <v>4218667.6194420448</v>
      </c>
      <c r="O291" s="41">
        <f t="shared" si="54"/>
        <v>199288.53295343369</v>
      </c>
      <c r="Q291" s="63"/>
      <c r="R291" s="64"/>
      <c r="S291" s="64"/>
      <c r="T291" s="64"/>
    </row>
    <row r="292" spans="1:20" s="34" customFormat="1" x14ac:dyDescent="0.2">
      <c r="A292" s="33">
        <v>5021</v>
      </c>
      <c r="B292" s="34" t="s">
        <v>360</v>
      </c>
      <c r="C292" s="36">
        <v>123654235</v>
      </c>
      <c r="D292" s="36">
        <v>6981</v>
      </c>
      <c r="E292" s="37">
        <f t="shared" si="48"/>
        <v>17712.968772382181</v>
      </c>
      <c r="F292" s="38">
        <f t="shared" si="45"/>
        <v>0.82371476747385475</v>
      </c>
      <c r="G292" s="39">
        <f t="shared" si="46"/>
        <v>2274.4777260778101</v>
      </c>
      <c r="H292" s="39">
        <f t="shared" si="47"/>
        <v>574.14689915747419</v>
      </c>
      <c r="I292" s="37">
        <f t="shared" si="49"/>
        <v>2848.6246252352844</v>
      </c>
      <c r="J292" s="40">
        <f t="shared" si="50"/>
        <v>-238.44360505729779</v>
      </c>
      <c r="K292" s="37">
        <f t="shared" si="51"/>
        <v>2610.1810201779867</v>
      </c>
      <c r="L292" s="37">
        <f t="shared" si="52"/>
        <v>19886248.508767519</v>
      </c>
      <c r="M292" s="37">
        <f t="shared" si="53"/>
        <v>18221673.701862525</v>
      </c>
      <c r="N292" s="41">
        <f>'jan-juli'!M292</f>
        <v>17799227.168729644</v>
      </c>
      <c r="O292" s="41">
        <f t="shared" si="54"/>
        <v>422446.53313288093</v>
      </c>
      <c r="Q292" s="63"/>
      <c r="R292" s="64"/>
      <c r="S292" s="64"/>
      <c r="T292" s="64"/>
    </row>
    <row r="293" spans="1:20" s="34" customFormat="1" x14ac:dyDescent="0.2">
      <c r="A293" s="33">
        <v>5022</v>
      </c>
      <c r="B293" s="34" t="s">
        <v>361</v>
      </c>
      <c r="C293" s="36">
        <v>41805670</v>
      </c>
      <c r="D293" s="36">
        <v>2454</v>
      </c>
      <c r="E293" s="37">
        <f t="shared" si="48"/>
        <v>17035.725346373267</v>
      </c>
      <c r="F293" s="38">
        <f t="shared" si="45"/>
        <v>0.79222058835872355</v>
      </c>
      <c r="G293" s="39">
        <f t="shared" si="46"/>
        <v>2680.8237816831584</v>
      </c>
      <c r="H293" s="39">
        <f t="shared" si="47"/>
        <v>811.1820982605941</v>
      </c>
      <c r="I293" s="37">
        <f t="shared" si="49"/>
        <v>3492.0058799437525</v>
      </c>
      <c r="J293" s="40">
        <f t="shared" si="50"/>
        <v>-238.44360505729779</v>
      </c>
      <c r="K293" s="37">
        <f t="shared" si="51"/>
        <v>3253.5622748864548</v>
      </c>
      <c r="L293" s="37">
        <f t="shared" si="52"/>
        <v>8569382.4293819685</v>
      </c>
      <c r="M293" s="37">
        <f t="shared" si="53"/>
        <v>7984241.8225713605</v>
      </c>
      <c r="N293" s="41">
        <f>'jan-juli'!M293</f>
        <v>7606077.6495792186</v>
      </c>
      <c r="O293" s="41">
        <f t="shared" si="54"/>
        <v>378164.17299214192</v>
      </c>
      <c r="Q293" s="63"/>
      <c r="R293" s="64"/>
      <c r="S293" s="64"/>
      <c r="T293" s="64"/>
    </row>
    <row r="294" spans="1:20" s="34" customFormat="1" x14ac:dyDescent="0.2">
      <c r="A294" s="33">
        <v>5025</v>
      </c>
      <c r="B294" s="34" t="s">
        <v>362</v>
      </c>
      <c r="C294" s="36">
        <v>101294899</v>
      </c>
      <c r="D294" s="36">
        <v>5550</v>
      </c>
      <c r="E294" s="37">
        <f t="shared" si="48"/>
        <v>18251.333153153155</v>
      </c>
      <c r="F294" s="38">
        <f t="shared" si="45"/>
        <v>0.84875058707143702</v>
      </c>
      <c r="G294" s="39">
        <f t="shared" si="46"/>
        <v>1951.4590976152256</v>
      </c>
      <c r="H294" s="39">
        <f t="shared" si="47"/>
        <v>385.71936588763327</v>
      </c>
      <c r="I294" s="37">
        <f t="shared" si="49"/>
        <v>2337.1784635028589</v>
      </c>
      <c r="J294" s="40">
        <f t="shared" si="50"/>
        <v>-238.44360505729779</v>
      </c>
      <c r="K294" s="37">
        <f t="shared" si="51"/>
        <v>2098.7348584455613</v>
      </c>
      <c r="L294" s="37">
        <f t="shared" si="52"/>
        <v>12971340.472440867</v>
      </c>
      <c r="M294" s="37">
        <f t="shared" si="53"/>
        <v>11647978.464372866</v>
      </c>
      <c r="N294" s="41">
        <f>'jan-juli'!M294</f>
        <v>10212944.16665227</v>
      </c>
      <c r="O294" s="41">
        <f t="shared" si="54"/>
        <v>1435034.2977205962</v>
      </c>
      <c r="Q294" s="63"/>
      <c r="R294" s="64"/>
      <c r="S294" s="64"/>
      <c r="T294" s="64"/>
    </row>
    <row r="295" spans="1:20" s="34" customFormat="1" x14ac:dyDescent="0.2">
      <c r="A295" s="33">
        <v>5026</v>
      </c>
      <c r="B295" s="34" t="s">
        <v>363</v>
      </c>
      <c r="C295" s="36">
        <v>29909611</v>
      </c>
      <c r="D295" s="36">
        <v>1968</v>
      </c>
      <c r="E295" s="37">
        <f t="shared" si="48"/>
        <v>15197.97306910569</v>
      </c>
      <c r="F295" s="38">
        <f t="shared" si="45"/>
        <v>0.70675870395093987</v>
      </c>
      <c r="G295" s="39">
        <f t="shared" si="46"/>
        <v>3783.4751480437044</v>
      </c>
      <c r="H295" s="39">
        <f t="shared" si="47"/>
        <v>1454.3953953042458</v>
      </c>
      <c r="I295" s="37">
        <f t="shared" si="49"/>
        <v>5237.8705433479499</v>
      </c>
      <c r="J295" s="40">
        <f t="shared" si="50"/>
        <v>-238.44360505729779</v>
      </c>
      <c r="K295" s="37">
        <f t="shared" si="51"/>
        <v>4999.4269382906523</v>
      </c>
      <c r="L295" s="37">
        <f t="shared" si="52"/>
        <v>10308129.229308765</v>
      </c>
      <c r="M295" s="37">
        <f t="shared" si="53"/>
        <v>9838872.214556003</v>
      </c>
      <c r="N295" s="41">
        <f>'jan-juli'!M295</f>
        <v>9401569.2073642649</v>
      </c>
      <c r="O295" s="41">
        <f t="shared" si="54"/>
        <v>437303.00719173811</v>
      </c>
      <c r="Q295" s="63"/>
      <c r="R295" s="64"/>
      <c r="S295" s="64"/>
      <c r="T295" s="64"/>
    </row>
    <row r="296" spans="1:20" s="34" customFormat="1" x14ac:dyDescent="0.2">
      <c r="A296" s="33">
        <v>5027</v>
      </c>
      <c r="B296" s="34" t="s">
        <v>364</v>
      </c>
      <c r="C296" s="36">
        <v>97646937</v>
      </c>
      <c r="D296" s="36">
        <v>6243</v>
      </c>
      <c r="E296" s="37">
        <f t="shared" si="48"/>
        <v>15641.027871215761</v>
      </c>
      <c r="F296" s="38">
        <f t="shared" si="45"/>
        <v>0.7273622960414593</v>
      </c>
      <c r="G296" s="39">
        <f t="shared" si="46"/>
        <v>3517.6422667776615</v>
      </c>
      <c r="H296" s="39">
        <f t="shared" si="47"/>
        <v>1299.3262145657209</v>
      </c>
      <c r="I296" s="37">
        <f t="shared" si="49"/>
        <v>4816.9684813433823</v>
      </c>
      <c r="J296" s="40">
        <f t="shared" si="50"/>
        <v>-238.44360505729779</v>
      </c>
      <c r="K296" s="37">
        <f t="shared" si="51"/>
        <v>4578.5248762860847</v>
      </c>
      <c r="L296" s="37">
        <f t="shared" si="52"/>
        <v>30072334.229026735</v>
      </c>
      <c r="M296" s="37">
        <f t="shared" si="53"/>
        <v>28583730.802654028</v>
      </c>
      <c r="N296" s="41">
        <f>'jan-juli'!M296</f>
        <v>27578862.647218041</v>
      </c>
      <c r="O296" s="41">
        <f t="shared" si="54"/>
        <v>1004868.1554359868</v>
      </c>
      <c r="Q296" s="63"/>
      <c r="R296" s="64"/>
      <c r="S296" s="64"/>
      <c r="T296" s="64"/>
    </row>
    <row r="297" spans="1:20" s="34" customFormat="1" x14ac:dyDescent="0.2">
      <c r="A297" s="33">
        <v>5028</v>
      </c>
      <c r="B297" s="34" t="s">
        <v>365</v>
      </c>
      <c r="C297" s="36">
        <v>290354940</v>
      </c>
      <c r="D297" s="36">
        <v>16949</v>
      </c>
      <c r="E297" s="37">
        <f t="shared" si="48"/>
        <v>17131.09563986076</v>
      </c>
      <c r="F297" s="38">
        <f t="shared" si="45"/>
        <v>0.7966556393167793</v>
      </c>
      <c r="G297" s="39">
        <f t="shared" si="46"/>
        <v>2623.6016055906625</v>
      </c>
      <c r="H297" s="39">
        <f t="shared" si="47"/>
        <v>777.80249553997157</v>
      </c>
      <c r="I297" s="37">
        <f t="shared" si="49"/>
        <v>3401.404101130634</v>
      </c>
      <c r="J297" s="40">
        <f t="shared" si="50"/>
        <v>-238.44360505729779</v>
      </c>
      <c r="K297" s="37">
        <f t="shared" si="51"/>
        <v>3162.9604960733363</v>
      </c>
      <c r="L297" s="37">
        <f t="shared" si="52"/>
        <v>57650398.110063113</v>
      </c>
      <c r="M297" s="37">
        <f t="shared" si="53"/>
        <v>53609017.447946981</v>
      </c>
      <c r="N297" s="41">
        <f>'jan-juli'!M297</f>
        <v>50163556.44424133</v>
      </c>
      <c r="O297" s="41">
        <f t="shared" si="54"/>
        <v>3445461.0037056506</v>
      </c>
      <c r="Q297" s="63"/>
      <c r="R297" s="64"/>
      <c r="S297" s="64"/>
      <c r="T297" s="64"/>
    </row>
    <row r="298" spans="1:20" s="34" customFormat="1" x14ac:dyDescent="0.2">
      <c r="A298" s="33">
        <v>5029</v>
      </c>
      <c r="B298" s="34" t="s">
        <v>366</v>
      </c>
      <c r="C298" s="36">
        <v>141275018</v>
      </c>
      <c r="D298" s="36">
        <v>8367</v>
      </c>
      <c r="E298" s="37">
        <f t="shared" si="48"/>
        <v>16884.787618023187</v>
      </c>
      <c r="F298" s="38">
        <f t="shared" si="45"/>
        <v>0.78520145805885144</v>
      </c>
      <c r="G298" s="39">
        <f t="shared" si="46"/>
        <v>2771.3864186932065</v>
      </c>
      <c r="H298" s="39">
        <f t="shared" si="47"/>
        <v>864.01030318312201</v>
      </c>
      <c r="I298" s="37">
        <f t="shared" si="49"/>
        <v>3635.3967218763282</v>
      </c>
      <c r="J298" s="40">
        <f t="shared" si="50"/>
        <v>-238.44360505729779</v>
      </c>
      <c r="K298" s="37">
        <f t="shared" si="51"/>
        <v>3396.9531168190306</v>
      </c>
      <c r="L298" s="37">
        <f t="shared" si="52"/>
        <v>30417364.371939238</v>
      </c>
      <c r="M298" s="37">
        <f t="shared" si="53"/>
        <v>28422306.728424828</v>
      </c>
      <c r="N298" s="41">
        <f>'jan-juli'!M298</f>
        <v>26751448.029861189</v>
      </c>
      <c r="O298" s="41">
        <f t="shared" si="54"/>
        <v>1670858.6985636391</v>
      </c>
      <c r="Q298" s="63"/>
      <c r="R298" s="64"/>
      <c r="S298" s="64"/>
      <c r="T298" s="64"/>
    </row>
    <row r="299" spans="1:20" s="34" customFormat="1" x14ac:dyDescent="0.2">
      <c r="A299" s="33">
        <v>5031</v>
      </c>
      <c r="B299" s="34" t="s">
        <v>367</v>
      </c>
      <c r="C299" s="36">
        <v>273610058</v>
      </c>
      <c r="D299" s="36">
        <v>14334</v>
      </c>
      <c r="E299" s="37">
        <f t="shared" si="48"/>
        <v>19088.185991349241</v>
      </c>
      <c r="F299" s="38">
        <f t="shared" si="45"/>
        <v>0.8876671600007201</v>
      </c>
      <c r="G299" s="39">
        <f t="shared" si="46"/>
        <v>1449.3473946975739</v>
      </c>
      <c r="H299" s="39">
        <f t="shared" si="47"/>
        <v>92.820872519003203</v>
      </c>
      <c r="I299" s="37">
        <f t="shared" si="49"/>
        <v>1542.1682672165771</v>
      </c>
      <c r="J299" s="40">
        <f t="shared" si="50"/>
        <v>-238.44360505729779</v>
      </c>
      <c r="K299" s="37">
        <f t="shared" si="51"/>
        <v>1303.7246621592792</v>
      </c>
      <c r="L299" s="37">
        <f t="shared" si="52"/>
        <v>22105439.942282416</v>
      </c>
      <c r="M299" s="37">
        <f t="shared" si="53"/>
        <v>18687589.307391107</v>
      </c>
      <c r="N299" s="41">
        <f>'jan-juli'!M299</f>
        <v>17624418.659278128</v>
      </c>
      <c r="O299" s="41">
        <f t="shared" si="54"/>
        <v>1063170.6481129788</v>
      </c>
      <c r="Q299" s="63"/>
      <c r="R299" s="64"/>
      <c r="S299" s="64"/>
      <c r="T299" s="64"/>
    </row>
    <row r="300" spans="1:20" s="34" customFormat="1" x14ac:dyDescent="0.2">
      <c r="A300" s="33">
        <v>5032</v>
      </c>
      <c r="B300" s="34" t="s">
        <v>368</v>
      </c>
      <c r="C300" s="36">
        <v>69980405</v>
      </c>
      <c r="D300" s="36">
        <v>4069</v>
      </c>
      <c r="E300" s="37">
        <f t="shared" si="48"/>
        <v>17198.428360776605</v>
      </c>
      <c r="F300" s="38">
        <f t="shared" si="45"/>
        <v>0.79978684545536027</v>
      </c>
      <c r="G300" s="39">
        <f t="shared" si="46"/>
        <v>2583.2019730411557</v>
      </c>
      <c r="H300" s="39">
        <f t="shared" si="47"/>
        <v>754.23604321942582</v>
      </c>
      <c r="I300" s="37">
        <f t="shared" si="49"/>
        <v>3337.4380162605817</v>
      </c>
      <c r="J300" s="40">
        <f t="shared" si="50"/>
        <v>-238.44360505729779</v>
      </c>
      <c r="K300" s="37">
        <f t="shared" si="51"/>
        <v>3098.994411203284</v>
      </c>
      <c r="L300" s="37">
        <f t="shared" si="52"/>
        <v>13580035.288164306</v>
      </c>
      <c r="M300" s="37">
        <f t="shared" si="53"/>
        <v>12609808.259186164</v>
      </c>
      <c r="N300" s="41">
        <f>'jan-juli'!M300</f>
        <v>11683951.163523981</v>
      </c>
      <c r="O300" s="41">
        <f t="shared" si="54"/>
        <v>925857.0956621822</v>
      </c>
      <c r="Q300" s="63"/>
      <c r="R300" s="64"/>
      <c r="S300" s="64"/>
      <c r="T300" s="64"/>
    </row>
    <row r="301" spans="1:20" s="34" customFormat="1" x14ac:dyDescent="0.2">
      <c r="A301" s="33">
        <v>5033</v>
      </c>
      <c r="B301" s="34" t="s">
        <v>369</v>
      </c>
      <c r="C301" s="36">
        <v>26191213</v>
      </c>
      <c r="D301" s="36">
        <v>759</v>
      </c>
      <c r="E301" s="37">
        <f t="shared" si="48"/>
        <v>34507.527009222664</v>
      </c>
      <c r="F301" s="38">
        <f t="shared" si="45"/>
        <v>1.6047202449099602</v>
      </c>
      <c r="G301" s="39">
        <f t="shared" si="46"/>
        <v>-7802.257216026479</v>
      </c>
      <c r="H301" s="39">
        <f t="shared" si="47"/>
        <v>0</v>
      </c>
      <c r="I301" s="37">
        <f t="shared" si="49"/>
        <v>-7802.257216026479</v>
      </c>
      <c r="J301" s="40">
        <f t="shared" si="50"/>
        <v>-238.44360505729779</v>
      </c>
      <c r="K301" s="37">
        <f t="shared" si="51"/>
        <v>-8040.7008210837766</v>
      </c>
      <c r="L301" s="37">
        <f t="shared" si="52"/>
        <v>-5921913.2269640975</v>
      </c>
      <c r="M301" s="37">
        <f t="shared" si="53"/>
        <v>-6102891.9232025864</v>
      </c>
      <c r="N301" s="41">
        <f>'jan-juli'!M301</f>
        <v>-6212629.9667643504</v>
      </c>
      <c r="O301" s="41">
        <f t="shared" si="54"/>
        <v>109738.04356176406</v>
      </c>
      <c r="Q301" s="63"/>
      <c r="R301" s="64"/>
      <c r="S301" s="64"/>
      <c r="T301" s="64"/>
    </row>
    <row r="302" spans="1:20" s="34" customFormat="1" x14ac:dyDescent="0.2">
      <c r="A302" s="33">
        <v>5034</v>
      </c>
      <c r="B302" s="34" t="s">
        <v>370</v>
      </c>
      <c r="C302" s="36">
        <v>39786192</v>
      </c>
      <c r="D302" s="36">
        <v>2413</v>
      </c>
      <c r="E302" s="37">
        <f t="shared" si="48"/>
        <v>16488.268545379196</v>
      </c>
      <c r="F302" s="38">
        <f t="shared" si="45"/>
        <v>0.76676193953888694</v>
      </c>
      <c r="G302" s="39">
        <f t="shared" si="46"/>
        <v>3009.2978622796004</v>
      </c>
      <c r="H302" s="39">
        <f t="shared" si="47"/>
        <v>1002.7919786085187</v>
      </c>
      <c r="I302" s="37">
        <f t="shared" si="49"/>
        <v>4012.0898408881189</v>
      </c>
      <c r="J302" s="40">
        <f t="shared" si="50"/>
        <v>-238.44360505729779</v>
      </c>
      <c r="K302" s="37">
        <f t="shared" si="51"/>
        <v>3773.6462358308213</v>
      </c>
      <c r="L302" s="37">
        <f t="shared" si="52"/>
        <v>9681172.7860630304</v>
      </c>
      <c r="M302" s="37">
        <f t="shared" si="53"/>
        <v>9105808.367059771</v>
      </c>
      <c r="N302" s="41">
        <f>'jan-juli'!M302</f>
        <v>8480830.0567174647</v>
      </c>
      <c r="O302" s="41">
        <f t="shared" si="54"/>
        <v>624978.31034230627</v>
      </c>
      <c r="Q302" s="63"/>
      <c r="R302" s="64"/>
      <c r="S302" s="64"/>
      <c r="T302" s="64"/>
    </row>
    <row r="303" spans="1:20" s="34" customFormat="1" x14ac:dyDescent="0.2">
      <c r="A303" s="33">
        <v>5035</v>
      </c>
      <c r="B303" s="34" t="s">
        <v>371</v>
      </c>
      <c r="C303" s="36">
        <v>410320255</v>
      </c>
      <c r="D303" s="36">
        <v>24283</v>
      </c>
      <c r="E303" s="37">
        <f t="shared" si="48"/>
        <v>16897.428447885351</v>
      </c>
      <c r="F303" s="38">
        <f t="shared" si="45"/>
        <v>0.78578930069349906</v>
      </c>
      <c r="G303" s="39">
        <f t="shared" si="46"/>
        <v>2763.8019207759075</v>
      </c>
      <c r="H303" s="39">
        <f t="shared" si="47"/>
        <v>859.58601273136446</v>
      </c>
      <c r="I303" s="37">
        <f t="shared" si="49"/>
        <v>3623.387933507272</v>
      </c>
      <c r="J303" s="40">
        <f t="shared" si="50"/>
        <v>-238.44360505729779</v>
      </c>
      <c r="K303" s="37">
        <f t="shared" si="51"/>
        <v>3384.9443284499744</v>
      </c>
      <c r="L303" s="37">
        <f t="shared" si="52"/>
        <v>87986729.189357087</v>
      </c>
      <c r="M303" s="37">
        <f t="shared" si="53"/>
        <v>82196603.127750725</v>
      </c>
      <c r="N303" s="41">
        <f>'jan-juli'!M303</f>
        <v>78395054.906390503</v>
      </c>
      <c r="O303" s="41">
        <f t="shared" si="54"/>
        <v>3801548.2213602215</v>
      </c>
      <c r="Q303" s="63"/>
      <c r="R303" s="64"/>
      <c r="S303" s="64"/>
      <c r="T303" s="64"/>
    </row>
    <row r="304" spans="1:20" s="34" customFormat="1" x14ac:dyDescent="0.2">
      <c r="A304" s="33">
        <v>5036</v>
      </c>
      <c r="B304" s="34" t="s">
        <v>372</v>
      </c>
      <c r="C304" s="36">
        <v>40094015</v>
      </c>
      <c r="D304" s="36">
        <v>2609</v>
      </c>
      <c r="E304" s="37">
        <f t="shared" si="48"/>
        <v>15367.579532387888</v>
      </c>
      <c r="F304" s="38">
        <f t="shared" si="45"/>
        <v>0.71464599547501173</v>
      </c>
      <c r="G304" s="39">
        <f t="shared" si="46"/>
        <v>3681.7112700743855</v>
      </c>
      <c r="H304" s="39">
        <f t="shared" si="47"/>
        <v>1395.0331331554764</v>
      </c>
      <c r="I304" s="37">
        <f t="shared" si="49"/>
        <v>5076.7444032298617</v>
      </c>
      <c r="J304" s="40">
        <f t="shared" si="50"/>
        <v>-238.44360505729779</v>
      </c>
      <c r="K304" s="37">
        <f t="shared" si="51"/>
        <v>4838.3007981725641</v>
      </c>
      <c r="L304" s="37">
        <f t="shared" si="52"/>
        <v>13245226.148026709</v>
      </c>
      <c r="M304" s="37">
        <f t="shared" si="53"/>
        <v>12623126.782432219</v>
      </c>
      <c r="N304" s="41">
        <f>'jan-juli'!M304</f>
        <v>12874099.76283708</v>
      </c>
      <c r="O304" s="41">
        <f t="shared" si="54"/>
        <v>-250972.98040486127</v>
      </c>
      <c r="Q304" s="63"/>
      <c r="R304" s="64"/>
      <c r="S304" s="64"/>
      <c r="T304" s="64"/>
    </row>
    <row r="305" spans="1:20" s="34" customFormat="1" x14ac:dyDescent="0.2">
      <c r="A305" s="33">
        <v>5037</v>
      </c>
      <c r="B305" s="34" t="s">
        <v>373</v>
      </c>
      <c r="C305" s="36">
        <v>341956056</v>
      </c>
      <c r="D305" s="36">
        <v>20170</v>
      </c>
      <c r="E305" s="37">
        <f t="shared" si="48"/>
        <v>16953.696380763511</v>
      </c>
      <c r="F305" s="38">
        <f t="shared" si="45"/>
        <v>0.78840595563387439</v>
      </c>
      <c r="G305" s="39">
        <f t="shared" si="46"/>
        <v>2730.0411610490119</v>
      </c>
      <c r="H305" s="39">
        <f t="shared" si="47"/>
        <v>839.89223622400857</v>
      </c>
      <c r="I305" s="37">
        <f t="shared" si="49"/>
        <v>3569.9333972730205</v>
      </c>
      <c r="J305" s="40">
        <f t="shared" si="50"/>
        <v>-238.44360505729779</v>
      </c>
      <c r="K305" s="37">
        <f t="shared" si="51"/>
        <v>3331.4897922157229</v>
      </c>
      <c r="L305" s="37">
        <f t="shared" si="52"/>
        <v>72005556.622996822</v>
      </c>
      <c r="M305" s="37">
        <f t="shared" si="53"/>
        <v>67196149.108991131</v>
      </c>
      <c r="N305" s="41">
        <f>'jan-juli'!M305</f>
        <v>64923755.213941671</v>
      </c>
      <c r="O305" s="41">
        <f t="shared" si="54"/>
        <v>2272393.8950494602</v>
      </c>
      <c r="Q305" s="63"/>
      <c r="R305" s="64"/>
      <c r="S305" s="64"/>
      <c r="T305" s="64"/>
    </row>
    <row r="306" spans="1:20" s="34" customFormat="1" x14ac:dyDescent="0.2">
      <c r="A306" s="33">
        <v>5038</v>
      </c>
      <c r="B306" s="34" t="s">
        <v>374</v>
      </c>
      <c r="C306" s="36">
        <v>235346112</v>
      </c>
      <c r="D306" s="36">
        <v>14986</v>
      </c>
      <c r="E306" s="37">
        <f t="shared" si="48"/>
        <v>15704.3982383558</v>
      </c>
      <c r="F306" s="38">
        <f t="shared" si="45"/>
        <v>0.73030923892293031</v>
      </c>
      <c r="G306" s="39">
        <f t="shared" si="46"/>
        <v>3479.6200464936387</v>
      </c>
      <c r="H306" s="39">
        <f t="shared" si="47"/>
        <v>1277.1465860667076</v>
      </c>
      <c r="I306" s="37">
        <f t="shared" si="49"/>
        <v>4756.7666325603459</v>
      </c>
      <c r="J306" s="40">
        <f t="shared" si="50"/>
        <v>-238.44360505729779</v>
      </c>
      <c r="K306" s="37">
        <f t="shared" si="51"/>
        <v>4518.3230275030483</v>
      </c>
      <c r="L306" s="37">
        <f t="shared" si="52"/>
        <v>71284904.755549341</v>
      </c>
      <c r="M306" s="37">
        <f t="shared" si="53"/>
        <v>67711588.89016068</v>
      </c>
      <c r="N306" s="41">
        <f>'jan-juli'!M306</f>
        <v>63808427.546982154</v>
      </c>
      <c r="O306" s="41">
        <f t="shared" si="54"/>
        <v>3903161.3431785256</v>
      </c>
      <c r="Q306" s="63"/>
      <c r="R306" s="64"/>
      <c r="S306" s="64"/>
      <c r="T306" s="64"/>
    </row>
    <row r="307" spans="1:20" s="34" customFormat="1" x14ac:dyDescent="0.2">
      <c r="A307" s="33">
        <v>5041</v>
      </c>
      <c r="B307" s="34" t="s">
        <v>391</v>
      </c>
      <c r="C307" s="36">
        <v>30971681</v>
      </c>
      <c r="D307" s="36">
        <v>2054</v>
      </c>
      <c r="E307" s="37">
        <f t="shared" si="48"/>
        <v>15078.715189873417</v>
      </c>
      <c r="F307" s="38">
        <f t="shared" si="45"/>
        <v>0.70121279702118777</v>
      </c>
      <c r="G307" s="39">
        <f t="shared" si="46"/>
        <v>3855.0298755830681</v>
      </c>
      <c r="H307" s="39">
        <f t="shared" si="47"/>
        <v>1496.1356530355413</v>
      </c>
      <c r="I307" s="37">
        <f t="shared" si="49"/>
        <v>5351.1655286186096</v>
      </c>
      <c r="J307" s="40">
        <f t="shared" si="50"/>
        <v>-238.44360505729779</v>
      </c>
      <c r="K307" s="37">
        <f t="shared" si="51"/>
        <v>5112.721923561312</v>
      </c>
      <c r="L307" s="37">
        <f t="shared" si="52"/>
        <v>10991293.995782625</v>
      </c>
      <c r="M307" s="37">
        <f t="shared" si="53"/>
        <v>10501530.830994936</v>
      </c>
      <c r="N307" s="41">
        <f>'jan-juli'!M307</f>
        <v>10333914.091171848</v>
      </c>
      <c r="O307" s="41">
        <f t="shared" si="54"/>
        <v>167616.73982308805</v>
      </c>
      <c r="Q307" s="63"/>
      <c r="R307" s="64"/>
      <c r="S307" s="64"/>
      <c r="T307" s="64"/>
    </row>
    <row r="308" spans="1:20" s="34" customFormat="1" x14ac:dyDescent="0.2">
      <c r="A308" s="33">
        <v>5042</v>
      </c>
      <c r="B308" s="34" t="s">
        <v>375</v>
      </c>
      <c r="C308" s="36">
        <v>22717288</v>
      </c>
      <c r="D308" s="36">
        <v>1328</v>
      </c>
      <c r="E308" s="37">
        <f t="shared" si="48"/>
        <v>17106.391566265062</v>
      </c>
      <c r="F308" s="38">
        <f t="shared" si="45"/>
        <v>0.79550681381502231</v>
      </c>
      <c r="G308" s="39">
        <f t="shared" si="46"/>
        <v>2638.4240497480814</v>
      </c>
      <c r="H308" s="39">
        <f t="shared" si="47"/>
        <v>786.44892129846585</v>
      </c>
      <c r="I308" s="37">
        <f t="shared" si="49"/>
        <v>3424.8729710465473</v>
      </c>
      <c r="J308" s="40">
        <f t="shared" si="50"/>
        <v>-238.44360505729779</v>
      </c>
      <c r="K308" s="37">
        <f t="shared" si="51"/>
        <v>3186.4293659892496</v>
      </c>
      <c r="L308" s="37">
        <f t="shared" si="52"/>
        <v>4548231.3055498144</v>
      </c>
      <c r="M308" s="37">
        <f t="shared" si="53"/>
        <v>4231578.198033723</v>
      </c>
      <c r="N308" s="41">
        <f>'jan-juli'!M308</f>
        <v>3930304.3639124739</v>
      </c>
      <c r="O308" s="41">
        <f t="shared" si="54"/>
        <v>301273.83412124915</v>
      </c>
      <c r="Q308" s="63"/>
      <c r="R308" s="64"/>
      <c r="S308" s="64"/>
      <c r="T308" s="64"/>
    </row>
    <row r="309" spans="1:20" s="34" customFormat="1" x14ac:dyDescent="0.2">
      <c r="A309" s="33">
        <v>5043</v>
      </c>
      <c r="B309" s="34" t="s">
        <v>392</v>
      </c>
      <c r="C309" s="36">
        <v>9278345</v>
      </c>
      <c r="D309" s="36">
        <v>459</v>
      </c>
      <c r="E309" s="37">
        <f t="shared" si="48"/>
        <v>20214.259259259259</v>
      </c>
      <c r="F309" s="38">
        <f t="shared" si="45"/>
        <v>0.94003349067936204</v>
      </c>
      <c r="G309" s="39">
        <f t="shared" si="46"/>
        <v>773.70343395156306</v>
      </c>
      <c r="H309" s="39">
        <f t="shared" si="47"/>
        <v>0</v>
      </c>
      <c r="I309" s="37">
        <f t="shared" si="49"/>
        <v>773.70343395156306</v>
      </c>
      <c r="J309" s="40">
        <f t="shared" si="50"/>
        <v>-238.44360505729779</v>
      </c>
      <c r="K309" s="37">
        <f t="shared" si="51"/>
        <v>535.2598288942653</v>
      </c>
      <c r="L309" s="37">
        <f t="shared" si="52"/>
        <v>355129.87618376745</v>
      </c>
      <c r="M309" s="37">
        <f t="shared" si="53"/>
        <v>245684.26146246778</v>
      </c>
      <c r="N309" s="41">
        <f>'jan-juli'!M309</f>
        <v>137534.63590930525</v>
      </c>
      <c r="O309" s="41">
        <f t="shared" si="54"/>
        <v>108149.62555316254</v>
      </c>
      <c r="Q309" s="63"/>
      <c r="R309" s="64"/>
      <c r="S309" s="64"/>
      <c r="T309" s="64"/>
    </row>
    <row r="310" spans="1:20" s="34" customFormat="1" x14ac:dyDescent="0.2">
      <c r="A310" s="33">
        <v>5044</v>
      </c>
      <c r="B310" s="34" t="s">
        <v>376</v>
      </c>
      <c r="C310" s="36">
        <v>22097498</v>
      </c>
      <c r="D310" s="36">
        <v>846</v>
      </c>
      <c r="E310" s="37">
        <f t="shared" si="48"/>
        <v>26119.973995271866</v>
      </c>
      <c r="F310" s="38">
        <f t="shared" si="45"/>
        <v>1.214669803939644</v>
      </c>
      <c r="G310" s="39">
        <f t="shared" si="46"/>
        <v>-2769.7254076560012</v>
      </c>
      <c r="H310" s="39">
        <f t="shared" si="47"/>
        <v>0</v>
      </c>
      <c r="I310" s="37">
        <f t="shared" si="49"/>
        <v>-2769.7254076560012</v>
      </c>
      <c r="J310" s="40">
        <f t="shared" si="50"/>
        <v>-238.44360505729779</v>
      </c>
      <c r="K310" s="37">
        <f t="shared" si="51"/>
        <v>-3008.1690127132988</v>
      </c>
      <c r="L310" s="37">
        <f t="shared" si="52"/>
        <v>-2343187.6948769768</v>
      </c>
      <c r="M310" s="37">
        <f t="shared" si="53"/>
        <v>-2544910.9847554509</v>
      </c>
      <c r="N310" s="41">
        <f>'jan-juli'!M310</f>
        <v>-2662599.2475397112</v>
      </c>
      <c r="O310" s="41">
        <f t="shared" si="54"/>
        <v>117688.26278426033</v>
      </c>
      <c r="Q310" s="63"/>
      <c r="R310" s="64"/>
      <c r="S310" s="64"/>
      <c r="T310" s="64"/>
    </row>
    <row r="311" spans="1:20" s="34" customFormat="1" x14ac:dyDescent="0.2">
      <c r="A311" s="33">
        <v>5045</v>
      </c>
      <c r="B311" s="34" t="s">
        <v>377</v>
      </c>
      <c r="C311" s="36">
        <v>43630020</v>
      </c>
      <c r="D311" s="36">
        <v>2347</v>
      </c>
      <c r="E311" s="37">
        <f t="shared" si="48"/>
        <v>18589.697486152534</v>
      </c>
      <c r="F311" s="38">
        <f t="shared" si="45"/>
        <v>0.86448570756194454</v>
      </c>
      <c r="G311" s="39">
        <f t="shared" si="46"/>
        <v>1748.4404978155981</v>
      </c>
      <c r="H311" s="39">
        <f t="shared" si="47"/>
        <v>267.29184933785052</v>
      </c>
      <c r="I311" s="37">
        <f t="shared" si="49"/>
        <v>2015.7323471534487</v>
      </c>
      <c r="J311" s="40">
        <f t="shared" si="50"/>
        <v>-238.44360505729779</v>
      </c>
      <c r="K311" s="37">
        <f t="shared" si="51"/>
        <v>1777.2887420961508</v>
      </c>
      <c r="L311" s="37">
        <f t="shared" si="52"/>
        <v>4730923.8187691439</v>
      </c>
      <c r="M311" s="37">
        <f t="shared" si="53"/>
        <v>4171296.677699666</v>
      </c>
      <c r="N311" s="41">
        <f>'jan-juli'!M311</f>
        <v>3638943.91333025</v>
      </c>
      <c r="O311" s="41">
        <f t="shared" si="54"/>
        <v>532352.76436941605</v>
      </c>
      <c r="Q311" s="63"/>
      <c r="R311" s="64"/>
      <c r="S311" s="64"/>
      <c r="T311" s="64"/>
    </row>
    <row r="312" spans="1:20" s="34" customFormat="1" x14ac:dyDescent="0.2">
      <c r="A312" s="33">
        <v>5046</v>
      </c>
      <c r="B312" s="34" t="s">
        <v>378</v>
      </c>
      <c r="C312" s="36">
        <v>17744278</v>
      </c>
      <c r="D312" s="36">
        <v>1215</v>
      </c>
      <c r="E312" s="37">
        <f t="shared" si="48"/>
        <v>14604.34403292181</v>
      </c>
      <c r="F312" s="38">
        <f t="shared" si="45"/>
        <v>0.67915288531096429</v>
      </c>
      <c r="G312" s="39">
        <f t="shared" si="46"/>
        <v>4139.6525697540319</v>
      </c>
      <c r="H312" s="39">
        <f t="shared" si="47"/>
        <v>1662.1655579686039</v>
      </c>
      <c r="I312" s="37">
        <f t="shared" si="49"/>
        <v>5801.8181277226358</v>
      </c>
      <c r="J312" s="40">
        <f t="shared" si="50"/>
        <v>-238.44360505729779</v>
      </c>
      <c r="K312" s="37">
        <f t="shared" si="51"/>
        <v>5563.3745226653382</v>
      </c>
      <c r="L312" s="37">
        <f t="shared" si="52"/>
        <v>7049209.0251830025</v>
      </c>
      <c r="M312" s="37">
        <f t="shared" si="53"/>
        <v>6759500.0450383862</v>
      </c>
      <c r="N312" s="41">
        <f>'jan-juli'!M312</f>
        <v>6501763.1555373892</v>
      </c>
      <c r="O312" s="41">
        <f t="shared" si="54"/>
        <v>257736.88950099703</v>
      </c>
      <c r="Q312" s="63"/>
      <c r="R312" s="64"/>
      <c r="S312" s="64"/>
      <c r="T312" s="64"/>
    </row>
    <row r="313" spans="1:20" s="34" customFormat="1" x14ac:dyDescent="0.2">
      <c r="A313" s="33">
        <v>5047</v>
      </c>
      <c r="B313" s="34" t="s">
        <v>379</v>
      </c>
      <c r="C313" s="36">
        <v>63044194</v>
      </c>
      <c r="D313" s="36">
        <v>3865</v>
      </c>
      <c r="E313" s="37">
        <f t="shared" si="48"/>
        <v>16311.563777490297</v>
      </c>
      <c r="F313" s="38">
        <f t="shared" si="45"/>
        <v>0.75854455211707472</v>
      </c>
      <c r="G313" s="39">
        <f t="shared" si="46"/>
        <v>3115.3207230129401</v>
      </c>
      <c r="H313" s="39">
        <f t="shared" si="47"/>
        <v>1064.6386473696334</v>
      </c>
      <c r="I313" s="37">
        <f t="shared" si="49"/>
        <v>4179.959370382574</v>
      </c>
      <c r="J313" s="40">
        <f t="shared" si="50"/>
        <v>-238.44360505729779</v>
      </c>
      <c r="K313" s="37">
        <f t="shared" si="51"/>
        <v>3941.5157653252763</v>
      </c>
      <c r="L313" s="37">
        <f t="shared" si="52"/>
        <v>16155542.966528649</v>
      </c>
      <c r="M313" s="37">
        <f t="shared" si="53"/>
        <v>15233958.432982193</v>
      </c>
      <c r="N313" s="41">
        <f>'jan-juli'!M313</f>
        <v>14312176.71123622</v>
      </c>
      <c r="O313" s="41">
        <f t="shared" si="54"/>
        <v>921781.72174597345</v>
      </c>
      <c r="Q313" s="63"/>
      <c r="R313" s="64"/>
      <c r="S313" s="64"/>
      <c r="T313" s="64"/>
    </row>
    <row r="314" spans="1:20" s="34" customFormat="1" x14ac:dyDescent="0.2">
      <c r="A314" s="33">
        <v>5049</v>
      </c>
      <c r="B314" s="34" t="s">
        <v>380</v>
      </c>
      <c r="C314" s="36">
        <v>21771435</v>
      </c>
      <c r="D314" s="36">
        <v>1100</v>
      </c>
      <c r="E314" s="37">
        <f t="shared" si="48"/>
        <v>19792.213636363635</v>
      </c>
      <c r="F314" s="38">
        <f t="shared" si="45"/>
        <v>0.9204068986272792</v>
      </c>
      <c r="G314" s="39">
        <f t="shared" si="46"/>
        <v>1026.9308076889376</v>
      </c>
      <c r="H314" s="39">
        <f t="shared" si="47"/>
        <v>0</v>
      </c>
      <c r="I314" s="37">
        <f t="shared" si="49"/>
        <v>1026.9308076889376</v>
      </c>
      <c r="J314" s="40">
        <f t="shared" si="50"/>
        <v>-238.44360505729779</v>
      </c>
      <c r="K314" s="37">
        <f t="shared" si="51"/>
        <v>788.48720263163989</v>
      </c>
      <c r="L314" s="37">
        <f t="shared" si="52"/>
        <v>1129623.8884578315</v>
      </c>
      <c r="M314" s="37">
        <f t="shared" si="53"/>
        <v>867335.92289480392</v>
      </c>
      <c r="N314" s="41">
        <f>'jan-juli'!M314</f>
        <v>1114818.5235299261</v>
      </c>
      <c r="O314" s="41">
        <f t="shared" si="54"/>
        <v>-247482.60063512216</v>
      </c>
      <c r="Q314" s="63"/>
      <c r="R314" s="64"/>
      <c r="S314" s="64"/>
      <c r="T314" s="64"/>
    </row>
    <row r="315" spans="1:20" s="34" customFormat="1" x14ac:dyDescent="0.2">
      <c r="A315" s="33">
        <v>5052</v>
      </c>
      <c r="B315" s="34" t="s">
        <v>381</v>
      </c>
      <c r="C315" s="36">
        <v>9241441</v>
      </c>
      <c r="D315" s="36">
        <v>563</v>
      </c>
      <c r="E315" s="37">
        <f t="shared" si="48"/>
        <v>16414.637655417406</v>
      </c>
      <c r="F315" s="38">
        <f t="shared" si="45"/>
        <v>0.76333784659415516</v>
      </c>
      <c r="G315" s="39">
        <f t="shared" si="46"/>
        <v>3053.4763962566749</v>
      </c>
      <c r="H315" s="39">
        <f t="shared" si="47"/>
        <v>1028.5627900951454</v>
      </c>
      <c r="I315" s="37">
        <f t="shared" si="49"/>
        <v>4082.0391863518203</v>
      </c>
      <c r="J315" s="40">
        <f t="shared" si="50"/>
        <v>-238.44360505729779</v>
      </c>
      <c r="K315" s="37">
        <f t="shared" si="51"/>
        <v>3843.5955812945226</v>
      </c>
      <c r="L315" s="37">
        <f t="shared" si="52"/>
        <v>2298188.0619160747</v>
      </c>
      <c r="M315" s="37">
        <f t="shared" si="53"/>
        <v>2163944.3122688164</v>
      </c>
      <c r="N315" s="41">
        <f>'jan-juli'!M315</f>
        <v>2036743.9678333744</v>
      </c>
      <c r="O315" s="41">
        <f t="shared" si="54"/>
        <v>127200.34443544201</v>
      </c>
      <c r="Q315" s="63"/>
      <c r="R315" s="64"/>
      <c r="S315" s="64"/>
      <c r="T315" s="64"/>
    </row>
    <row r="316" spans="1:20" s="34" customFormat="1" x14ac:dyDescent="0.2">
      <c r="A316" s="33">
        <v>5053</v>
      </c>
      <c r="B316" s="34" t="s">
        <v>382</v>
      </c>
      <c r="C316" s="36">
        <v>113297010</v>
      </c>
      <c r="D316" s="36">
        <v>6764</v>
      </c>
      <c r="E316" s="37">
        <f t="shared" si="48"/>
        <v>16750.001478415139</v>
      </c>
      <c r="F316" s="38">
        <f t="shared" si="45"/>
        <v>0.77893343291452599</v>
      </c>
      <c r="G316" s="39">
        <f t="shared" si="46"/>
        <v>2852.258102458035</v>
      </c>
      <c r="H316" s="39">
        <f t="shared" si="47"/>
        <v>911.18545204593875</v>
      </c>
      <c r="I316" s="37">
        <f t="shared" si="49"/>
        <v>3763.4435545039737</v>
      </c>
      <c r="J316" s="40">
        <f t="shared" si="50"/>
        <v>-238.44360505729779</v>
      </c>
      <c r="K316" s="37">
        <f t="shared" si="51"/>
        <v>3524.9999494466761</v>
      </c>
      <c r="L316" s="37">
        <f t="shared" si="52"/>
        <v>25455932.202664878</v>
      </c>
      <c r="M316" s="37">
        <f t="shared" si="53"/>
        <v>23843099.658057317</v>
      </c>
      <c r="N316" s="41">
        <f>'jan-juli'!M316</f>
        <v>23738230.06016865</v>
      </c>
      <c r="O316" s="41">
        <f t="shared" si="54"/>
        <v>104869.59788866714</v>
      </c>
      <c r="Q316" s="63"/>
      <c r="R316" s="64"/>
      <c r="S316" s="64"/>
      <c r="T316" s="64"/>
    </row>
    <row r="317" spans="1:20" s="34" customFormat="1" x14ac:dyDescent="0.2">
      <c r="A317" s="33">
        <v>5054</v>
      </c>
      <c r="B317" s="34" t="s">
        <v>383</v>
      </c>
      <c r="C317" s="36">
        <v>154029580</v>
      </c>
      <c r="D317" s="36">
        <v>9948</v>
      </c>
      <c r="E317" s="37">
        <f t="shared" si="48"/>
        <v>15483.472054684358</v>
      </c>
      <c r="F317" s="38">
        <f t="shared" si="45"/>
        <v>0.72003540158090618</v>
      </c>
      <c r="G317" s="39">
        <f t="shared" si="46"/>
        <v>3612.1757566965034</v>
      </c>
      <c r="H317" s="39">
        <f t="shared" si="47"/>
        <v>1354.470750351712</v>
      </c>
      <c r="I317" s="37">
        <f t="shared" si="49"/>
        <v>4966.6465070482154</v>
      </c>
      <c r="J317" s="40">
        <f t="shared" si="50"/>
        <v>-238.44360505729779</v>
      </c>
      <c r="K317" s="37">
        <f t="shared" si="51"/>
        <v>4728.2029019909178</v>
      </c>
      <c r="L317" s="37">
        <f t="shared" si="52"/>
        <v>49408199.452115647</v>
      </c>
      <c r="M317" s="37">
        <f t="shared" si="53"/>
        <v>47036162.469005652</v>
      </c>
      <c r="N317" s="41">
        <f>'jan-juli'!M317</f>
        <v>44379543.185091317</v>
      </c>
      <c r="O317" s="41">
        <f t="shared" si="54"/>
        <v>2656619.2839143351</v>
      </c>
      <c r="Q317" s="63"/>
      <c r="R317" s="64"/>
      <c r="S317" s="64"/>
      <c r="T317" s="64"/>
    </row>
    <row r="318" spans="1:20" s="34" customFormat="1" x14ac:dyDescent="0.2">
      <c r="A318" s="33">
        <v>5055</v>
      </c>
      <c r="B318" s="34" t="s">
        <v>411</v>
      </c>
      <c r="C318" s="36">
        <v>106401978</v>
      </c>
      <c r="D318" s="36">
        <v>5941</v>
      </c>
      <c r="E318" s="37">
        <f t="shared" si="48"/>
        <v>17909.775795320653</v>
      </c>
      <c r="F318" s="38">
        <f t="shared" si="45"/>
        <v>0.83286697980032542</v>
      </c>
      <c r="G318" s="39">
        <f t="shared" si="46"/>
        <v>2156.3935123147266</v>
      </c>
      <c r="H318" s="39">
        <f t="shared" si="47"/>
        <v>505.26444112900896</v>
      </c>
      <c r="I318" s="37">
        <f t="shared" si="49"/>
        <v>2661.6579534437356</v>
      </c>
      <c r="J318" s="40">
        <f t="shared" si="50"/>
        <v>-238.44360505729779</v>
      </c>
      <c r="K318" s="37">
        <f t="shared" si="51"/>
        <v>2423.2143483864379</v>
      </c>
      <c r="L318" s="37">
        <f t="shared" si="52"/>
        <v>15812909.901409233</v>
      </c>
      <c r="M318" s="37">
        <f t="shared" si="53"/>
        <v>14396316.443763828</v>
      </c>
      <c r="N318" s="41">
        <f>'jan-juli'!M318</f>
        <v>13394362.766870486</v>
      </c>
      <c r="O318" s="41">
        <f t="shared" si="54"/>
        <v>1001953.6768933423</v>
      </c>
      <c r="Q318" s="63"/>
      <c r="R318" s="64"/>
      <c r="S318" s="64"/>
      <c r="T318" s="64"/>
    </row>
    <row r="319" spans="1:20" s="34" customFormat="1" x14ac:dyDescent="0.2">
      <c r="A319" s="33">
        <v>5056</v>
      </c>
      <c r="B319" s="34" t="s">
        <v>355</v>
      </c>
      <c r="C319" s="36">
        <v>94701343</v>
      </c>
      <c r="D319" s="36">
        <v>5140</v>
      </c>
      <c r="E319" s="37">
        <f t="shared" si="48"/>
        <v>18424.385797665371</v>
      </c>
      <c r="F319" s="38">
        <f t="shared" si="45"/>
        <v>0.85679813803067384</v>
      </c>
      <c r="G319" s="39">
        <f t="shared" si="46"/>
        <v>1847.6275109078961</v>
      </c>
      <c r="H319" s="39">
        <f t="shared" si="47"/>
        <v>325.15094030835769</v>
      </c>
      <c r="I319" s="37">
        <f t="shared" si="49"/>
        <v>2172.7784512162539</v>
      </c>
      <c r="J319" s="40">
        <f t="shared" si="50"/>
        <v>-238.44360505729779</v>
      </c>
      <c r="K319" s="37">
        <f t="shared" si="51"/>
        <v>1934.334846158956</v>
      </c>
      <c r="L319" s="37">
        <f t="shared" si="52"/>
        <v>11168081.239251545</v>
      </c>
      <c r="M319" s="37">
        <f t="shared" si="53"/>
        <v>9942481.1092570331</v>
      </c>
      <c r="N319" s="41">
        <f>'jan-juli'!M319</f>
        <v>9054022.1380347107</v>
      </c>
      <c r="O319" s="41">
        <f t="shared" si="54"/>
        <v>888458.97122232243</v>
      </c>
      <c r="Q319" s="63"/>
      <c r="R319" s="64"/>
      <c r="S319" s="64"/>
      <c r="T319" s="64"/>
    </row>
    <row r="320" spans="1:20" s="34" customFormat="1" x14ac:dyDescent="0.2">
      <c r="A320" s="33">
        <v>5057</v>
      </c>
      <c r="B320" s="34" t="s">
        <v>357</v>
      </c>
      <c r="C320" s="36">
        <v>177181704</v>
      </c>
      <c r="D320" s="36">
        <v>10306</v>
      </c>
      <c r="E320" s="37">
        <f t="shared" si="48"/>
        <v>17192.092373374733</v>
      </c>
      <c r="F320" s="38">
        <f t="shared" si="45"/>
        <v>0.79949219996388354</v>
      </c>
      <c r="G320" s="39">
        <f t="shared" si="46"/>
        <v>2587.0035654822786</v>
      </c>
      <c r="H320" s="39">
        <f t="shared" si="47"/>
        <v>756.45363881008086</v>
      </c>
      <c r="I320" s="37">
        <f t="shared" si="49"/>
        <v>3343.4572042923596</v>
      </c>
      <c r="J320" s="40">
        <f t="shared" si="50"/>
        <v>-238.44360505729779</v>
      </c>
      <c r="K320" s="37">
        <f t="shared" si="51"/>
        <v>3105.013599235062</v>
      </c>
      <c r="L320" s="37">
        <f t="shared" si="52"/>
        <v>34457669.947437055</v>
      </c>
      <c r="M320" s="37">
        <f t="shared" si="53"/>
        <v>32000270.153716549</v>
      </c>
      <c r="N320" s="41">
        <f>'jan-juli'!M320</f>
        <v>29646804.538615916</v>
      </c>
      <c r="O320" s="41">
        <f t="shared" si="54"/>
        <v>2353465.6151006334</v>
      </c>
      <c r="Q320" s="63"/>
      <c r="R320" s="64"/>
      <c r="S320" s="64"/>
      <c r="T320" s="64"/>
    </row>
    <row r="321" spans="1:20" s="34" customFormat="1" x14ac:dyDescent="0.2">
      <c r="A321" s="33">
        <v>5058</v>
      </c>
      <c r="B321" s="34" t="s">
        <v>358</v>
      </c>
      <c r="C321" s="36">
        <v>75857626</v>
      </c>
      <c r="D321" s="36">
        <v>4271</v>
      </c>
      <c r="E321" s="37">
        <f t="shared" si="48"/>
        <v>17761.092484195739</v>
      </c>
      <c r="F321" s="38">
        <f t="shared" si="45"/>
        <v>0.8259526877567771</v>
      </c>
      <c r="G321" s="39">
        <f t="shared" si="46"/>
        <v>2245.6034989896752</v>
      </c>
      <c r="H321" s="39">
        <f t="shared" si="47"/>
        <v>557.30360002272892</v>
      </c>
      <c r="I321" s="37">
        <f t="shared" si="49"/>
        <v>2802.9070990124042</v>
      </c>
      <c r="J321" s="40">
        <f t="shared" si="50"/>
        <v>-238.44360505729779</v>
      </c>
      <c r="K321" s="37">
        <f t="shared" si="51"/>
        <v>2564.4634939551065</v>
      </c>
      <c r="L321" s="37">
        <f t="shared" si="52"/>
        <v>11971216.219881978</v>
      </c>
      <c r="M321" s="37">
        <f t="shared" si="53"/>
        <v>10952823.582682259</v>
      </c>
      <c r="N321" s="41">
        <f>'jan-juli'!M321</f>
        <v>10685652.641769709</v>
      </c>
      <c r="O321" s="41">
        <f t="shared" si="54"/>
        <v>267170.94091255032</v>
      </c>
      <c r="Q321" s="63"/>
      <c r="R321" s="64"/>
      <c r="S321" s="64"/>
      <c r="T321" s="64"/>
    </row>
    <row r="322" spans="1:20" s="34" customFormat="1" x14ac:dyDescent="0.2">
      <c r="A322" s="33">
        <v>5059</v>
      </c>
      <c r="B322" s="34" t="s">
        <v>412</v>
      </c>
      <c r="C322" s="36">
        <v>305423490</v>
      </c>
      <c r="D322" s="36">
        <v>18300</v>
      </c>
      <c r="E322" s="37">
        <f t="shared" si="48"/>
        <v>16689.808196721311</v>
      </c>
      <c r="F322" s="38">
        <f t="shared" si="45"/>
        <v>0.7761342355766282</v>
      </c>
      <c r="G322" s="39">
        <f t="shared" si="46"/>
        <v>2888.3740714743317</v>
      </c>
      <c r="H322" s="39">
        <f t="shared" si="47"/>
        <v>932.25310063877851</v>
      </c>
      <c r="I322" s="37">
        <f t="shared" si="49"/>
        <v>3820.6271721131102</v>
      </c>
      <c r="J322" s="40">
        <f t="shared" si="50"/>
        <v>-238.44360505729779</v>
      </c>
      <c r="K322" s="37">
        <f t="shared" si="51"/>
        <v>3582.1835670558125</v>
      </c>
      <c r="L322" s="37">
        <f t="shared" si="52"/>
        <v>69917477.249669909</v>
      </c>
      <c r="M322" s="37">
        <f t="shared" si="53"/>
        <v>65553959.277121373</v>
      </c>
      <c r="N322" s="41">
        <f>'jan-juli'!M322</f>
        <v>61947162.08463724</v>
      </c>
      <c r="O322" s="41">
        <f t="shared" si="54"/>
        <v>3606797.1924841329</v>
      </c>
      <c r="Q322" s="63"/>
      <c r="R322" s="64"/>
      <c r="S322" s="64"/>
      <c r="T322" s="64"/>
    </row>
    <row r="323" spans="1:20" s="34" customFormat="1" x14ac:dyDescent="0.2">
      <c r="A323" s="33">
        <v>5060</v>
      </c>
      <c r="B323" s="34" t="s">
        <v>413</v>
      </c>
      <c r="C323" s="36">
        <v>189032335</v>
      </c>
      <c r="D323" s="36">
        <v>9581</v>
      </c>
      <c r="E323" s="37">
        <f t="shared" si="48"/>
        <v>19729.917023275233</v>
      </c>
      <c r="F323" s="38">
        <f t="shared" si="45"/>
        <v>0.91750988905062769</v>
      </c>
      <c r="G323" s="39">
        <f t="shared" si="46"/>
        <v>1064.3087755419785</v>
      </c>
      <c r="H323" s="39">
        <f t="shared" si="47"/>
        <v>0</v>
      </c>
      <c r="I323" s="37">
        <f t="shared" si="49"/>
        <v>1064.3087755419785</v>
      </c>
      <c r="J323" s="40">
        <f t="shared" si="50"/>
        <v>-238.44360505729779</v>
      </c>
      <c r="K323" s="37">
        <f t="shared" si="51"/>
        <v>825.86517048468079</v>
      </c>
      <c r="L323" s="37">
        <f t="shared" si="52"/>
        <v>10197142.378467696</v>
      </c>
      <c r="M323" s="37">
        <f t="shared" si="53"/>
        <v>7912614.1984137269</v>
      </c>
      <c r="N323" s="41">
        <f>'jan-juli'!M323</f>
        <v>8262068.2079456523</v>
      </c>
      <c r="O323" s="41">
        <f t="shared" si="54"/>
        <v>-349454.00953192543</v>
      </c>
      <c r="Q323" s="63"/>
      <c r="R323" s="64"/>
      <c r="S323" s="64"/>
      <c r="T323" s="64"/>
    </row>
    <row r="324" spans="1:20" s="34" customFormat="1" x14ac:dyDescent="0.2">
      <c r="A324" s="33">
        <v>5061</v>
      </c>
      <c r="B324" s="34" t="s">
        <v>285</v>
      </c>
      <c r="C324" s="36">
        <v>34634392</v>
      </c>
      <c r="D324" s="36">
        <v>1989</v>
      </c>
      <c r="E324" s="37">
        <f t="shared" si="48"/>
        <v>17412.967320261439</v>
      </c>
      <c r="F324" s="38">
        <f t="shared" si="45"/>
        <v>0.80976365461688671</v>
      </c>
      <c r="G324" s="39">
        <f t="shared" si="46"/>
        <v>2454.4785973502549</v>
      </c>
      <c r="H324" s="39">
        <f t="shared" si="47"/>
        <v>679.14740739973365</v>
      </c>
      <c r="I324" s="37">
        <f t="shared" si="49"/>
        <v>3133.6260047499886</v>
      </c>
      <c r="J324" s="40">
        <f t="shared" si="50"/>
        <v>-238.44360505729779</v>
      </c>
      <c r="K324" s="37">
        <f t="shared" si="51"/>
        <v>2895.182399692691</v>
      </c>
      <c r="L324" s="37">
        <f t="shared" si="52"/>
        <v>6232782.1234477274</v>
      </c>
      <c r="M324" s="37">
        <f t="shared" si="53"/>
        <v>5758517.7929887623</v>
      </c>
      <c r="N324" s="41">
        <f>'jan-juli'!M324</f>
        <v>6151353.7598056486</v>
      </c>
      <c r="O324" s="41">
        <f t="shared" si="54"/>
        <v>-392835.96681688633</v>
      </c>
      <c r="Q324" s="63"/>
      <c r="R324" s="64"/>
      <c r="S324" s="64"/>
      <c r="T324" s="64"/>
    </row>
    <row r="325" spans="1:20" s="34" customFormat="1" x14ac:dyDescent="0.2">
      <c r="A325" s="33">
        <v>5401</v>
      </c>
      <c r="B325" s="34" t="s">
        <v>324</v>
      </c>
      <c r="C325" s="36">
        <v>1624584875</v>
      </c>
      <c r="D325" s="36">
        <v>77095</v>
      </c>
      <c r="E325" s="37">
        <f t="shared" si="48"/>
        <v>21072.506323367274</v>
      </c>
      <c r="F325" s="38">
        <f t="shared" si="45"/>
        <v>0.97994496966018207</v>
      </c>
      <c r="G325" s="39">
        <f t="shared" si="46"/>
        <v>258.75519548675436</v>
      </c>
      <c r="H325" s="39">
        <f t="shared" si="47"/>
        <v>0</v>
      </c>
      <c r="I325" s="37">
        <f t="shared" si="49"/>
        <v>258.75519548675436</v>
      </c>
      <c r="J325" s="40">
        <f t="shared" si="50"/>
        <v>-238.44360505729779</v>
      </c>
      <c r="K325" s="37">
        <f t="shared" si="51"/>
        <v>20.311590429456572</v>
      </c>
      <c r="L325" s="37">
        <f t="shared" si="52"/>
        <v>19948731.796051327</v>
      </c>
      <c r="M325" s="37">
        <f t="shared" si="53"/>
        <v>1565922.0641589544</v>
      </c>
      <c r="N325" s="41">
        <f>'jan-juli'!M325</f>
        <v>-4177902.4204185987</v>
      </c>
      <c r="O325" s="41">
        <f t="shared" si="54"/>
        <v>5743824.4845775533</v>
      </c>
      <c r="Q325" s="63"/>
      <c r="R325" s="64"/>
      <c r="S325" s="64"/>
      <c r="T325" s="64"/>
    </row>
    <row r="326" spans="1:20" s="34" customFormat="1" x14ac:dyDescent="0.2">
      <c r="A326" s="33">
        <v>5402</v>
      </c>
      <c r="B326" s="34" t="s">
        <v>420</v>
      </c>
      <c r="C326" s="36">
        <v>450926976</v>
      </c>
      <c r="D326" s="36">
        <v>24738</v>
      </c>
      <c r="E326" s="37">
        <f t="shared" si="48"/>
        <v>18228.109628910988</v>
      </c>
      <c r="F326" s="38">
        <f t="shared" si="45"/>
        <v>0.84767061227348639</v>
      </c>
      <c r="G326" s="39">
        <f t="shared" si="46"/>
        <v>1965.3932121605255</v>
      </c>
      <c r="H326" s="39">
        <f t="shared" si="47"/>
        <v>393.84759937239158</v>
      </c>
      <c r="I326" s="37">
        <f t="shared" si="49"/>
        <v>2359.2408115329172</v>
      </c>
      <c r="J326" s="40">
        <f t="shared" si="50"/>
        <v>-238.44360505729779</v>
      </c>
      <c r="K326" s="37">
        <f t="shared" si="51"/>
        <v>2120.7972064756195</v>
      </c>
      <c r="L326" s="37">
        <f t="shared" si="52"/>
        <v>58362899.195701309</v>
      </c>
      <c r="M326" s="37">
        <f t="shared" si="53"/>
        <v>52464281.293793879</v>
      </c>
      <c r="N326" s="41">
        <f>'jan-juli'!M326</f>
        <v>47859497.12595389</v>
      </c>
      <c r="O326" s="41">
        <f t="shared" si="54"/>
        <v>4604784.1678399891</v>
      </c>
      <c r="Q326" s="63"/>
      <c r="R326" s="64"/>
      <c r="S326" s="64"/>
      <c r="T326" s="64"/>
    </row>
    <row r="327" spans="1:20" s="34" customFormat="1" x14ac:dyDescent="0.2">
      <c r="A327" s="33">
        <v>5403</v>
      </c>
      <c r="B327" s="34" t="s">
        <v>342</v>
      </c>
      <c r="C327" s="36">
        <v>385725139</v>
      </c>
      <c r="D327" s="36">
        <v>20847</v>
      </c>
      <c r="E327" s="37">
        <f t="shared" si="48"/>
        <v>18502.668921187702</v>
      </c>
      <c r="F327" s="38">
        <f t="shared" si="45"/>
        <v>0.860438576046342</v>
      </c>
      <c r="G327" s="39">
        <f t="shared" si="46"/>
        <v>1800.6576367944974</v>
      </c>
      <c r="H327" s="39">
        <f t="shared" si="47"/>
        <v>297.75184707554178</v>
      </c>
      <c r="I327" s="37">
        <f t="shared" si="49"/>
        <v>2098.4094838700394</v>
      </c>
      <c r="J327" s="40">
        <f t="shared" si="50"/>
        <v>-238.44360505729779</v>
      </c>
      <c r="K327" s="37">
        <f t="shared" si="51"/>
        <v>1859.9658788127415</v>
      </c>
      <c r="L327" s="37">
        <f t="shared" si="52"/>
        <v>43745542.510238707</v>
      </c>
      <c r="M327" s="37">
        <f t="shared" si="53"/>
        <v>38774708.675609224</v>
      </c>
      <c r="N327" s="41">
        <f>'jan-juli'!M327</f>
        <v>36418282.702171162</v>
      </c>
      <c r="O327" s="41">
        <f t="shared" si="54"/>
        <v>2356425.9734380618</v>
      </c>
      <c r="Q327" s="63"/>
      <c r="R327" s="64"/>
      <c r="S327" s="64"/>
      <c r="T327" s="64"/>
    </row>
    <row r="328" spans="1:20" s="34" customFormat="1" x14ac:dyDescent="0.2">
      <c r="A328" s="33">
        <v>5404</v>
      </c>
      <c r="B328" s="34" t="s">
        <v>339</v>
      </c>
      <c r="C328" s="36">
        <v>30206984</v>
      </c>
      <c r="D328" s="36">
        <v>1959</v>
      </c>
      <c r="E328" s="37">
        <f t="shared" si="48"/>
        <v>15419.593670239918</v>
      </c>
      <c r="F328" s="38">
        <f t="shared" ref="F328:F363" si="55">IF(ISNUMBER(C328),E328/E$366,"")</f>
        <v>0.71706483412463096</v>
      </c>
      <c r="G328" s="39">
        <f t="shared" ref="G328:G363" si="56">(E$366-E328)*0.6</f>
        <v>3650.502787363168</v>
      </c>
      <c r="H328" s="39">
        <f t="shared" ref="H328:H363" si="57">IF(E328&gt;=E$366*0.9,0,IF(E328&lt;0.9*E$366,(E$366*0.9-E328)*0.35))</f>
        <v>1376.8281849072662</v>
      </c>
      <c r="I328" s="37">
        <f t="shared" si="49"/>
        <v>5027.3309722704344</v>
      </c>
      <c r="J328" s="40">
        <f t="shared" si="50"/>
        <v>-238.44360505729779</v>
      </c>
      <c r="K328" s="37">
        <f t="shared" si="51"/>
        <v>4788.8873672131367</v>
      </c>
      <c r="L328" s="37">
        <f t="shared" si="52"/>
        <v>9848541.374677781</v>
      </c>
      <c r="M328" s="37">
        <f t="shared" si="53"/>
        <v>9381430.3523705341</v>
      </c>
      <c r="N328" s="41">
        <f>'jan-juli'!M328</f>
        <v>9223798.9991750978</v>
      </c>
      <c r="O328" s="41">
        <f t="shared" si="54"/>
        <v>157631.3531954363</v>
      </c>
      <c r="Q328" s="63"/>
      <c r="R328" s="64"/>
      <c r="S328" s="64"/>
      <c r="T328" s="64"/>
    </row>
    <row r="329" spans="1:20" s="34" customFormat="1" x14ac:dyDescent="0.2">
      <c r="A329" s="33">
        <v>5405</v>
      </c>
      <c r="B329" s="34" t="s">
        <v>340</v>
      </c>
      <c r="C329" s="36">
        <v>103039854</v>
      </c>
      <c r="D329" s="36">
        <v>5642</v>
      </c>
      <c r="E329" s="37">
        <f t="shared" ref="E329:E363" si="58">(C329)/D329</f>
        <v>18263.001417936903</v>
      </c>
      <c r="F329" s="38">
        <f t="shared" si="55"/>
        <v>0.8492932020411057</v>
      </c>
      <c r="G329" s="39">
        <f t="shared" si="56"/>
        <v>1944.4581387449768</v>
      </c>
      <c r="H329" s="39">
        <f t="shared" si="57"/>
        <v>381.63547321332152</v>
      </c>
      <c r="I329" s="37">
        <f t="shared" ref="I329:I363" si="59">G329+H329</f>
        <v>2326.0936119582984</v>
      </c>
      <c r="J329" s="40">
        <f t="shared" ref="J329:J363" si="60">I$368</f>
        <v>-238.44360505729779</v>
      </c>
      <c r="K329" s="37">
        <f t="shared" ref="K329:K363" si="61">I329+J329</f>
        <v>2087.6500069010008</v>
      </c>
      <c r="L329" s="37">
        <f t="shared" ref="L329:L363" si="62">(I329*D329)</f>
        <v>13123820.158668719</v>
      </c>
      <c r="M329" s="37">
        <f t="shared" ref="M329:M363" si="63">(K329*D329)</f>
        <v>11778521.338935446</v>
      </c>
      <c r="N329" s="41">
        <f>'jan-juli'!M329</f>
        <v>10633083.272585964</v>
      </c>
      <c r="O329" s="41">
        <f t="shared" ref="O329:O363" si="64">M329-N329</f>
        <v>1145438.0663494822</v>
      </c>
      <c r="Q329" s="63"/>
      <c r="R329" s="64"/>
      <c r="S329" s="64"/>
      <c r="T329" s="64"/>
    </row>
    <row r="330" spans="1:20" s="34" customFormat="1" x14ac:dyDescent="0.2">
      <c r="A330" s="33">
        <v>5406</v>
      </c>
      <c r="B330" s="34" t="s">
        <v>341</v>
      </c>
      <c r="C330" s="36">
        <v>222935490</v>
      </c>
      <c r="D330" s="36">
        <v>11331</v>
      </c>
      <c r="E330" s="37">
        <f t="shared" si="58"/>
        <v>19674.82922954726</v>
      </c>
      <c r="F330" s="38">
        <f t="shared" si="55"/>
        <v>0.91494811469284554</v>
      </c>
      <c r="G330" s="39">
        <f t="shared" si="56"/>
        <v>1097.3614517787623</v>
      </c>
      <c r="H330" s="39">
        <f t="shared" si="57"/>
        <v>0</v>
      </c>
      <c r="I330" s="37">
        <f t="shared" si="59"/>
        <v>1097.3614517787623</v>
      </c>
      <c r="J330" s="40">
        <f t="shared" si="60"/>
        <v>-238.44360505729779</v>
      </c>
      <c r="K330" s="37">
        <f t="shared" si="61"/>
        <v>858.91784672146457</v>
      </c>
      <c r="L330" s="37">
        <f t="shared" si="62"/>
        <v>12434202.610105155</v>
      </c>
      <c r="M330" s="37">
        <f t="shared" si="63"/>
        <v>9732398.1212009154</v>
      </c>
      <c r="N330" s="41">
        <f>'jan-juli'!M330</f>
        <v>8656175.0590159874</v>
      </c>
      <c r="O330" s="41">
        <f t="shared" si="64"/>
        <v>1076223.062184928</v>
      </c>
      <c r="Q330" s="63"/>
      <c r="R330" s="64"/>
      <c r="S330" s="64"/>
      <c r="T330" s="64"/>
    </row>
    <row r="331" spans="1:20" s="34" customFormat="1" x14ac:dyDescent="0.2">
      <c r="A331" s="33">
        <v>5411</v>
      </c>
      <c r="B331" s="34" t="s">
        <v>325</v>
      </c>
      <c r="C331" s="36">
        <v>43908566</v>
      </c>
      <c r="D331" s="36">
        <v>2822</v>
      </c>
      <c r="E331" s="37">
        <f t="shared" si="58"/>
        <v>15559.378454996457</v>
      </c>
      <c r="F331" s="38">
        <f t="shared" si="55"/>
        <v>0.72356531368577848</v>
      </c>
      <c r="G331" s="39">
        <f t="shared" si="56"/>
        <v>3566.6319165092445</v>
      </c>
      <c r="H331" s="39">
        <f t="shared" si="57"/>
        <v>1327.9035102424775</v>
      </c>
      <c r="I331" s="37">
        <f t="shared" si="59"/>
        <v>4894.5354267517223</v>
      </c>
      <c r="J331" s="40">
        <f t="shared" si="60"/>
        <v>-238.44360505729779</v>
      </c>
      <c r="K331" s="37">
        <f t="shared" si="61"/>
        <v>4656.0918216944247</v>
      </c>
      <c r="L331" s="37">
        <f t="shared" si="62"/>
        <v>13812378.97429336</v>
      </c>
      <c r="M331" s="37">
        <f t="shared" si="63"/>
        <v>13139491.120821666</v>
      </c>
      <c r="N331" s="41">
        <f>'jan-juli'!M331</f>
        <v>12276104.523314007</v>
      </c>
      <c r="O331" s="41">
        <f t="shared" si="64"/>
        <v>863386.59750765935</v>
      </c>
      <c r="Q331" s="63"/>
      <c r="R331" s="64"/>
      <c r="S331" s="64"/>
      <c r="T331" s="64"/>
    </row>
    <row r="332" spans="1:20" s="34" customFormat="1" x14ac:dyDescent="0.2">
      <c r="A332" s="33">
        <v>5412</v>
      </c>
      <c r="B332" s="34" t="s">
        <v>313</v>
      </c>
      <c r="C332" s="36">
        <v>66468537</v>
      </c>
      <c r="D332" s="36">
        <v>4209</v>
      </c>
      <c r="E332" s="37">
        <f t="shared" si="58"/>
        <v>15792.002138275126</v>
      </c>
      <c r="F332" s="38">
        <f t="shared" si="55"/>
        <v>0.73438312551862972</v>
      </c>
      <c r="G332" s="39">
        <f t="shared" si="56"/>
        <v>3427.057706542043</v>
      </c>
      <c r="H332" s="39">
        <f t="shared" si="57"/>
        <v>1246.4852210949434</v>
      </c>
      <c r="I332" s="37">
        <f t="shared" si="59"/>
        <v>4673.5429276369869</v>
      </c>
      <c r="J332" s="40">
        <f t="shared" si="60"/>
        <v>-238.44360505729779</v>
      </c>
      <c r="K332" s="37">
        <f t="shared" si="61"/>
        <v>4435.0993225796892</v>
      </c>
      <c r="L332" s="37">
        <f t="shared" si="62"/>
        <v>19670942.182424076</v>
      </c>
      <c r="M332" s="37">
        <f t="shared" si="63"/>
        <v>18667333.048737913</v>
      </c>
      <c r="N332" s="41">
        <f>'jan-juli'!M332</f>
        <v>17649075.146466557</v>
      </c>
      <c r="O332" s="41">
        <f t="shared" si="64"/>
        <v>1018257.9022713564</v>
      </c>
      <c r="Q332" s="63"/>
      <c r="R332" s="64"/>
      <c r="S332" s="64"/>
      <c r="T332" s="64"/>
    </row>
    <row r="333" spans="1:20" s="34" customFormat="1" x14ac:dyDescent="0.2">
      <c r="A333" s="33">
        <v>5413</v>
      </c>
      <c r="B333" s="34" t="s">
        <v>326</v>
      </c>
      <c r="C333" s="36">
        <v>22371218</v>
      </c>
      <c r="D333" s="36">
        <v>1320</v>
      </c>
      <c r="E333" s="37">
        <f t="shared" si="58"/>
        <v>16947.892424242425</v>
      </c>
      <c r="F333" s="38">
        <f t="shared" si="55"/>
        <v>0.78813605143217735</v>
      </c>
      <c r="G333" s="39">
        <f t="shared" si="56"/>
        <v>2733.5235349616632</v>
      </c>
      <c r="H333" s="39">
        <f t="shared" si="57"/>
        <v>841.92362100638854</v>
      </c>
      <c r="I333" s="37">
        <f t="shared" si="59"/>
        <v>3575.4471559680519</v>
      </c>
      <c r="J333" s="40">
        <f t="shared" si="60"/>
        <v>-238.44360505729779</v>
      </c>
      <c r="K333" s="37">
        <f t="shared" si="61"/>
        <v>3337.0035509107543</v>
      </c>
      <c r="L333" s="37">
        <f t="shared" si="62"/>
        <v>4719590.2458778284</v>
      </c>
      <c r="M333" s="37">
        <f t="shared" si="63"/>
        <v>4404844.6872021956</v>
      </c>
      <c r="N333" s="41">
        <f>'jan-juli'!M333</f>
        <v>4011637.3177443221</v>
      </c>
      <c r="O333" s="41">
        <f t="shared" si="64"/>
        <v>393207.36945787352</v>
      </c>
      <c r="Q333" s="63"/>
      <c r="R333" s="64"/>
      <c r="S333" s="64"/>
      <c r="T333" s="64"/>
    </row>
    <row r="334" spans="1:20" s="34" customFormat="1" x14ac:dyDescent="0.2">
      <c r="A334" s="33">
        <v>5414</v>
      </c>
      <c r="B334" s="34" t="s">
        <v>327</v>
      </c>
      <c r="C334" s="36">
        <v>18439218</v>
      </c>
      <c r="D334" s="36">
        <v>1092</v>
      </c>
      <c r="E334" s="37">
        <f t="shared" si="58"/>
        <v>16885.73076923077</v>
      </c>
      <c r="F334" s="38">
        <f t="shared" si="55"/>
        <v>0.78524531787634611</v>
      </c>
      <c r="G334" s="39">
        <f t="shared" si="56"/>
        <v>2770.8205279686567</v>
      </c>
      <c r="H334" s="39">
        <f t="shared" si="57"/>
        <v>863.68020026046815</v>
      </c>
      <c r="I334" s="37">
        <f t="shared" si="59"/>
        <v>3634.5007282291249</v>
      </c>
      <c r="J334" s="40">
        <f t="shared" si="60"/>
        <v>-238.44360505729779</v>
      </c>
      <c r="K334" s="37">
        <f t="shared" si="61"/>
        <v>3396.0571231718272</v>
      </c>
      <c r="L334" s="37">
        <f t="shared" si="62"/>
        <v>3968874.7952262042</v>
      </c>
      <c r="M334" s="37">
        <f t="shared" si="63"/>
        <v>3708494.3785036355</v>
      </c>
      <c r="N334" s="41">
        <f>'jan-juli'!M334</f>
        <v>3287935.976952123</v>
      </c>
      <c r="O334" s="41">
        <f t="shared" si="64"/>
        <v>420558.40155151254</v>
      </c>
      <c r="Q334" s="63"/>
      <c r="R334" s="64"/>
      <c r="S334" s="64"/>
      <c r="T334" s="64"/>
    </row>
    <row r="335" spans="1:20" s="34" customFormat="1" x14ac:dyDescent="0.2">
      <c r="A335" s="33">
        <v>5415</v>
      </c>
      <c r="B335" s="34" t="s">
        <v>387</v>
      </c>
      <c r="C335" s="36">
        <v>13457381</v>
      </c>
      <c r="D335" s="36">
        <v>1020</v>
      </c>
      <c r="E335" s="37">
        <f t="shared" si="58"/>
        <v>13193.510784313725</v>
      </c>
      <c r="F335" s="38">
        <f t="shared" si="55"/>
        <v>0.61354422330431302</v>
      </c>
      <c r="G335" s="39">
        <f t="shared" si="56"/>
        <v>4986.1525189188833</v>
      </c>
      <c r="H335" s="39">
        <f t="shared" si="57"/>
        <v>2155.9571949814335</v>
      </c>
      <c r="I335" s="37">
        <f t="shared" si="59"/>
        <v>7142.1097139003168</v>
      </c>
      <c r="J335" s="40">
        <f t="shared" si="60"/>
        <v>-238.44360505729779</v>
      </c>
      <c r="K335" s="37">
        <f t="shared" si="61"/>
        <v>6903.6661088430192</v>
      </c>
      <c r="L335" s="37">
        <f t="shared" si="62"/>
        <v>7284951.9081783229</v>
      </c>
      <c r="M335" s="37">
        <f t="shared" si="63"/>
        <v>7041739.4310198799</v>
      </c>
      <c r="N335" s="41">
        <f>'jan-juli'!M335</f>
        <v>6924972.7114387946</v>
      </c>
      <c r="O335" s="41">
        <f t="shared" si="64"/>
        <v>116766.71958108526</v>
      </c>
      <c r="Q335" s="63"/>
      <c r="R335" s="64"/>
      <c r="S335" s="64"/>
      <c r="T335" s="64"/>
    </row>
    <row r="336" spans="1:20" s="34" customFormat="1" x14ac:dyDescent="0.2">
      <c r="A336" s="33">
        <v>5416</v>
      </c>
      <c r="B336" s="34" t="s">
        <v>328</v>
      </c>
      <c r="C336" s="36">
        <v>84059935</v>
      </c>
      <c r="D336" s="36">
        <v>3959</v>
      </c>
      <c r="E336" s="37">
        <f t="shared" si="58"/>
        <v>21232.618085375096</v>
      </c>
      <c r="F336" s="38">
        <f t="shared" si="55"/>
        <v>0.98739072449139575</v>
      </c>
      <c r="G336" s="39">
        <f t="shared" si="56"/>
        <v>162.68813828206112</v>
      </c>
      <c r="H336" s="39">
        <f t="shared" si="57"/>
        <v>0</v>
      </c>
      <c r="I336" s="37">
        <f t="shared" si="59"/>
        <v>162.68813828206112</v>
      </c>
      <c r="J336" s="40">
        <f t="shared" si="60"/>
        <v>-238.44360505729779</v>
      </c>
      <c r="K336" s="37">
        <f t="shared" si="61"/>
        <v>-75.75546677523667</v>
      </c>
      <c r="L336" s="37">
        <f t="shared" si="62"/>
        <v>644082.33945868001</v>
      </c>
      <c r="M336" s="37">
        <f t="shared" si="63"/>
        <v>-299915.89296316198</v>
      </c>
      <c r="N336" s="41">
        <f>'jan-juli'!M336</f>
        <v>-1097262.0619500233</v>
      </c>
      <c r="O336" s="41">
        <f t="shared" si="64"/>
        <v>797346.16898686136</v>
      </c>
      <c r="Q336" s="63"/>
      <c r="R336" s="64"/>
      <c r="S336" s="64"/>
      <c r="T336" s="64"/>
    </row>
    <row r="337" spans="1:20" s="34" customFormat="1" x14ac:dyDescent="0.2">
      <c r="A337" s="33">
        <v>5417</v>
      </c>
      <c r="B337" s="34" t="s">
        <v>329</v>
      </c>
      <c r="C337" s="36">
        <v>35181469</v>
      </c>
      <c r="D337" s="36">
        <v>2089</v>
      </c>
      <c r="E337" s="37">
        <f t="shared" si="58"/>
        <v>16841.296792723791</v>
      </c>
      <c r="F337" s="38">
        <f t="shared" si="55"/>
        <v>0.78317898314179546</v>
      </c>
      <c r="G337" s="39">
        <f t="shared" si="56"/>
        <v>2797.4809138728438</v>
      </c>
      <c r="H337" s="39">
        <f t="shared" si="57"/>
        <v>879.23209203791043</v>
      </c>
      <c r="I337" s="37">
        <f t="shared" si="59"/>
        <v>3676.713005910754</v>
      </c>
      <c r="J337" s="40">
        <f t="shared" si="60"/>
        <v>-238.44360505729779</v>
      </c>
      <c r="K337" s="37">
        <f t="shared" si="61"/>
        <v>3438.2694008534563</v>
      </c>
      <c r="L337" s="37">
        <f t="shared" si="62"/>
        <v>7680653.4693475654</v>
      </c>
      <c r="M337" s="37">
        <f t="shared" si="63"/>
        <v>7182544.7783828704</v>
      </c>
      <c r="N337" s="41">
        <f>'jan-juli'!M337</f>
        <v>6622934.7619074918</v>
      </c>
      <c r="O337" s="41">
        <f t="shared" si="64"/>
        <v>559610.01647537854</v>
      </c>
      <c r="Q337" s="63"/>
      <c r="R337" s="64"/>
      <c r="S337" s="64"/>
      <c r="T337" s="64"/>
    </row>
    <row r="338" spans="1:20" s="34" customFormat="1" x14ac:dyDescent="0.2">
      <c r="A338" s="33">
        <v>5418</v>
      </c>
      <c r="B338" s="34" t="s">
        <v>330</v>
      </c>
      <c r="C338" s="36">
        <v>127222975</v>
      </c>
      <c r="D338" s="36">
        <v>6609</v>
      </c>
      <c r="E338" s="37">
        <f t="shared" si="58"/>
        <v>19249.958390074142</v>
      </c>
      <c r="F338" s="38">
        <f t="shared" si="55"/>
        <v>0.89519014022564647</v>
      </c>
      <c r="G338" s="39">
        <f t="shared" si="56"/>
        <v>1352.2839554626335</v>
      </c>
      <c r="H338" s="39">
        <f t="shared" si="57"/>
        <v>36.200532965287856</v>
      </c>
      <c r="I338" s="37">
        <f t="shared" si="59"/>
        <v>1388.4844884279214</v>
      </c>
      <c r="J338" s="40">
        <f t="shared" si="60"/>
        <v>-238.44360505729779</v>
      </c>
      <c r="K338" s="37">
        <f t="shared" si="61"/>
        <v>1150.0408833706235</v>
      </c>
      <c r="L338" s="37">
        <f t="shared" si="62"/>
        <v>9176493.9840201326</v>
      </c>
      <c r="M338" s="37">
        <f t="shared" si="63"/>
        <v>7600620.1981964512</v>
      </c>
      <c r="N338" s="41">
        <f>'jan-juli'!M338</f>
        <v>6121834.5810993379</v>
      </c>
      <c r="O338" s="41">
        <f t="shared" si="64"/>
        <v>1478785.6170971133</v>
      </c>
      <c r="Q338" s="63"/>
      <c r="R338" s="64"/>
      <c r="S338" s="64"/>
      <c r="T338" s="64"/>
    </row>
    <row r="339" spans="1:20" s="34" customFormat="1" x14ac:dyDescent="0.2">
      <c r="A339" s="33">
        <v>5419</v>
      </c>
      <c r="B339" s="34" t="s">
        <v>331</v>
      </c>
      <c r="C339" s="36">
        <v>60178655</v>
      </c>
      <c r="D339" s="36">
        <v>3465</v>
      </c>
      <c r="E339" s="37">
        <f t="shared" si="58"/>
        <v>17367.577200577201</v>
      </c>
      <c r="F339" s="38">
        <f t="shared" si="55"/>
        <v>0.80765285589298175</v>
      </c>
      <c r="G339" s="39">
        <f t="shared" si="56"/>
        <v>2481.7126691607978</v>
      </c>
      <c r="H339" s="39">
        <f t="shared" si="57"/>
        <v>695.03394928921693</v>
      </c>
      <c r="I339" s="37">
        <f t="shared" si="59"/>
        <v>3176.7466184500145</v>
      </c>
      <c r="J339" s="40">
        <f t="shared" si="60"/>
        <v>-238.44360505729779</v>
      </c>
      <c r="K339" s="37">
        <f t="shared" si="61"/>
        <v>2938.3030133927168</v>
      </c>
      <c r="L339" s="37">
        <f t="shared" si="62"/>
        <v>11007427.032929299</v>
      </c>
      <c r="M339" s="37">
        <f t="shared" si="63"/>
        <v>10181219.941405764</v>
      </c>
      <c r="N339" s="41">
        <f>'jan-juli'!M339</f>
        <v>9157847.0028288458</v>
      </c>
      <c r="O339" s="41">
        <f t="shared" si="64"/>
        <v>1023372.9385769181</v>
      </c>
      <c r="Q339" s="63"/>
      <c r="R339" s="64"/>
      <c r="S339" s="64"/>
      <c r="T339" s="64"/>
    </row>
    <row r="340" spans="1:20" s="34" customFormat="1" x14ac:dyDescent="0.2">
      <c r="A340" s="33">
        <v>5420</v>
      </c>
      <c r="B340" s="34" t="s">
        <v>332</v>
      </c>
      <c r="C340" s="36">
        <v>16455359</v>
      </c>
      <c r="D340" s="36">
        <v>1063</v>
      </c>
      <c r="E340" s="37">
        <f t="shared" si="58"/>
        <v>15480.111947318908</v>
      </c>
      <c r="F340" s="38">
        <f t="shared" si="55"/>
        <v>0.71987914488036175</v>
      </c>
      <c r="G340" s="39">
        <f t="shared" si="56"/>
        <v>3614.1918211157736</v>
      </c>
      <c r="H340" s="39">
        <f t="shared" si="57"/>
        <v>1355.6467879296194</v>
      </c>
      <c r="I340" s="37">
        <f t="shared" si="59"/>
        <v>4969.8386090453932</v>
      </c>
      <c r="J340" s="40">
        <f t="shared" si="60"/>
        <v>-238.44360505729779</v>
      </c>
      <c r="K340" s="37">
        <f t="shared" si="61"/>
        <v>4731.3950039880956</v>
      </c>
      <c r="L340" s="37">
        <f t="shared" si="62"/>
        <v>5282938.4414152531</v>
      </c>
      <c r="M340" s="37">
        <f t="shared" si="63"/>
        <v>5029472.8892393457</v>
      </c>
      <c r="N340" s="41">
        <f>'jan-juli'!M340</f>
        <v>4729866.9283425882</v>
      </c>
      <c r="O340" s="41">
        <f t="shared" si="64"/>
        <v>299605.96089675743</v>
      </c>
      <c r="Q340" s="63"/>
      <c r="R340" s="64"/>
      <c r="S340" s="64"/>
      <c r="T340" s="64"/>
    </row>
    <row r="341" spans="1:20" s="34" customFormat="1" x14ac:dyDescent="0.2">
      <c r="A341" s="33">
        <v>5421</v>
      </c>
      <c r="B341" s="34" t="s">
        <v>414</v>
      </c>
      <c r="C341" s="36">
        <v>272090715</v>
      </c>
      <c r="D341" s="36">
        <v>14725</v>
      </c>
      <c r="E341" s="37">
        <f t="shared" si="58"/>
        <v>18478.147028862481</v>
      </c>
      <c r="F341" s="38">
        <f t="shared" si="55"/>
        <v>0.85929822260845967</v>
      </c>
      <c r="G341" s="39">
        <f t="shared" si="56"/>
        <v>1815.3707721896301</v>
      </c>
      <c r="H341" s="39">
        <f t="shared" si="57"/>
        <v>306.33450938936926</v>
      </c>
      <c r="I341" s="37">
        <f t="shared" si="59"/>
        <v>2121.7052815789993</v>
      </c>
      <c r="J341" s="40">
        <f t="shared" si="60"/>
        <v>-238.44360505729779</v>
      </c>
      <c r="K341" s="37">
        <f t="shared" si="61"/>
        <v>1883.2616765217015</v>
      </c>
      <c r="L341" s="37">
        <f t="shared" si="62"/>
        <v>31242110.271250766</v>
      </c>
      <c r="M341" s="37">
        <f t="shared" si="63"/>
        <v>27731028.186782055</v>
      </c>
      <c r="N341" s="41">
        <f>'jan-juli'!M341</f>
        <v>26974351.609496344</v>
      </c>
      <c r="O341" s="41">
        <f t="shared" si="64"/>
        <v>756676.57728571072</v>
      </c>
      <c r="Q341" s="63"/>
      <c r="R341" s="64"/>
      <c r="S341" s="64"/>
      <c r="T341" s="64"/>
    </row>
    <row r="342" spans="1:20" s="34" customFormat="1" x14ac:dyDescent="0.2">
      <c r="A342" s="33">
        <v>5422</v>
      </c>
      <c r="B342" s="34" t="s">
        <v>333</v>
      </c>
      <c r="C342" s="36">
        <v>85320496</v>
      </c>
      <c r="D342" s="36">
        <v>5559</v>
      </c>
      <c r="E342" s="37">
        <f t="shared" si="58"/>
        <v>15348.173412484261</v>
      </c>
      <c r="F342" s="38">
        <f t="shared" si="55"/>
        <v>0.71374354328027234</v>
      </c>
      <c r="G342" s="39">
        <f t="shared" si="56"/>
        <v>3693.3549420165618</v>
      </c>
      <c r="H342" s="39">
        <f t="shared" si="57"/>
        <v>1401.8252751217462</v>
      </c>
      <c r="I342" s="37">
        <f t="shared" si="59"/>
        <v>5095.1802171383079</v>
      </c>
      <c r="J342" s="40">
        <f t="shared" si="60"/>
        <v>-238.44360505729779</v>
      </c>
      <c r="K342" s="37">
        <f t="shared" si="61"/>
        <v>4856.7366120810102</v>
      </c>
      <c r="L342" s="37">
        <f t="shared" si="62"/>
        <v>28324106.827071853</v>
      </c>
      <c r="M342" s="37">
        <f t="shared" si="63"/>
        <v>26998598.826558337</v>
      </c>
      <c r="N342" s="41">
        <f>'jan-juli'!M342</f>
        <v>25901844.124841444</v>
      </c>
      <c r="O342" s="41">
        <f t="shared" si="64"/>
        <v>1096754.7017168924</v>
      </c>
      <c r="Q342" s="63"/>
      <c r="R342" s="64"/>
      <c r="S342" s="64"/>
      <c r="T342" s="64"/>
    </row>
    <row r="343" spans="1:20" s="34" customFormat="1" x14ac:dyDescent="0.2">
      <c r="A343" s="33">
        <v>5423</v>
      </c>
      <c r="B343" s="34" t="s">
        <v>334</v>
      </c>
      <c r="C343" s="36">
        <v>37733389</v>
      </c>
      <c r="D343" s="36">
        <v>2172</v>
      </c>
      <c r="E343" s="37">
        <f t="shared" si="58"/>
        <v>17372.646869244934</v>
      </c>
      <c r="F343" s="38">
        <f t="shared" si="55"/>
        <v>0.80788861315092497</v>
      </c>
      <c r="G343" s="39">
        <f t="shared" si="56"/>
        <v>2478.6708679601579</v>
      </c>
      <c r="H343" s="39">
        <f t="shared" si="57"/>
        <v>693.25956525551044</v>
      </c>
      <c r="I343" s="37">
        <f t="shared" si="59"/>
        <v>3171.9304332156685</v>
      </c>
      <c r="J343" s="40">
        <f t="shared" si="60"/>
        <v>-238.44360505729779</v>
      </c>
      <c r="K343" s="37">
        <f t="shared" si="61"/>
        <v>2933.4868281583708</v>
      </c>
      <c r="L343" s="37">
        <f t="shared" si="62"/>
        <v>6889432.9009444322</v>
      </c>
      <c r="M343" s="37">
        <f t="shared" si="63"/>
        <v>6371533.3907599812</v>
      </c>
      <c r="N343" s="41">
        <f>'jan-juli'!M343</f>
        <v>6197456.5096520241</v>
      </c>
      <c r="O343" s="41">
        <f t="shared" si="64"/>
        <v>174076.8811079571</v>
      </c>
      <c r="Q343" s="63"/>
      <c r="R343" s="64"/>
      <c r="S343" s="64"/>
      <c r="T343" s="64"/>
    </row>
    <row r="344" spans="1:20" s="34" customFormat="1" x14ac:dyDescent="0.2">
      <c r="A344" s="33">
        <v>5424</v>
      </c>
      <c r="B344" s="34" t="s">
        <v>335</v>
      </c>
      <c r="C344" s="36">
        <v>42913827</v>
      </c>
      <c r="D344" s="36">
        <v>2773</v>
      </c>
      <c r="E344" s="37">
        <f t="shared" si="58"/>
        <v>15475.595744680852</v>
      </c>
      <c r="F344" s="38">
        <f t="shared" si="55"/>
        <v>0.71966912572131081</v>
      </c>
      <c r="G344" s="39">
        <f t="shared" si="56"/>
        <v>3616.9015426986075</v>
      </c>
      <c r="H344" s="39">
        <f t="shared" si="57"/>
        <v>1357.2274588529394</v>
      </c>
      <c r="I344" s="37">
        <f t="shared" si="59"/>
        <v>4974.1290015515469</v>
      </c>
      <c r="J344" s="40">
        <f t="shared" si="60"/>
        <v>-238.44360505729779</v>
      </c>
      <c r="K344" s="37">
        <f t="shared" si="61"/>
        <v>4735.6853964942493</v>
      </c>
      <c r="L344" s="37">
        <f t="shared" si="62"/>
        <v>13793259.72130244</v>
      </c>
      <c r="M344" s="37">
        <f t="shared" si="63"/>
        <v>13132055.604478553</v>
      </c>
      <c r="N344" s="41">
        <f>'jan-juli'!M344</f>
        <v>12673331.484284099</v>
      </c>
      <c r="O344" s="41">
        <f t="shared" si="64"/>
        <v>458724.12019445375</v>
      </c>
      <c r="Q344" s="63"/>
      <c r="R344" s="64"/>
      <c r="S344" s="64"/>
      <c r="T344" s="64"/>
    </row>
    <row r="345" spans="1:20" s="34" customFormat="1" x14ac:dyDescent="0.2">
      <c r="A345" s="33">
        <v>5425</v>
      </c>
      <c r="B345" s="34" t="s">
        <v>415</v>
      </c>
      <c r="C345" s="36">
        <v>34691613</v>
      </c>
      <c r="D345" s="36">
        <v>1831</v>
      </c>
      <c r="E345" s="37">
        <f t="shared" si="58"/>
        <v>18946.812124522119</v>
      </c>
      <c r="F345" s="38">
        <f t="shared" si="55"/>
        <v>0.8810927825862489</v>
      </c>
      <c r="G345" s="39">
        <f t="shared" si="56"/>
        <v>1534.1717147938471</v>
      </c>
      <c r="H345" s="39">
        <f t="shared" si="57"/>
        <v>142.30172590849577</v>
      </c>
      <c r="I345" s="37">
        <f t="shared" si="59"/>
        <v>1676.4734407023429</v>
      </c>
      <c r="J345" s="40">
        <f t="shared" si="60"/>
        <v>-238.44360505729779</v>
      </c>
      <c r="K345" s="37">
        <f t="shared" si="61"/>
        <v>1438.0298356450451</v>
      </c>
      <c r="L345" s="37">
        <f t="shared" si="62"/>
        <v>3069622.8699259898</v>
      </c>
      <c r="M345" s="37">
        <f t="shared" si="63"/>
        <v>2633032.6290660775</v>
      </c>
      <c r="N345" s="41">
        <f>'jan-juli'!M345</f>
        <v>1993661.7104847403</v>
      </c>
      <c r="O345" s="41">
        <f t="shared" si="64"/>
        <v>639370.9185813372</v>
      </c>
      <c r="Q345" s="63"/>
      <c r="R345" s="64"/>
      <c r="S345" s="64"/>
      <c r="T345" s="64"/>
    </row>
    <row r="346" spans="1:20" s="34" customFormat="1" x14ac:dyDescent="0.2">
      <c r="A346" s="33">
        <v>5426</v>
      </c>
      <c r="B346" s="34" t="s">
        <v>416</v>
      </c>
      <c r="C346" s="36">
        <v>31823814</v>
      </c>
      <c r="D346" s="36">
        <v>2072</v>
      </c>
      <c r="E346" s="37">
        <f t="shared" si="58"/>
        <v>15358.983590733591</v>
      </c>
      <c r="F346" s="38">
        <f t="shared" si="55"/>
        <v>0.71424625423615007</v>
      </c>
      <c r="G346" s="39">
        <f t="shared" si="56"/>
        <v>3686.8688350669636</v>
      </c>
      <c r="H346" s="39">
        <f t="shared" si="57"/>
        <v>1398.0417127344806</v>
      </c>
      <c r="I346" s="37">
        <f t="shared" si="59"/>
        <v>5084.9105478014444</v>
      </c>
      <c r="J346" s="40">
        <f t="shared" si="60"/>
        <v>-238.44360505729779</v>
      </c>
      <c r="K346" s="37">
        <f t="shared" si="61"/>
        <v>4846.4669427441468</v>
      </c>
      <c r="L346" s="37">
        <f t="shared" si="62"/>
        <v>10535934.655044593</v>
      </c>
      <c r="M346" s="37">
        <f t="shared" si="63"/>
        <v>10041879.505365873</v>
      </c>
      <c r="N346" s="41">
        <f>'jan-juli'!M346</f>
        <v>9361346.9075501803</v>
      </c>
      <c r="O346" s="41">
        <f t="shared" si="64"/>
        <v>680532.59781569242</v>
      </c>
      <c r="Q346" s="63"/>
      <c r="R346" s="64"/>
      <c r="S346" s="64"/>
      <c r="T346" s="64"/>
    </row>
    <row r="347" spans="1:20" s="34" customFormat="1" x14ac:dyDescent="0.2">
      <c r="A347" s="33">
        <v>5427</v>
      </c>
      <c r="B347" s="34" t="s">
        <v>336</v>
      </c>
      <c r="C347" s="36">
        <v>48678873</v>
      </c>
      <c r="D347" s="36">
        <v>2893</v>
      </c>
      <c r="E347" s="37">
        <f t="shared" si="58"/>
        <v>16826.43380573799</v>
      </c>
      <c r="F347" s="38">
        <f t="shared" si="55"/>
        <v>0.78248780245795302</v>
      </c>
      <c r="G347" s="39">
        <f t="shared" si="56"/>
        <v>2806.3987060643244</v>
      </c>
      <c r="H347" s="39">
        <f t="shared" si="57"/>
        <v>884.43413748294097</v>
      </c>
      <c r="I347" s="37">
        <f t="shared" si="59"/>
        <v>3690.8328435472654</v>
      </c>
      <c r="J347" s="40">
        <f t="shared" si="60"/>
        <v>-238.44360505729779</v>
      </c>
      <c r="K347" s="37">
        <f t="shared" si="61"/>
        <v>3452.3892384899677</v>
      </c>
      <c r="L347" s="37">
        <f t="shared" si="62"/>
        <v>10677579.416382238</v>
      </c>
      <c r="M347" s="37">
        <f t="shared" si="63"/>
        <v>9987762.066951476</v>
      </c>
      <c r="N347" s="41">
        <f>'jan-juli'!M347</f>
        <v>9223387.9268063121</v>
      </c>
      <c r="O347" s="41">
        <f t="shared" si="64"/>
        <v>764374.14014516398</v>
      </c>
      <c r="Q347" s="63"/>
      <c r="R347" s="64"/>
      <c r="S347" s="64"/>
      <c r="T347" s="64"/>
    </row>
    <row r="348" spans="1:20" s="34" customFormat="1" x14ac:dyDescent="0.2">
      <c r="A348" s="33">
        <v>5428</v>
      </c>
      <c r="B348" s="34" t="s">
        <v>421</v>
      </c>
      <c r="C348" s="36">
        <v>80061692</v>
      </c>
      <c r="D348" s="36">
        <v>4812</v>
      </c>
      <c r="E348" s="37">
        <f t="shared" si="58"/>
        <v>16637.924355777224</v>
      </c>
      <c r="F348" s="38">
        <f t="shared" si="55"/>
        <v>0.77372145618723842</v>
      </c>
      <c r="G348" s="39">
        <f t="shared" si="56"/>
        <v>2919.5043760407839</v>
      </c>
      <c r="H348" s="39">
        <f t="shared" si="57"/>
        <v>950.41244496920888</v>
      </c>
      <c r="I348" s="37">
        <f t="shared" si="59"/>
        <v>3869.9168210099929</v>
      </c>
      <c r="J348" s="40">
        <f t="shared" si="60"/>
        <v>-238.44360505729779</v>
      </c>
      <c r="K348" s="37">
        <f t="shared" si="61"/>
        <v>3631.4732159526952</v>
      </c>
      <c r="L348" s="37">
        <f t="shared" si="62"/>
        <v>18622039.742700085</v>
      </c>
      <c r="M348" s="37">
        <f t="shared" si="63"/>
        <v>17474649.115164369</v>
      </c>
      <c r="N348" s="41">
        <f>'jan-juli'!M348</f>
        <v>17810858.095140669</v>
      </c>
      <c r="O348" s="41">
        <f t="shared" si="64"/>
        <v>-336208.97997630015</v>
      </c>
      <c r="Q348" s="63"/>
      <c r="R348" s="64"/>
      <c r="S348" s="64"/>
      <c r="T348" s="64"/>
    </row>
    <row r="349" spans="1:20" s="34" customFormat="1" x14ac:dyDescent="0.2">
      <c r="A349" s="33">
        <v>5429</v>
      </c>
      <c r="B349" s="34" t="s">
        <v>338</v>
      </c>
      <c r="C349" s="36">
        <v>21311044</v>
      </c>
      <c r="D349" s="36">
        <v>1166</v>
      </c>
      <c r="E349" s="37">
        <f t="shared" si="58"/>
        <v>18277.053173241853</v>
      </c>
      <c r="F349" s="38">
        <f t="shared" si="55"/>
        <v>0.84994665762511057</v>
      </c>
      <c r="G349" s="39">
        <f t="shared" si="56"/>
        <v>1936.0270855620065</v>
      </c>
      <c r="H349" s="39">
        <f t="shared" si="57"/>
        <v>376.71735885658887</v>
      </c>
      <c r="I349" s="37">
        <f t="shared" si="59"/>
        <v>2312.7444444185953</v>
      </c>
      <c r="J349" s="40">
        <f t="shared" si="60"/>
        <v>-238.44360505729779</v>
      </c>
      <c r="K349" s="37">
        <f t="shared" si="61"/>
        <v>2074.3008393612977</v>
      </c>
      <c r="L349" s="37">
        <f t="shared" si="62"/>
        <v>2696660.0221920824</v>
      </c>
      <c r="M349" s="37">
        <f t="shared" si="63"/>
        <v>2418634.7786952732</v>
      </c>
      <c r="N349" s="41">
        <f>'jan-juli'!M349</f>
        <v>2034298.516507488</v>
      </c>
      <c r="O349" s="41">
        <f t="shared" si="64"/>
        <v>384336.26218778524</v>
      </c>
      <c r="Q349" s="63"/>
      <c r="R349" s="64"/>
      <c r="S349" s="64"/>
      <c r="T349" s="64"/>
    </row>
    <row r="350" spans="1:20" s="34" customFormat="1" x14ac:dyDescent="0.2">
      <c r="A350" s="33">
        <v>5430</v>
      </c>
      <c r="B350" s="34" t="s">
        <v>417</v>
      </c>
      <c r="C350" s="36">
        <v>37267350</v>
      </c>
      <c r="D350" s="36">
        <v>2920</v>
      </c>
      <c r="E350" s="37">
        <f t="shared" si="58"/>
        <v>12762.79109589041</v>
      </c>
      <c r="F350" s="38">
        <f t="shared" si="55"/>
        <v>0.59351425698103877</v>
      </c>
      <c r="G350" s="39">
        <f t="shared" si="56"/>
        <v>5244.584331972872</v>
      </c>
      <c r="H350" s="39">
        <f t="shared" si="57"/>
        <v>2306.7090859295936</v>
      </c>
      <c r="I350" s="37">
        <f t="shared" si="59"/>
        <v>7551.2934179024651</v>
      </c>
      <c r="J350" s="40">
        <f t="shared" si="60"/>
        <v>-238.44360505729779</v>
      </c>
      <c r="K350" s="37">
        <f t="shared" si="61"/>
        <v>7312.8498128451674</v>
      </c>
      <c r="L350" s="37">
        <f t="shared" si="62"/>
        <v>22049776.7802752</v>
      </c>
      <c r="M350" s="37">
        <f t="shared" si="63"/>
        <v>21353521.453507889</v>
      </c>
      <c r="N350" s="41">
        <f>'jan-juli'!M350</f>
        <v>20467956.151373811</v>
      </c>
      <c r="O350" s="41">
        <f t="shared" si="64"/>
        <v>885565.302134078</v>
      </c>
      <c r="Q350" s="63"/>
      <c r="R350" s="64"/>
      <c r="S350" s="64"/>
      <c r="T350" s="64"/>
    </row>
    <row r="351" spans="1:20" s="34" customFormat="1" x14ac:dyDescent="0.2">
      <c r="A351" s="33">
        <v>5432</v>
      </c>
      <c r="B351" s="34" t="s">
        <v>343</v>
      </c>
      <c r="C351" s="36">
        <v>13641047</v>
      </c>
      <c r="D351" s="36">
        <v>860</v>
      </c>
      <c r="E351" s="37">
        <f t="shared" si="58"/>
        <v>15861.682558139535</v>
      </c>
      <c r="F351" s="38">
        <f t="shared" si="55"/>
        <v>0.73762350783870612</v>
      </c>
      <c r="G351" s="39">
        <f t="shared" si="56"/>
        <v>3385.2494546233975</v>
      </c>
      <c r="H351" s="39">
        <f t="shared" si="57"/>
        <v>1222.0970741424001</v>
      </c>
      <c r="I351" s="37">
        <f t="shared" si="59"/>
        <v>4607.3465287657973</v>
      </c>
      <c r="J351" s="40">
        <f t="shared" si="60"/>
        <v>-238.44360505729779</v>
      </c>
      <c r="K351" s="37">
        <f t="shared" si="61"/>
        <v>4368.9029237084997</v>
      </c>
      <c r="L351" s="37">
        <f t="shared" si="62"/>
        <v>3962318.0147385858</v>
      </c>
      <c r="M351" s="37">
        <f t="shared" si="63"/>
        <v>3757256.5143893096</v>
      </c>
      <c r="N351" s="41">
        <f>'jan-juli'!M351</f>
        <v>3660001.9880758477</v>
      </c>
      <c r="O351" s="41">
        <f t="shared" si="64"/>
        <v>97254.526313461829</v>
      </c>
      <c r="Q351" s="63"/>
      <c r="R351" s="64"/>
      <c r="S351" s="64"/>
      <c r="T351" s="64"/>
    </row>
    <row r="352" spans="1:20" s="34" customFormat="1" x14ac:dyDescent="0.2">
      <c r="A352" s="33">
        <v>5433</v>
      </c>
      <c r="B352" s="34" t="s">
        <v>344</v>
      </c>
      <c r="C352" s="36">
        <v>15625581</v>
      </c>
      <c r="D352" s="36">
        <v>983</v>
      </c>
      <c r="E352" s="37">
        <f t="shared" si="58"/>
        <v>15895.809766022381</v>
      </c>
      <c r="F352" s="38">
        <f t="shared" si="55"/>
        <v>0.73921054191904512</v>
      </c>
      <c r="G352" s="39">
        <f t="shared" si="56"/>
        <v>3364.7731298936897</v>
      </c>
      <c r="H352" s="39">
        <f t="shared" si="57"/>
        <v>1210.152551383404</v>
      </c>
      <c r="I352" s="37">
        <f t="shared" si="59"/>
        <v>4574.9256812770936</v>
      </c>
      <c r="J352" s="40">
        <f t="shared" si="60"/>
        <v>-238.44360505729779</v>
      </c>
      <c r="K352" s="37">
        <f t="shared" si="61"/>
        <v>4336.482076219796</v>
      </c>
      <c r="L352" s="37">
        <f t="shared" si="62"/>
        <v>4497151.9446953833</v>
      </c>
      <c r="M352" s="37">
        <f t="shared" si="63"/>
        <v>4262761.8809240591</v>
      </c>
      <c r="N352" s="41">
        <f>'jan-juli'!M352</f>
        <v>3914404.3666611151</v>
      </c>
      <c r="O352" s="41">
        <f t="shared" si="64"/>
        <v>348357.51426294399</v>
      </c>
      <c r="Q352" s="63"/>
      <c r="R352" s="64"/>
      <c r="S352" s="64"/>
      <c r="T352" s="64"/>
    </row>
    <row r="353" spans="1:20" s="34" customFormat="1" x14ac:dyDescent="0.2">
      <c r="A353" s="33">
        <v>5434</v>
      </c>
      <c r="B353" s="34" t="s">
        <v>345</v>
      </c>
      <c r="C353" s="36">
        <v>22470870</v>
      </c>
      <c r="D353" s="36">
        <v>1197</v>
      </c>
      <c r="E353" s="37">
        <f t="shared" si="58"/>
        <v>18772.656641604011</v>
      </c>
      <c r="F353" s="38">
        <f t="shared" si="55"/>
        <v>0.87299394579837752</v>
      </c>
      <c r="G353" s="39">
        <f t="shared" si="56"/>
        <v>1638.6650045447116</v>
      </c>
      <c r="H353" s="39">
        <f t="shared" si="57"/>
        <v>203.25614492983348</v>
      </c>
      <c r="I353" s="37">
        <f t="shared" si="59"/>
        <v>1841.921149474545</v>
      </c>
      <c r="J353" s="40">
        <f t="shared" si="60"/>
        <v>-238.44360505729779</v>
      </c>
      <c r="K353" s="37">
        <f t="shared" si="61"/>
        <v>1603.4775444172471</v>
      </c>
      <c r="L353" s="37">
        <f t="shared" si="62"/>
        <v>2204779.6159210303</v>
      </c>
      <c r="M353" s="37">
        <f t="shared" si="63"/>
        <v>1919362.6206674448</v>
      </c>
      <c r="N353" s="41">
        <f>'jan-juli'!M353</f>
        <v>2010434.789159057</v>
      </c>
      <c r="O353" s="41">
        <f t="shared" si="64"/>
        <v>-91072.168491612189</v>
      </c>
      <c r="Q353" s="63"/>
      <c r="R353" s="64"/>
      <c r="S353" s="64"/>
      <c r="T353" s="64"/>
    </row>
    <row r="354" spans="1:20" s="34" customFormat="1" x14ac:dyDescent="0.2">
      <c r="A354" s="33">
        <v>5435</v>
      </c>
      <c r="B354" s="34" t="s">
        <v>346</v>
      </c>
      <c r="C354" s="36">
        <v>55864500</v>
      </c>
      <c r="D354" s="36">
        <v>3075</v>
      </c>
      <c r="E354" s="37">
        <f t="shared" si="58"/>
        <v>18167.317073170732</v>
      </c>
      <c r="F354" s="38">
        <f t="shared" si="55"/>
        <v>0.84484354660430261</v>
      </c>
      <c r="G354" s="39">
        <f t="shared" si="56"/>
        <v>2001.8687456046791</v>
      </c>
      <c r="H354" s="39">
        <f t="shared" si="57"/>
        <v>415.12499388148115</v>
      </c>
      <c r="I354" s="37">
        <f t="shared" si="59"/>
        <v>2416.9937394861604</v>
      </c>
      <c r="J354" s="40">
        <f t="shared" si="60"/>
        <v>-238.44360505729779</v>
      </c>
      <c r="K354" s="37">
        <f t="shared" si="61"/>
        <v>2178.5501344288627</v>
      </c>
      <c r="L354" s="37">
        <f t="shared" si="62"/>
        <v>7432255.7489199433</v>
      </c>
      <c r="M354" s="37">
        <f t="shared" si="63"/>
        <v>6699041.6633687532</v>
      </c>
      <c r="N354" s="41">
        <f>'jan-juli'!M354</f>
        <v>6755183.4646316655</v>
      </c>
      <c r="O354" s="41">
        <f t="shared" si="64"/>
        <v>-56141.80126291234</v>
      </c>
      <c r="Q354" s="63"/>
      <c r="R354" s="64"/>
      <c r="S354" s="64"/>
      <c r="T354" s="64"/>
    </row>
    <row r="355" spans="1:20" s="34" customFormat="1" x14ac:dyDescent="0.2">
      <c r="A355" s="33">
        <v>5436</v>
      </c>
      <c r="B355" s="34" t="s">
        <v>418</v>
      </c>
      <c r="C355" s="36">
        <v>67850480</v>
      </c>
      <c r="D355" s="36">
        <v>3921</v>
      </c>
      <c r="E355" s="37">
        <f t="shared" si="58"/>
        <v>17304.38153532262</v>
      </c>
      <c r="F355" s="38">
        <f t="shared" si="55"/>
        <v>0.80471403725792057</v>
      </c>
      <c r="G355" s="39">
        <f t="shared" si="56"/>
        <v>2519.6300683135464</v>
      </c>
      <c r="H355" s="39">
        <f t="shared" si="57"/>
        <v>717.15243212832047</v>
      </c>
      <c r="I355" s="37">
        <f t="shared" si="59"/>
        <v>3236.7825004418669</v>
      </c>
      <c r="J355" s="40">
        <f t="shared" si="60"/>
        <v>-238.44360505729779</v>
      </c>
      <c r="K355" s="37">
        <f t="shared" si="61"/>
        <v>2998.3388953845692</v>
      </c>
      <c r="L355" s="37">
        <f t="shared" si="62"/>
        <v>12691424.184232561</v>
      </c>
      <c r="M355" s="37">
        <f t="shared" si="63"/>
        <v>11756486.808802895</v>
      </c>
      <c r="N355" s="41">
        <f>'jan-juli'!M355</f>
        <v>10794367.134413252</v>
      </c>
      <c r="O355" s="41">
        <f t="shared" si="64"/>
        <v>962119.67438964359</v>
      </c>
      <c r="Q355" s="63"/>
      <c r="R355" s="64"/>
      <c r="S355" s="64"/>
      <c r="T355" s="64"/>
    </row>
    <row r="356" spans="1:20" s="34" customFormat="1" x14ac:dyDescent="0.2">
      <c r="A356" s="33">
        <v>5437</v>
      </c>
      <c r="B356" s="34" t="s">
        <v>388</v>
      </c>
      <c r="C356" s="36">
        <v>40707448</v>
      </c>
      <c r="D356" s="36">
        <v>2641</v>
      </c>
      <c r="E356" s="37">
        <f t="shared" si="58"/>
        <v>15413.649375236653</v>
      </c>
      <c r="F356" s="38">
        <f t="shared" si="55"/>
        <v>0.71678840369451335</v>
      </c>
      <c r="G356" s="39">
        <f t="shared" si="56"/>
        <v>3654.0693643651266</v>
      </c>
      <c r="H356" s="39">
        <f t="shared" si="57"/>
        <v>1378.9086881584087</v>
      </c>
      <c r="I356" s="37">
        <f t="shared" si="59"/>
        <v>5032.9780525235356</v>
      </c>
      <c r="J356" s="40">
        <f t="shared" si="60"/>
        <v>-238.44360505729779</v>
      </c>
      <c r="K356" s="37">
        <f t="shared" si="61"/>
        <v>4794.5344474662379</v>
      </c>
      <c r="L356" s="37">
        <f t="shared" si="62"/>
        <v>13292095.036714658</v>
      </c>
      <c r="M356" s="37">
        <f t="shared" si="63"/>
        <v>12662365.475758335</v>
      </c>
      <c r="N356" s="41">
        <f>'jan-juli'!M356</f>
        <v>12094400.047509667</v>
      </c>
      <c r="O356" s="41">
        <f t="shared" si="64"/>
        <v>567965.42824866809</v>
      </c>
      <c r="Q356" s="63"/>
      <c r="R356" s="64"/>
      <c r="S356" s="64"/>
      <c r="T356" s="64"/>
    </row>
    <row r="357" spans="1:20" s="34" customFormat="1" x14ac:dyDescent="0.2">
      <c r="A357" s="33">
        <v>5438</v>
      </c>
      <c r="B357" s="34" t="s">
        <v>347</v>
      </c>
      <c r="C357" s="36">
        <v>25071267</v>
      </c>
      <c r="D357" s="36">
        <v>1271</v>
      </c>
      <c r="E357" s="37">
        <f t="shared" si="58"/>
        <v>19725.623131392604</v>
      </c>
      <c r="F357" s="38">
        <f t="shared" si="55"/>
        <v>0.91731020811632979</v>
      </c>
      <c r="G357" s="39">
        <f t="shared" si="56"/>
        <v>1066.8851106715563</v>
      </c>
      <c r="H357" s="39">
        <f t="shared" si="57"/>
        <v>0</v>
      </c>
      <c r="I357" s="37">
        <f t="shared" si="59"/>
        <v>1066.8851106715563</v>
      </c>
      <c r="J357" s="40">
        <f t="shared" si="60"/>
        <v>-238.44360505729779</v>
      </c>
      <c r="K357" s="37">
        <f t="shared" si="61"/>
        <v>828.44150561425852</v>
      </c>
      <c r="L357" s="37">
        <f t="shared" si="62"/>
        <v>1356010.9756635481</v>
      </c>
      <c r="M357" s="37">
        <f t="shared" si="63"/>
        <v>1052949.1536357226</v>
      </c>
      <c r="N357" s="41">
        <f>'jan-juli'!M357</f>
        <v>1199644.482005941</v>
      </c>
      <c r="O357" s="41">
        <f t="shared" si="64"/>
        <v>-146695.3283702184</v>
      </c>
      <c r="Q357" s="63"/>
      <c r="R357" s="64"/>
      <c r="S357" s="64"/>
      <c r="T357" s="64"/>
    </row>
    <row r="358" spans="1:20" s="34" customFormat="1" x14ac:dyDescent="0.2">
      <c r="A358" s="33">
        <v>5439</v>
      </c>
      <c r="B358" s="34" t="s">
        <v>348</v>
      </c>
      <c r="C358" s="36">
        <v>18695221</v>
      </c>
      <c r="D358" s="36">
        <v>1097</v>
      </c>
      <c r="E358" s="37">
        <f t="shared" si="58"/>
        <v>17042.134001823153</v>
      </c>
      <c r="F358" s="38">
        <f t="shared" si="55"/>
        <v>0.7925186131676395</v>
      </c>
      <c r="G358" s="39">
        <f t="shared" si="56"/>
        <v>2676.9785884132266</v>
      </c>
      <c r="H358" s="39">
        <f t="shared" si="57"/>
        <v>808.9390688531339</v>
      </c>
      <c r="I358" s="37">
        <f t="shared" si="59"/>
        <v>3485.9176572663605</v>
      </c>
      <c r="J358" s="40">
        <f t="shared" si="60"/>
        <v>-238.44360505729779</v>
      </c>
      <c r="K358" s="37">
        <f t="shared" si="61"/>
        <v>3247.4740522090628</v>
      </c>
      <c r="L358" s="37">
        <f t="shared" si="62"/>
        <v>3824051.6700211973</v>
      </c>
      <c r="M358" s="37">
        <f t="shared" si="63"/>
        <v>3562479.0352733419</v>
      </c>
      <c r="N358" s="41">
        <f>'jan-juli'!M358</f>
        <v>3683820.7870572158</v>
      </c>
      <c r="O358" s="41">
        <f t="shared" si="64"/>
        <v>-121341.75178387389</v>
      </c>
      <c r="Q358" s="63"/>
      <c r="R358" s="64"/>
      <c r="S358" s="64"/>
      <c r="T358" s="64"/>
    </row>
    <row r="359" spans="1:20" s="34" customFormat="1" x14ac:dyDescent="0.2">
      <c r="A359" s="33">
        <v>5440</v>
      </c>
      <c r="B359" s="34" t="s">
        <v>349</v>
      </c>
      <c r="C359" s="36">
        <v>17119953</v>
      </c>
      <c r="D359" s="36">
        <v>928</v>
      </c>
      <c r="E359" s="37">
        <f t="shared" si="58"/>
        <v>18448.225215517243</v>
      </c>
      <c r="F359" s="38">
        <f t="shared" si="55"/>
        <v>0.85790675402751249</v>
      </c>
      <c r="G359" s="39">
        <f t="shared" si="56"/>
        <v>1833.3238601967728</v>
      </c>
      <c r="H359" s="39">
        <f t="shared" si="57"/>
        <v>316.80714406020252</v>
      </c>
      <c r="I359" s="37">
        <f t="shared" si="59"/>
        <v>2150.1310042569753</v>
      </c>
      <c r="J359" s="40">
        <f t="shared" si="60"/>
        <v>-238.44360505729779</v>
      </c>
      <c r="K359" s="37">
        <f t="shared" si="61"/>
        <v>1911.6873991996774</v>
      </c>
      <c r="L359" s="37">
        <f t="shared" si="62"/>
        <v>1995321.5719504731</v>
      </c>
      <c r="M359" s="37">
        <f t="shared" si="63"/>
        <v>1774045.9064573008</v>
      </c>
      <c r="N359" s="41">
        <f>'jan-juli'!M359</f>
        <v>1913568.1555051017</v>
      </c>
      <c r="O359" s="41">
        <f t="shared" si="64"/>
        <v>-139522.2490478009</v>
      </c>
      <c r="Q359" s="63"/>
      <c r="R359" s="64"/>
      <c r="S359" s="64"/>
      <c r="T359" s="64"/>
    </row>
    <row r="360" spans="1:20" s="34" customFormat="1" x14ac:dyDescent="0.2">
      <c r="A360" s="33">
        <v>5441</v>
      </c>
      <c r="B360" s="34" t="s">
        <v>389</v>
      </c>
      <c r="C360" s="36">
        <v>47487067</v>
      </c>
      <c r="D360" s="36">
        <v>2829</v>
      </c>
      <c r="E360" s="37">
        <f t="shared" si="58"/>
        <v>16785.813715093671</v>
      </c>
      <c r="F360" s="38">
        <f t="shared" si="55"/>
        <v>0.78059882670522529</v>
      </c>
      <c r="G360" s="39">
        <f t="shared" si="56"/>
        <v>2830.770760450916</v>
      </c>
      <c r="H360" s="39">
        <f t="shared" si="57"/>
        <v>898.65116920845264</v>
      </c>
      <c r="I360" s="37">
        <f t="shared" si="59"/>
        <v>3729.4219296593687</v>
      </c>
      <c r="J360" s="40">
        <f t="shared" si="60"/>
        <v>-238.44360505729779</v>
      </c>
      <c r="K360" s="37">
        <f t="shared" si="61"/>
        <v>3490.9783246020711</v>
      </c>
      <c r="L360" s="37">
        <f t="shared" si="62"/>
        <v>10550534.639006354</v>
      </c>
      <c r="M360" s="37">
        <f t="shared" si="63"/>
        <v>9875977.6802992597</v>
      </c>
      <c r="N360" s="41">
        <f>'jan-juli'!M360</f>
        <v>9367342.4574611317</v>
      </c>
      <c r="O360" s="41">
        <f t="shared" si="64"/>
        <v>508635.22283812799</v>
      </c>
      <c r="Q360" s="63"/>
      <c r="R360" s="64"/>
      <c r="S360" s="64"/>
      <c r="T360" s="64"/>
    </row>
    <row r="361" spans="1:20" s="34" customFormat="1" x14ac:dyDescent="0.2">
      <c r="A361" s="33">
        <v>5442</v>
      </c>
      <c r="B361" s="34" t="s">
        <v>390</v>
      </c>
      <c r="C361" s="36">
        <v>12631238</v>
      </c>
      <c r="D361" s="36">
        <v>880</v>
      </c>
      <c r="E361" s="37">
        <f t="shared" si="58"/>
        <v>14353.679545454546</v>
      </c>
      <c r="F361" s="38">
        <f t="shared" si="55"/>
        <v>0.66749611322146651</v>
      </c>
      <c r="G361" s="39">
        <f t="shared" si="56"/>
        <v>4290.0512622343904</v>
      </c>
      <c r="H361" s="39">
        <f t="shared" si="57"/>
        <v>1749.8981285821462</v>
      </c>
      <c r="I361" s="37">
        <f t="shared" si="59"/>
        <v>6039.9493908165368</v>
      </c>
      <c r="J361" s="40">
        <f t="shared" si="60"/>
        <v>-238.44360505729779</v>
      </c>
      <c r="K361" s="37">
        <f t="shared" si="61"/>
        <v>5801.5057857592392</v>
      </c>
      <c r="L361" s="37">
        <f t="shared" si="62"/>
        <v>5315155.4639185527</v>
      </c>
      <c r="M361" s="37">
        <f t="shared" si="63"/>
        <v>5105325.0914681302</v>
      </c>
      <c r="N361" s="41">
        <f>'jan-juli'!M361</f>
        <v>4923566.028496217</v>
      </c>
      <c r="O361" s="41">
        <f t="shared" si="64"/>
        <v>181759.06297191326</v>
      </c>
      <c r="Q361" s="63"/>
      <c r="R361" s="64"/>
      <c r="S361" s="64"/>
      <c r="T361" s="64"/>
    </row>
    <row r="362" spans="1:20" s="34" customFormat="1" x14ac:dyDescent="0.2">
      <c r="A362" s="33">
        <v>5443</v>
      </c>
      <c r="B362" s="34" t="s">
        <v>350</v>
      </c>
      <c r="C362" s="36">
        <v>39651072</v>
      </c>
      <c r="D362" s="36">
        <v>2200</v>
      </c>
      <c r="E362" s="37">
        <f t="shared" si="58"/>
        <v>18023.214545454546</v>
      </c>
      <c r="F362" s="38">
        <f t="shared" si="55"/>
        <v>0.83814227695066845</v>
      </c>
      <c r="G362" s="39">
        <f t="shared" si="56"/>
        <v>2088.3302622343908</v>
      </c>
      <c r="H362" s="39">
        <f t="shared" si="57"/>
        <v>465.5608785821463</v>
      </c>
      <c r="I362" s="37">
        <f t="shared" si="59"/>
        <v>2553.8911408165372</v>
      </c>
      <c r="J362" s="40">
        <f t="shared" si="60"/>
        <v>-238.44360505729779</v>
      </c>
      <c r="K362" s="37">
        <f t="shared" si="61"/>
        <v>2315.4475357592396</v>
      </c>
      <c r="L362" s="37">
        <f t="shared" si="62"/>
        <v>5618560.5097963819</v>
      </c>
      <c r="M362" s="37">
        <f t="shared" si="63"/>
        <v>5093984.5786703276</v>
      </c>
      <c r="N362" s="41">
        <f>'jan-juli'!M362</f>
        <v>4529109.9962405367</v>
      </c>
      <c r="O362" s="41">
        <f t="shared" si="64"/>
        <v>564874.58242979087</v>
      </c>
      <c r="Q362" s="63"/>
      <c r="R362" s="64"/>
      <c r="S362" s="64"/>
      <c r="T362" s="64"/>
    </row>
    <row r="363" spans="1:20" s="34" customFormat="1" x14ac:dyDescent="0.2">
      <c r="A363" s="33">
        <v>5444</v>
      </c>
      <c r="B363" s="34" t="s">
        <v>351</v>
      </c>
      <c r="C363" s="36">
        <v>182477722</v>
      </c>
      <c r="D363" s="36">
        <v>10103</v>
      </c>
      <c r="E363" s="37">
        <f t="shared" si="58"/>
        <v>18061.73631594576</v>
      </c>
      <c r="F363" s="38">
        <f t="shared" si="55"/>
        <v>0.83993367350483206</v>
      </c>
      <c r="G363" s="39">
        <f t="shared" si="56"/>
        <v>2065.2171999396624</v>
      </c>
      <c r="H363" s="39">
        <f t="shared" si="57"/>
        <v>452.07825891022145</v>
      </c>
      <c r="I363" s="37">
        <f t="shared" si="59"/>
        <v>2517.2954588498837</v>
      </c>
      <c r="J363" s="40">
        <f t="shared" si="60"/>
        <v>-238.44360505729779</v>
      </c>
      <c r="K363" s="37">
        <f t="shared" si="61"/>
        <v>2278.8518537925861</v>
      </c>
      <c r="L363" s="37">
        <f t="shared" si="62"/>
        <v>25432236.020760376</v>
      </c>
      <c r="M363" s="37">
        <f t="shared" si="63"/>
        <v>23023240.278866496</v>
      </c>
      <c r="N363" s="41">
        <f>'jan-juli'!M363</f>
        <v>20542839.948349167</v>
      </c>
      <c r="O363" s="41">
        <f t="shared" si="64"/>
        <v>2480400.3305173293</v>
      </c>
      <c r="Q363" s="63"/>
      <c r="R363" s="64"/>
      <c r="S363" s="64"/>
      <c r="T363" s="64"/>
    </row>
    <row r="364" spans="1:20" s="34" customFormat="1" x14ac:dyDescent="0.2">
      <c r="A364" s="33"/>
      <c r="C364" s="36"/>
      <c r="D364" s="36"/>
      <c r="E364" s="37"/>
      <c r="F364" s="38"/>
      <c r="G364" s="39"/>
      <c r="H364" s="39"/>
      <c r="I364" s="37"/>
      <c r="J364" s="40"/>
      <c r="K364" s="37"/>
      <c r="L364" s="37"/>
      <c r="M364" s="37"/>
      <c r="N364" s="41"/>
      <c r="O364" s="41"/>
      <c r="Q364" s="63"/>
      <c r="R364" s="64"/>
      <c r="S364" s="64"/>
      <c r="T364" s="64"/>
    </row>
    <row r="365" spans="1:20" s="34" customFormat="1" x14ac:dyDescent="0.2">
      <c r="A365" s="42"/>
      <c r="C365" s="36"/>
      <c r="D365" s="43"/>
      <c r="E365" s="37"/>
      <c r="F365" s="38"/>
      <c r="G365" s="39"/>
      <c r="H365" s="39"/>
      <c r="I365" s="37"/>
      <c r="J365" s="40"/>
      <c r="K365" s="37"/>
      <c r="M365" s="37"/>
      <c r="N365" s="41"/>
      <c r="O365" s="41"/>
    </row>
    <row r="366" spans="1:20" s="60" customFormat="1" ht="13.5" thickBot="1" x14ac:dyDescent="0.25">
      <c r="A366" s="44"/>
      <c r="B366" s="44" t="s">
        <v>32</v>
      </c>
      <c r="C366" s="45">
        <f>SUM(C8:C365)</f>
        <v>115934731910</v>
      </c>
      <c r="D366" s="46">
        <f>SUM(D8:D364)</f>
        <v>5391369</v>
      </c>
      <c r="E366" s="46">
        <f>(C366)/D366</f>
        <v>21503.764982511864</v>
      </c>
      <c r="F366" s="47">
        <f>IF(C366&gt;0,E366/E$366,"")</f>
        <v>1</v>
      </c>
      <c r="G366" s="48"/>
      <c r="H366" s="48"/>
      <c r="I366" s="46"/>
      <c r="J366" s="49"/>
      <c r="K366" s="46"/>
      <c r="L366" s="46">
        <f>SUM(L8:L364)</f>
        <v>1285537460.5541584</v>
      </c>
      <c r="M366" s="46">
        <f>SUM(M8:M365)</f>
        <v>3.0882656574249268E-6</v>
      </c>
      <c r="N366" s="46">
        <f>jan!M365</f>
        <v>-1.1168885976076126E-6</v>
      </c>
      <c r="O366" s="46">
        <f t="shared" ref="O366" si="65">M366-N366</f>
        <v>4.2051542550325394E-6</v>
      </c>
    </row>
    <row r="367" spans="1:20" s="34" customFormat="1" ht="13.5" thickTop="1" x14ac:dyDescent="0.2">
      <c r="A367" s="50"/>
      <c r="B367" s="50"/>
      <c r="C367" s="50"/>
      <c r="D367" s="2"/>
      <c r="E367" s="37"/>
      <c r="F367" s="38"/>
      <c r="G367" s="39"/>
      <c r="H367" s="39"/>
      <c r="I367" s="37"/>
      <c r="J367" s="40"/>
      <c r="K367" s="37"/>
      <c r="L367" s="37"/>
      <c r="M367" s="37"/>
      <c r="O367" s="51"/>
    </row>
    <row r="368" spans="1:20" s="34" customFormat="1" x14ac:dyDescent="0.2">
      <c r="A368" s="52" t="s">
        <v>33</v>
      </c>
      <c r="B368" s="52"/>
      <c r="C368" s="52"/>
      <c r="D368" s="53">
        <f>L366</f>
        <v>1285537460.5541584</v>
      </c>
      <c r="E368" s="54" t="s">
        <v>34</v>
      </c>
      <c r="F368" s="55">
        <f>D366</f>
        <v>5391369</v>
      </c>
      <c r="G368" s="54" t="s">
        <v>35</v>
      </c>
      <c r="H368" s="54"/>
      <c r="I368" s="56">
        <f>-L366/D366</f>
        <v>-238.44360505729779</v>
      </c>
      <c r="J368" s="57" t="s">
        <v>36</v>
      </c>
      <c r="M368" s="58"/>
    </row>
  </sheetData>
  <mergeCells count="6">
    <mergeCell ref="A1:M1"/>
    <mergeCell ref="A2:A5"/>
    <mergeCell ref="B2:B5"/>
    <mergeCell ref="E2:F2"/>
    <mergeCell ref="G2:K2"/>
    <mergeCell ref="L2:M2"/>
  </mergeCells>
  <pageMargins left="0.7" right="0.7" top="0.78740157499999996" bottom="0.78740157499999996" header="0.3" footer="0.3"/>
  <pageSetup paperSize="9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366"/>
  <sheetViews>
    <sheetView workbookViewId="0">
      <pane xSplit="2" ySplit="7" topLeftCell="C354" activePane="bottomRight" state="frozen"/>
      <selection activeCell="C15" sqref="C15"/>
      <selection pane="topRight" activeCell="C15" sqref="C15"/>
      <selection pane="bottomLeft" activeCell="C15" sqref="C15"/>
      <selection pane="bottomRight" activeCell="Q5" sqref="Q5"/>
    </sheetView>
  </sheetViews>
  <sheetFormatPr baseColWidth="10" defaultColWidth="8.85546875" defaultRowHeight="12.75" x14ac:dyDescent="0.2"/>
  <cols>
    <col min="1" max="1" width="6.42578125" style="2" customWidth="1"/>
    <col min="2" max="2" width="14" style="2" bestFit="1" customWidth="1"/>
    <col min="3" max="3" width="15.85546875" style="2" customWidth="1"/>
    <col min="4" max="4" width="12.140625" style="2" bestFit="1" customWidth="1"/>
    <col min="5" max="6" width="11.42578125" style="2" customWidth="1"/>
    <col min="7" max="8" width="11.42578125" style="61" customWidth="1"/>
    <col min="9" max="9" width="11.42578125" style="2" customWidth="1"/>
    <col min="10" max="10" width="11.42578125" style="62" customWidth="1"/>
    <col min="11" max="11" width="11.42578125" style="2" customWidth="1"/>
    <col min="12" max="14" width="12.85546875" style="2" bestFit="1" customWidth="1"/>
    <col min="15" max="15" width="12.140625" style="2" bestFit="1" customWidth="1"/>
    <col min="16" max="17" width="11.42578125" style="4" customWidth="1"/>
    <col min="18" max="18" width="14.5703125" style="4" customWidth="1"/>
    <col min="19" max="20" width="11.42578125" style="4" customWidth="1"/>
    <col min="21" max="225" width="11.42578125" style="2" customWidth="1"/>
    <col min="226" max="16384" width="8.85546875" style="2"/>
  </cols>
  <sheetData>
    <row r="1" spans="1:25" ht="22.5" customHeight="1" x14ac:dyDescent="0.2">
      <c r="A1" s="84" t="s">
        <v>431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5"/>
      <c r="N1" s="3"/>
      <c r="O1" s="3"/>
      <c r="U1" s="4"/>
      <c r="V1" s="4"/>
      <c r="W1" s="4"/>
      <c r="X1" s="4"/>
      <c r="Y1" s="4"/>
    </row>
    <row r="2" spans="1:25" x14ac:dyDescent="0.2">
      <c r="A2" s="86" t="s">
        <v>0</v>
      </c>
      <c r="B2" s="86" t="s">
        <v>1</v>
      </c>
      <c r="C2" s="5" t="s">
        <v>2</v>
      </c>
      <c r="D2" s="6" t="s">
        <v>3</v>
      </c>
      <c r="E2" s="89" t="s">
        <v>432</v>
      </c>
      <c r="F2" s="90"/>
      <c r="G2" s="89" t="s">
        <v>4</v>
      </c>
      <c r="H2" s="91"/>
      <c r="I2" s="91"/>
      <c r="J2" s="91"/>
      <c r="K2" s="90"/>
      <c r="L2" s="89" t="s">
        <v>5</v>
      </c>
      <c r="M2" s="90"/>
      <c r="N2" s="7" t="s">
        <v>6</v>
      </c>
      <c r="O2" s="7" t="s">
        <v>7</v>
      </c>
      <c r="U2" s="4"/>
      <c r="V2" s="4"/>
      <c r="W2" s="4"/>
      <c r="X2" s="4"/>
      <c r="Y2" s="4"/>
    </row>
    <row r="3" spans="1:25" x14ac:dyDescent="0.2">
      <c r="A3" s="87"/>
      <c r="B3" s="87"/>
      <c r="C3" s="8" t="s">
        <v>47</v>
      </c>
      <c r="D3" s="9" t="s">
        <v>422</v>
      </c>
      <c r="E3" s="10" t="s">
        <v>9</v>
      </c>
      <c r="F3" s="11" t="s">
        <v>10</v>
      </c>
      <c r="G3" s="12" t="s">
        <v>11</v>
      </c>
      <c r="H3" s="70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  <c r="U3" s="4"/>
      <c r="V3" s="4"/>
      <c r="W3" s="4"/>
      <c r="X3" s="4"/>
      <c r="Y3" s="4"/>
    </row>
    <row r="4" spans="1:25" x14ac:dyDescent="0.2">
      <c r="A4" s="87"/>
      <c r="B4" s="87"/>
      <c r="C4" s="9"/>
      <c r="D4" s="9"/>
      <c r="E4" s="18"/>
      <c r="F4" s="16" t="s">
        <v>18</v>
      </c>
      <c r="G4" s="19" t="s">
        <v>19</v>
      </c>
      <c r="H4" s="71" t="s">
        <v>20</v>
      </c>
      <c r="I4" s="18" t="s">
        <v>16</v>
      </c>
      <c r="J4" s="20" t="s">
        <v>21</v>
      </c>
      <c r="K4" s="15" t="s">
        <v>22</v>
      </c>
      <c r="L4" s="15" t="s">
        <v>23</v>
      </c>
      <c r="M4" s="16" t="s">
        <v>16</v>
      </c>
      <c r="N4" s="21" t="s">
        <v>43</v>
      </c>
      <c r="O4" s="17" t="s">
        <v>49</v>
      </c>
      <c r="U4" s="4"/>
      <c r="V4" s="4"/>
      <c r="W4" s="4"/>
      <c r="X4" s="4"/>
      <c r="Y4" s="4"/>
    </row>
    <row r="5" spans="1:25" s="34" customFormat="1" ht="14.25" x14ac:dyDescent="0.2">
      <c r="A5" s="88"/>
      <c r="B5" s="88"/>
      <c r="C5" s="1"/>
      <c r="D5" s="22"/>
      <c r="E5" s="22"/>
      <c r="F5" s="23" t="s">
        <v>26</v>
      </c>
      <c r="G5" s="24" t="s">
        <v>27</v>
      </c>
      <c r="H5" s="25" t="s">
        <v>28</v>
      </c>
      <c r="I5" s="22"/>
      <c r="J5" s="26" t="s">
        <v>29</v>
      </c>
      <c r="K5" s="22"/>
      <c r="L5" s="23" t="s">
        <v>30</v>
      </c>
      <c r="M5" s="23" t="s">
        <v>48</v>
      </c>
      <c r="N5" s="27"/>
      <c r="O5" s="27"/>
      <c r="P5" s="4"/>
      <c r="Q5" s="82" t="s">
        <v>443</v>
      </c>
      <c r="R5" s="4"/>
      <c r="S5" s="4"/>
      <c r="T5" s="4"/>
      <c r="U5" s="4"/>
      <c r="V5" s="4"/>
      <c r="W5" s="4"/>
      <c r="X5" s="4"/>
      <c r="Y5" s="4"/>
    </row>
    <row r="6" spans="1:25" s="59" customFormat="1" x14ac:dyDescent="0.2">
      <c r="A6" s="74"/>
      <c r="B6" s="74"/>
      <c r="C6" s="74">
        <v>1</v>
      </c>
      <c r="D6" s="75">
        <v>2</v>
      </c>
      <c r="E6" s="74">
        <v>3</v>
      </c>
      <c r="F6" s="74">
        <v>4</v>
      </c>
      <c r="G6" s="74">
        <v>5</v>
      </c>
      <c r="H6" s="74">
        <f t="shared" ref="H6:M6" si="0">G6+1</f>
        <v>6</v>
      </c>
      <c r="I6" s="74">
        <f t="shared" si="0"/>
        <v>7</v>
      </c>
      <c r="J6" s="74">
        <f t="shared" si="0"/>
        <v>8</v>
      </c>
      <c r="K6" s="74">
        <f t="shared" si="0"/>
        <v>9</v>
      </c>
      <c r="L6" s="74">
        <f t="shared" si="0"/>
        <v>10</v>
      </c>
      <c r="M6" s="74">
        <f t="shared" si="0"/>
        <v>11</v>
      </c>
      <c r="N6" s="74">
        <v>12</v>
      </c>
      <c r="O6" s="74">
        <v>13</v>
      </c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s="34" customFormat="1" ht="11.25" customHeight="1" x14ac:dyDescent="0.2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s="34" customFormat="1" x14ac:dyDescent="0.2">
      <c r="A8" s="33">
        <v>301</v>
      </c>
      <c r="B8" s="34" t="s">
        <v>90</v>
      </c>
      <c r="C8" s="83">
        <v>19503517207</v>
      </c>
      <c r="D8" s="36">
        <v>697010</v>
      </c>
      <c r="E8" s="37">
        <f>(C8)/D8</f>
        <v>27981.689225405662</v>
      </c>
      <c r="F8" s="38">
        <f>IF(ISNUMBER(C8),E8/E$364,"")</f>
        <v>1.3352499014880859</v>
      </c>
      <c r="G8" s="39">
        <f>(E$364-E8)*0.6</f>
        <v>-4215.3271290263492</v>
      </c>
      <c r="H8" s="39">
        <f t="shared" ref="H8:H71" si="1">IF(E8&gt;=E$364*0.9,0,IF(E8&lt;0.9*E$364,(E$364*0.9-E8)*0.35))</f>
        <v>0</v>
      </c>
      <c r="I8" s="37">
        <f t="shared" ref="I8" si="2">G8+H8</f>
        <v>-4215.3271290263492</v>
      </c>
      <c r="J8" s="40">
        <f>I$366</f>
        <v>-225.05974846257004</v>
      </c>
      <c r="K8" s="37">
        <f t="shared" ref="K8" si="3">I8+J8</f>
        <v>-4440.3868774889197</v>
      </c>
      <c r="L8" s="37">
        <f>(I8*D8)</f>
        <v>-2938125162.2026558</v>
      </c>
      <c r="M8" s="37">
        <f>(K8*D8)</f>
        <v>-3094994057.4785519</v>
      </c>
      <c r="N8" s="41">
        <f>'jan-mai'!M8</f>
        <v>-2373248500.8832097</v>
      </c>
      <c r="O8" s="41">
        <f>M8-N8</f>
        <v>-721745556.59534216</v>
      </c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s="34" customFormat="1" x14ac:dyDescent="0.2">
      <c r="A9" s="33">
        <v>1101</v>
      </c>
      <c r="B9" s="34" t="s">
        <v>204</v>
      </c>
      <c r="C9" s="83">
        <v>315565478</v>
      </c>
      <c r="D9" s="36">
        <v>14787</v>
      </c>
      <c r="E9" s="37">
        <f t="shared" ref="E9:E72" si="4">(C9)/D9</f>
        <v>21340.736998715089</v>
      </c>
      <c r="F9" s="38">
        <f t="shared" ref="F9:F71" si="5">IF(ISNUMBER(C9),E9/E$364,"")</f>
        <v>1.0183522783658665</v>
      </c>
      <c r="G9" s="39">
        <f t="shared" ref="G9:G71" si="6">(E$364-E9)*0.6</f>
        <v>-230.7557930120056</v>
      </c>
      <c r="H9" s="39">
        <f t="shared" si="1"/>
        <v>0</v>
      </c>
      <c r="I9" s="37">
        <f t="shared" ref="I9:I72" si="7">G9+H9</f>
        <v>-230.7557930120056</v>
      </c>
      <c r="J9" s="40">
        <f t="shared" ref="J9:J72" si="8">I$366</f>
        <v>-225.05974846257004</v>
      </c>
      <c r="K9" s="37">
        <f t="shared" ref="K9:K72" si="9">I9+J9</f>
        <v>-455.81554147457564</v>
      </c>
      <c r="L9" s="37">
        <f t="shared" ref="L9:L72" si="10">(I9*D9)</f>
        <v>-3412185.9112685267</v>
      </c>
      <c r="M9" s="37">
        <f t="shared" ref="M9:M72" si="11">(K9*D9)</f>
        <v>-6740144.4117845502</v>
      </c>
      <c r="N9" s="41">
        <f>'jan-mai'!M9</f>
        <v>-2205307.8726004427</v>
      </c>
      <c r="O9" s="41">
        <f t="shared" ref="O9:O72" si="12">M9-N9</f>
        <v>-4534836.5391841074</v>
      </c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s="34" customFormat="1" x14ac:dyDescent="0.2">
      <c r="A10" s="33">
        <v>1103</v>
      </c>
      <c r="B10" s="34" t="s">
        <v>206</v>
      </c>
      <c r="C10" s="83">
        <v>3641303852</v>
      </c>
      <c r="D10" s="36">
        <v>144147</v>
      </c>
      <c r="E10" s="37">
        <f t="shared" si="4"/>
        <v>25261.044988796159</v>
      </c>
      <c r="F10" s="38">
        <f t="shared" si="5"/>
        <v>1.2054242887577915</v>
      </c>
      <c r="G10" s="39">
        <f t="shared" si="6"/>
        <v>-2582.9405870606474</v>
      </c>
      <c r="H10" s="39">
        <f t="shared" si="1"/>
        <v>0</v>
      </c>
      <c r="I10" s="37">
        <f t="shared" si="7"/>
        <v>-2582.9405870606474</v>
      </c>
      <c r="J10" s="40">
        <f t="shared" si="8"/>
        <v>-225.05974846257004</v>
      </c>
      <c r="K10" s="37">
        <f t="shared" si="9"/>
        <v>-2808.0003355232175</v>
      </c>
      <c r="L10" s="37">
        <f t="shared" si="10"/>
        <v>-372323136.80303115</v>
      </c>
      <c r="M10" s="37">
        <f t="shared" si="11"/>
        <v>-404764824.36466521</v>
      </c>
      <c r="N10" s="41">
        <f>'jan-mai'!M10</f>
        <v>-320894192.88033652</v>
      </c>
      <c r="O10" s="41">
        <f t="shared" si="12"/>
        <v>-83870631.484328687</v>
      </c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s="34" customFormat="1" x14ac:dyDescent="0.2">
      <c r="A11" s="33">
        <v>1106</v>
      </c>
      <c r="B11" s="34" t="s">
        <v>207</v>
      </c>
      <c r="C11" s="83">
        <v>763794739</v>
      </c>
      <c r="D11" s="36">
        <v>37323</v>
      </c>
      <c r="E11" s="37">
        <f t="shared" si="4"/>
        <v>20464.45191972778</v>
      </c>
      <c r="F11" s="38">
        <f t="shared" si="5"/>
        <v>0.97653709144245004</v>
      </c>
      <c r="G11" s="39">
        <f t="shared" si="6"/>
        <v>295.0152543803793</v>
      </c>
      <c r="H11" s="39">
        <f t="shared" si="1"/>
        <v>0</v>
      </c>
      <c r="I11" s="37">
        <f t="shared" si="7"/>
        <v>295.0152543803793</v>
      </c>
      <c r="J11" s="40">
        <f t="shared" si="8"/>
        <v>-225.05974846257004</v>
      </c>
      <c r="K11" s="37">
        <f t="shared" si="9"/>
        <v>69.955505917809262</v>
      </c>
      <c r="L11" s="37">
        <f t="shared" si="10"/>
        <v>11010854.339238897</v>
      </c>
      <c r="M11" s="37">
        <f t="shared" si="11"/>
        <v>2610949.347370395</v>
      </c>
      <c r="N11" s="41">
        <f>'jan-mai'!M11</f>
        <v>1064529.7315434895</v>
      </c>
      <c r="O11" s="41">
        <f t="shared" si="12"/>
        <v>1546419.6158269055</v>
      </c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s="34" customFormat="1" x14ac:dyDescent="0.2">
      <c r="A12" s="33">
        <v>1108</v>
      </c>
      <c r="B12" s="34" t="s">
        <v>205</v>
      </c>
      <c r="C12" s="83">
        <v>1685176600</v>
      </c>
      <c r="D12" s="36">
        <v>80450</v>
      </c>
      <c r="E12" s="37">
        <f t="shared" si="4"/>
        <v>20946.881292728402</v>
      </c>
      <c r="F12" s="38">
        <f t="shared" si="5"/>
        <v>0.99955799513361021</v>
      </c>
      <c r="G12" s="39">
        <f t="shared" si="6"/>
        <v>5.5576305800066619</v>
      </c>
      <c r="H12" s="39">
        <f t="shared" si="1"/>
        <v>0</v>
      </c>
      <c r="I12" s="37">
        <f t="shared" si="7"/>
        <v>5.5576305800066619</v>
      </c>
      <c r="J12" s="40">
        <f t="shared" si="8"/>
        <v>-225.05974846257004</v>
      </c>
      <c r="K12" s="37">
        <f t="shared" si="9"/>
        <v>-219.50211788256337</v>
      </c>
      <c r="L12" s="37">
        <f t="shared" si="10"/>
        <v>447111.38016153593</v>
      </c>
      <c r="M12" s="37">
        <f t="shared" si="11"/>
        <v>-17658945.383652221</v>
      </c>
      <c r="N12" s="41">
        <f>'jan-mai'!M12</f>
        <v>-16781852.745039914</v>
      </c>
      <c r="O12" s="41">
        <f t="shared" si="12"/>
        <v>-877092.63861230761</v>
      </c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s="34" customFormat="1" x14ac:dyDescent="0.2">
      <c r="A13" s="33">
        <v>1111</v>
      </c>
      <c r="B13" s="34" t="s">
        <v>208</v>
      </c>
      <c r="C13" s="83">
        <v>57128727</v>
      </c>
      <c r="D13" s="36">
        <v>3257</v>
      </c>
      <c r="E13" s="37">
        <f t="shared" si="4"/>
        <v>17540.290758366595</v>
      </c>
      <c r="F13" s="38">
        <f t="shared" si="5"/>
        <v>0.83699991514153627</v>
      </c>
      <c r="G13" s="39">
        <f t="shared" si="6"/>
        <v>2049.5119511970906</v>
      </c>
      <c r="H13" s="39">
        <f t="shared" si="1"/>
        <v>462.08359783564168</v>
      </c>
      <c r="I13" s="37">
        <f t="shared" si="7"/>
        <v>2511.5955490327324</v>
      </c>
      <c r="J13" s="40">
        <f t="shared" si="8"/>
        <v>-225.05974846257004</v>
      </c>
      <c r="K13" s="37">
        <f t="shared" si="9"/>
        <v>2286.5358005701623</v>
      </c>
      <c r="L13" s="37">
        <f t="shared" si="10"/>
        <v>8180266.7031996092</v>
      </c>
      <c r="M13" s="37">
        <f t="shared" si="11"/>
        <v>7447247.1024570186</v>
      </c>
      <c r="N13" s="41">
        <f>'jan-mai'!M13</f>
        <v>6199973.4276187075</v>
      </c>
      <c r="O13" s="41">
        <f t="shared" si="12"/>
        <v>1247273.674838311</v>
      </c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s="34" customFormat="1" x14ac:dyDescent="0.2">
      <c r="A14" s="33">
        <v>1112</v>
      </c>
      <c r="B14" s="34" t="s">
        <v>209</v>
      </c>
      <c r="C14" s="83">
        <v>54781947</v>
      </c>
      <c r="D14" s="36">
        <v>3174</v>
      </c>
      <c r="E14" s="37">
        <f t="shared" si="4"/>
        <v>17259.592627599242</v>
      </c>
      <c r="F14" s="38">
        <f t="shared" si="5"/>
        <v>0.82360536456827427</v>
      </c>
      <c r="G14" s="39">
        <f t="shared" si="6"/>
        <v>2217.9308296575023</v>
      </c>
      <c r="H14" s="39">
        <f t="shared" si="1"/>
        <v>560.32794360421497</v>
      </c>
      <c r="I14" s="37">
        <f t="shared" si="7"/>
        <v>2778.2587732617171</v>
      </c>
      <c r="J14" s="40">
        <f t="shared" si="8"/>
        <v>-225.05974846257004</v>
      </c>
      <c r="K14" s="37">
        <f t="shared" si="9"/>
        <v>2553.1990247991471</v>
      </c>
      <c r="L14" s="37">
        <f t="shared" si="10"/>
        <v>8818193.3463326897</v>
      </c>
      <c r="M14" s="37">
        <f t="shared" si="11"/>
        <v>8103853.7047124924</v>
      </c>
      <c r="N14" s="41">
        <f>'jan-mai'!M14</f>
        <v>7264189.4623616133</v>
      </c>
      <c r="O14" s="41">
        <f t="shared" si="12"/>
        <v>839664.24235087913</v>
      </c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s="34" customFormat="1" x14ac:dyDescent="0.2">
      <c r="A15" s="33">
        <v>1114</v>
      </c>
      <c r="B15" s="34" t="s">
        <v>210</v>
      </c>
      <c r="C15" s="83">
        <v>49735342</v>
      </c>
      <c r="D15" s="36">
        <v>2791</v>
      </c>
      <c r="E15" s="37">
        <f t="shared" si="4"/>
        <v>17819.900394123972</v>
      </c>
      <c r="F15" s="38">
        <f t="shared" si="5"/>
        <v>0.85034252414532652</v>
      </c>
      <c r="G15" s="39">
        <f t="shared" si="6"/>
        <v>1881.7461697426645</v>
      </c>
      <c r="H15" s="39">
        <f t="shared" si="1"/>
        <v>364.22022532055979</v>
      </c>
      <c r="I15" s="37">
        <f t="shared" si="7"/>
        <v>2245.9663950632244</v>
      </c>
      <c r="J15" s="40">
        <f t="shared" si="8"/>
        <v>-225.05974846257004</v>
      </c>
      <c r="K15" s="37">
        <f t="shared" si="9"/>
        <v>2020.9066466006543</v>
      </c>
      <c r="L15" s="37">
        <f t="shared" si="10"/>
        <v>6268492.2086214591</v>
      </c>
      <c r="M15" s="37">
        <f t="shared" si="11"/>
        <v>5640350.4506624267</v>
      </c>
      <c r="N15" s="41">
        <f>'jan-mai'!M15</f>
        <v>5330861.758223461</v>
      </c>
      <c r="O15" s="41">
        <f t="shared" si="12"/>
        <v>309488.69243896566</v>
      </c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s="34" customFormat="1" x14ac:dyDescent="0.2">
      <c r="A16" s="33">
        <v>1119</v>
      </c>
      <c r="B16" s="34" t="s">
        <v>211</v>
      </c>
      <c r="C16" s="83">
        <v>329385508</v>
      </c>
      <c r="D16" s="36">
        <v>19120</v>
      </c>
      <c r="E16" s="37">
        <f t="shared" si="4"/>
        <v>17227.275523012551</v>
      </c>
      <c r="F16" s="38">
        <f t="shared" si="5"/>
        <v>0.82206323427127337</v>
      </c>
      <c r="G16" s="39">
        <f t="shared" si="6"/>
        <v>2237.321092409517</v>
      </c>
      <c r="H16" s="39">
        <f t="shared" si="1"/>
        <v>571.63893020955686</v>
      </c>
      <c r="I16" s="37">
        <f t="shared" si="7"/>
        <v>2808.9600226190737</v>
      </c>
      <c r="J16" s="40">
        <f t="shared" si="8"/>
        <v>-225.05974846257004</v>
      </c>
      <c r="K16" s="37">
        <f t="shared" si="9"/>
        <v>2583.9002741565037</v>
      </c>
      <c r="L16" s="37">
        <f t="shared" si="10"/>
        <v>53707315.632476687</v>
      </c>
      <c r="M16" s="37">
        <f t="shared" si="11"/>
        <v>49404173.241872348</v>
      </c>
      <c r="N16" s="41">
        <f>'jan-mai'!M16</f>
        <v>43898938.808019556</v>
      </c>
      <c r="O16" s="41">
        <f t="shared" si="12"/>
        <v>5505234.4338527918</v>
      </c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s="34" customFormat="1" x14ac:dyDescent="0.2">
      <c r="A17" s="33">
        <v>1120</v>
      </c>
      <c r="B17" s="34" t="s">
        <v>212</v>
      </c>
      <c r="C17" s="83">
        <v>381815685</v>
      </c>
      <c r="D17" s="36">
        <v>19848</v>
      </c>
      <c r="E17" s="37">
        <f t="shared" si="4"/>
        <v>19236.985338573155</v>
      </c>
      <c r="F17" s="38">
        <f t="shared" si="5"/>
        <v>0.91796397892004589</v>
      </c>
      <c r="G17" s="39">
        <f t="shared" si="6"/>
        <v>1031.4952030731547</v>
      </c>
      <c r="H17" s="39">
        <f t="shared" si="1"/>
        <v>0</v>
      </c>
      <c r="I17" s="37">
        <f t="shared" si="7"/>
        <v>1031.4952030731547</v>
      </c>
      <c r="J17" s="40">
        <f t="shared" si="8"/>
        <v>-225.05974846257004</v>
      </c>
      <c r="K17" s="37">
        <f t="shared" si="9"/>
        <v>806.43545461058466</v>
      </c>
      <c r="L17" s="37">
        <f t="shared" si="10"/>
        <v>20473116.790595975</v>
      </c>
      <c r="M17" s="37">
        <f t="shared" si="11"/>
        <v>16006130.903110884</v>
      </c>
      <c r="N17" s="41">
        <f>'jan-mai'!M17</f>
        <v>14399556.221967023</v>
      </c>
      <c r="O17" s="41">
        <f t="shared" si="12"/>
        <v>1606574.6811438613</v>
      </c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s="34" customFormat="1" x14ac:dyDescent="0.2">
      <c r="A18" s="33">
        <v>1121</v>
      </c>
      <c r="B18" s="34" t="s">
        <v>213</v>
      </c>
      <c r="C18" s="83">
        <v>392450709</v>
      </c>
      <c r="D18" s="36">
        <v>19106</v>
      </c>
      <c r="E18" s="37">
        <f t="shared" si="4"/>
        <v>20540.704961792107</v>
      </c>
      <c r="F18" s="38">
        <f t="shared" si="5"/>
        <v>0.98017578766569724</v>
      </c>
      <c r="G18" s="39">
        <f t="shared" si="6"/>
        <v>249.26342914178312</v>
      </c>
      <c r="H18" s="39">
        <f t="shared" si="1"/>
        <v>0</v>
      </c>
      <c r="I18" s="37">
        <f t="shared" si="7"/>
        <v>249.26342914178312</v>
      </c>
      <c r="J18" s="40">
        <f t="shared" si="8"/>
        <v>-225.05974846257004</v>
      </c>
      <c r="K18" s="37">
        <f t="shared" si="9"/>
        <v>24.203680679213079</v>
      </c>
      <c r="L18" s="37">
        <f t="shared" si="10"/>
        <v>4762427.0771829085</v>
      </c>
      <c r="M18" s="37">
        <f t="shared" si="11"/>
        <v>462435.52305704507</v>
      </c>
      <c r="N18" s="41">
        <f>'jan-mai'!M18</f>
        <v>1680338.3331369332</v>
      </c>
      <c r="O18" s="41">
        <f t="shared" si="12"/>
        <v>-1217902.810079888</v>
      </c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s="34" customFormat="1" x14ac:dyDescent="0.2">
      <c r="A19" s="33">
        <v>1122</v>
      </c>
      <c r="B19" s="34" t="s">
        <v>214</v>
      </c>
      <c r="C19" s="83">
        <v>220094085</v>
      </c>
      <c r="D19" s="36">
        <v>12064</v>
      </c>
      <c r="E19" s="37">
        <f t="shared" si="4"/>
        <v>18243.873093501326</v>
      </c>
      <c r="F19" s="38">
        <f t="shared" si="5"/>
        <v>0.87057395122311909</v>
      </c>
      <c r="G19" s="39">
        <f t="shared" si="6"/>
        <v>1627.3625501162517</v>
      </c>
      <c r="H19" s="39">
        <f t="shared" si="1"/>
        <v>215.82978053848564</v>
      </c>
      <c r="I19" s="37">
        <f t="shared" si="7"/>
        <v>1843.1923306547374</v>
      </c>
      <c r="J19" s="40">
        <f t="shared" si="8"/>
        <v>-225.05974846257004</v>
      </c>
      <c r="K19" s="37">
        <f t="shared" si="9"/>
        <v>1618.1325821921673</v>
      </c>
      <c r="L19" s="37">
        <f t="shared" si="10"/>
        <v>22236272.277018752</v>
      </c>
      <c r="M19" s="37">
        <f t="shared" si="11"/>
        <v>19521151.471566308</v>
      </c>
      <c r="N19" s="41">
        <f>'jan-mai'!M19</f>
        <v>16709083.849537024</v>
      </c>
      <c r="O19" s="41">
        <f t="shared" si="12"/>
        <v>2812067.622029284</v>
      </c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s="34" customFormat="1" x14ac:dyDescent="0.2">
      <c r="A20" s="33">
        <v>1124</v>
      </c>
      <c r="B20" s="34" t="s">
        <v>215</v>
      </c>
      <c r="C20" s="83">
        <v>709543480</v>
      </c>
      <c r="D20" s="36">
        <v>27457</v>
      </c>
      <c r="E20" s="37">
        <f t="shared" si="4"/>
        <v>25841.988563936338</v>
      </c>
      <c r="F20" s="38">
        <f t="shared" si="5"/>
        <v>1.2331461623454578</v>
      </c>
      <c r="G20" s="39">
        <f t="shared" si="6"/>
        <v>-2931.5067321447555</v>
      </c>
      <c r="H20" s="39">
        <f t="shared" si="1"/>
        <v>0</v>
      </c>
      <c r="I20" s="37">
        <f t="shared" si="7"/>
        <v>-2931.5067321447555</v>
      </c>
      <c r="J20" s="40">
        <f t="shared" si="8"/>
        <v>-225.05974846257004</v>
      </c>
      <c r="K20" s="37">
        <f t="shared" si="9"/>
        <v>-3156.5664806073255</v>
      </c>
      <c r="L20" s="37">
        <f t="shared" si="10"/>
        <v>-80490380.344498545</v>
      </c>
      <c r="M20" s="37">
        <f t="shared" si="11"/>
        <v>-86669845.858035341</v>
      </c>
      <c r="N20" s="41">
        <f>'jan-mai'!M20</f>
        <v>-65954768.487860292</v>
      </c>
      <c r="O20" s="41">
        <f t="shared" si="12"/>
        <v>-20715077.370175049</v>
      </c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s="34" customFormat="1" x14ac:dyDescent="0.2">
      <c r="A21" s="33">
        <v>1127</v>
      </c>
      <c r="B21" s="34" t="s">
        <v>216</v>
      </c>
      <c r="C21" s="83">
        <v>254487265</v>
      </c>
      <c r="D21" s="36">
        <v>11315</v>
      </c>
      <c r="E21" s="37">
        <f t="shared" si="4"/>
        <v>22491.141405214319</v>
      </c>
      <c r="F21" s="38">
        <f t="shared" si="5"/>
        <v>1.0732480839076881</v>
      </c>
      <c r="G21" s="39">
        <f t="shared" si="6"/>
        <v>-920.99843691154376</v>
      </c>
      <c r="H21" s="39">
        <f t="shared" si="1"/>
        <v>0</v>
      </c>
      <c r="I21" s="37">
        <f t="shared" si="7"/>
        <v>-920.99843691154376</v>
      </c>
      <c r="J21" s="40">
        <f t="shared" si="8"/>
        <v>-225.05974846257004</v>
      </c>
      <c r="K21" s="37">
        <f t="shared" si="9"/>
        <v>-1146.0581853741137</v>
      </c>
      <c r="L21" s="37">
        <f t="shared" si="10"/>
        <v>-10421097.313654117</v>
      </c>
      <c r="M21" s="37">
        <f t="shared" si="11"/>
        <v>-12967648.367508097</v>
      </c>
      <c r="N21" s="41">
        <f>'jan-mai'!M21</f>
        <v>-10604941.299578957</v>
      </c>
      <c r="O21" s="41">
        <f t="shared" si="12"/>
        <v>-2362707.0679291394</v>
      </c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s="34" customFormat="1" x14ac:dyDescent="0.2">
      <c r="A22" s="33">
        <v>1130</v>
      </c>
      <c r="B22" s="34" t="s">
        <v>217</v>
      </c>
      <c r="C22" s="83">
        <v>242576489</v>
      </c>
      <c r="D22" s="36">
        <v>13070</v>
      </c>
      <c r="E22" s="37">
        <f t="shared" si="4"/>
        <v>18559.792578423872</v>
      </c>
      <c r="F22" s="38">
        <f t="shared" si="5"/>
        <v>0.88564921911430838</v>
      </c>
      <c r="G22" s="39">
        <f t="shared" si="6"/>
        <v>1437.8108591627242</v>
      </c>
      <c r="H22" s="39">
        <f t="shared" si="1"/>
        <v>105.25796081559456</v>
      </c>
      <c r="I22" s="37">
        <f t="shared" si="7"/>
        <v>1543.0688199783187</v>
      </c>
      <c r="J22" s="40">
        <f t="shared" si="8"/>
        <v>-225.05974846257004</v>
      </c>
      <c r="K22" s="37">
        <f t="shared" si="9"/>
        <v>1318.0090715157487</v>
      </c>
      <c r="L22" s="37">
        <f t="shared" si="10"/>
        <v>20167909.477116626</v>
      </c>
      <c r="M22" s="37">
        <f t="shared" si="11"/>
        <v>17226378.564710837</v>
      </c>
      <c r="N22" s="41">
        <f>'jan-mai'!M22</f>
        <v>13509806.798918188</v>
      </c>
      <c r="O22" s="41">
        <f t="shared" si="12"/>
        <v>3716571.7657926492</v>
      </c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s="34" customFormat="1" x14ac:dyDescent="0.2">
      <c r="A23" s="33">
        <v>1133</v>
      </c>
      <c r="B23" s="34" t="s">
        <v>218</v>
      </c>
      <c r="C23" s="83">
        <v>68915554</v>
      </c>
      <c r="D23" s="36">
        <v>2580</v>
      </c>
      <c r="E23" s="37">
        <f t="shared" si="4"/>
        <v>26711.45503875969</v>
      </c>
      <c r="F23" s="38">
        <f t="shared" si="5"/>
        <v>1.2746359743258224</v>
      </c>
      <c r="G23" s="39">
        <f t="shared" si="6"/>
        <v>-3453.1866170387661</v>
      </c>
      <c r="H23" s="39">
        <f t="shared" si="1"/>
        <v>0</v>
      </c>
      <c r="I23" s="37">
        <f t="shared" si="7"/>
        <v>-3453.1866170387661</v>
      </c>
      <c r="J23" s="40">
        <f t="shared" si="8"/>
        <v>-225.05974846257004</v>
      </c>
      <c r="K23" s="37">
        <f t="shared" si="9"/>
        <v>-3678.2463655013362</v>
      </c>
      <c r="L23" s="37">
        <f t="shared" si="10"/>
        <v>-8909221.4719600175</v>
      </c>
      <c r="M23" s="37">
        <f t="shared" si="11"/>
        <v>-9489875.6229934469</v>
      </c>
      <c r="N23" s="41">
        <f>'jan-mai'!M23</f>
        <v>-9970043.1331784092</v>
      </c>
      <c r="O23" s="41">
        <f t="shared" si="12"/>
        <v>480167.5101849623</v>
      </c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s="34" customFormat="1" x14ac:dyDescent="0.2">
      <c r="A24" s="33">
        <v>1134</v>
      </c>
      <c r="B24" s="34" t="s">
        <v>219</v>
      </c>
      <c r="C24" s="83">
        <v>115516391</v>
      </c>
      <c r="D24" s="36">
        <v>3809</v>
      </c>
      <c r="E24" s="37">
        <f t="shared" si="4"/>
        <v>30327.222630611708</v>
      </c>
      <c r="F24" s="38">
        <f t="shared" si="5"/>
        <v>1.4471757120783499</v>
      </c>
      <c r="G24" s="39">
        <f t="shared" si="6"/>
        <v>-5622.6471721499775</v>
      </c>
      <c r="H24" s="39">
        <f t="shared" si="1"/>
        <v>0</v>
      </c>
      <c r="I24" s="37">
        <f t="shared" si="7"/>
        <v>-5622.6471721499775</v>
      </c>
      <c r="J24" s="40">
        <f t="shared" si="8"/>
        <v>-225.05974846257004</v>
      </c>
      <c r="K24" s="37">
        <f t="shared" si="9"/>
        <v>-5847.706920612547</v>
      </c>
      <c r="L24" s="37">
        <f t="shared" si="10"/>
        <v>-21416663.078719266</v>
      </c>
      <c r="M24" s="37">
        <f t="shared" si="11"/>
        <v>-22273915.66061319</v>
      </c>
      <c r="N24" s="41">
        <f>'jan-mai'!M24</f>
        <v>-23662605.116773859</v>
      </c>
      <c r="O24" s="41">
        <f t="shared" si="12"/>
        <v>1388689.4561606683</v>
      </c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s="34" customFormat="1" x14ac:dyDescent="0.2">
      <c r="A25" s="33">
        <v>1135</v>
      </c>
      <c r="B25" s="34" t="s">
        <v>220</v>
      </c>
      <c r="C25" s="83">
        <v>101911929</v>
      </c>
      <c r="D25" s="36">
        <v>4561</v>
      </c>
      <c r="E25" s="37">
        <f t="shared" si="4"/>
        <v>22344.207191405392</v>
      </c>
      <c r="F25" s="38">
        <f t="shared" si="5"/>
        <v>1.06623657388293</v>
      </c>
      <c r="G25" s="39">
        <f t="shared" si="6"/>
        <v>-832.83790862618764</v>
      </c>
      <c r="H25" s="39">
        <f t="shared" si="1"/>
        <v>0</v>
      </c>
      <c r="I25" s="37">
        <f t="shared" si="7"/>
        <v>-832.83790862618764</v>
      </c>
      <c r="J25" s="40">
        <f t="shared" si="8"/>
        <v>-225.05974846257004</v>
      </c>
      <c r="K25" s="37">
        <f t="shared" si="9"/>
        <v>-1057.8976570887576</v>
      </c>
      <c r="L25" s="37">
        <f t="shared" si="10"/>
        <v>-3798573.7012440418</v>
      </c>
      <c r="M25" s="37">
        <f t="shared" si="11"/>
        <v>-4825071.2139818231</v>
      </c>
      <c r="N25" s="41">
        <f>'jan-mai'!M25</f>
        <v>-6005734.543188652</v>
      </c>
      <c r="O25" s="41">
        <f t="shared" si="12"/>
        <v>1180663.329206829</v>
      </c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s="34" customFormat="1" x14ac:dyDescent="0.2">
      <c r="A26" s="33">
        <v>1144</v>
      </c>
      <c r="B26" s="34" t="s">
        <v>221</v>
      </c>
      <c r="C26" s="83">
        <v>9113413</v>
      </c>
      <c r="D26" s="36">
        <v>507</v>
      </c>
      <c r="E26" s="37">
        <f t="shared" si="4"/>
        <v>17975.173570019724</v>
      </c>
      <c r="F26" s="38">
        <f t="shared" si="5"/>
        <v>0.85775195862043685</v>
      </c>
      <c r="G26" s="39">
        <f t="shared" si="6"/>
        <v>1788.5822642052131</v>
      </c>
      <c r="H26" s="39">
        <f t="shared" si="1"/>
        <v>309.8746137570464</v>
      </c>
      <c r="I26" s="37">
        <f t="shared" si="7"/>
        <v>2098.4568779622596</v>
      </c>
      <c r="J26" s="40">
        <f t="shared" si="8"/>
        <v>-225.05974846257004</v>
      </c>
      <c r="K26" s="37">
        <f t="shared" si="9"/>
        <v>1873.3971294996895</v>
      </c>
      <c r="L26" s="37">
        <f t="shared" si="10"/>
        <v>1063917.6371268656</v>
      </c>
      <c r="M26" s="37">
        <f t="shared" si="11"/>
        <v>949812.34465634264</v>
      </c>
      <c r="N26" s="41">
        <f>'jan-mai'!M26</f>
        <v>851443.19620899134</v>
      </c>
      <c r="O26" s="41">
        <f t="shared" si="12"/>
        <v>98369.148447351297</v>
      </c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s="34" customFormat="1" x14ac:dyDescent="0.2">
      <c r="A27" s="33">
        <v>1145</v>
      </c>
      <c r="B27" s="34" t="s">
        <v>222</v>
      </c>
      <c r="C27" s="83">
        <v>16049478</v>
      </c>
      <c r="D27" s="36">
        <v>859</v>
      </c>
      <c r="E27" s="37">
        <f t="shared" si="4"/>
        <v>18683.909196740395</v>
      </c>
      <c r="F27" s="38">
        <f t="shared" si="5"/>
        <v>0.8915719030897169</v>
      </c>
      <c r="G27" s="39">
        <f t="shared" si="6"/>
        <v>1363.3408881728108</v>
      </c>
      <c r="H27" s="39">
        <f t="shared" si="1"/>
        <v>61.817144404811728</v>
      </c>
      <c r="I27" s="37">
        <f t="shared" si="7"/>
        <v>1425.1580325776224</v>
      </c>
      <c r="J27" s="40">
        <f t="shared" si="8"/>
        <v>-225.05974846257004</v>
      </c>
      <c r="K27" s="37">
        <f t="shared" si="9"/>
        <v>1200.0982841150524</v>
      </c>
      <c r="L27" s="37">
        <f t="shared" si="10"/>
        <v>1224210.7499841778</v>
      </c>
      <c r="M27" s="37">
        <f t="shared" si="11"/>
        <v>1030884.42605483</v>
      </c>
      <c r="N27" s="41">
        <f>'jan-mai'!M27</f>
        <v>622361.48046501784</v>
      </c>
      <c r="O27" s="41">
        <f t="shared" si="12"/>
        <v>408522.94558981212</v>
      </c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s="34" customFormat="1" x14ac:dyDescent="0.2">
      <c r="A28" s="33">
        <v>1146</v>
      </c>
      <c r="B28" s="34" t="s">
        <v>223</v>
      </c>
      <c r="C28" s="83">
        <v>213056279</v>
      </c>
      <c r="D28" s="36">
        <v>11178</v>
      </c>
      <c r="E28" s="37">
        <f t="shared" si="4"/>
        <v>19060.321971730184</v>
      </c>
      <c r="F28" s="38">
        <f t="shared" si="5"/>
        <v>0.90953383228831719</v>
      </c>
      <c r="G28" s="39">
        <f t="shared" si="6"/>
        <v>1137.4932231789373</v>
      </c>
      <c r="H28" s="39">
        <f t="shared" si="1"/>
        <v>0</v>
      </c>
      <c r="I28" s="37">
        <f t="shared" si="7"/>
        <v>1137.4932231789373</v>
      </c>
      <c r="J28" s="40">
        <f t="shared" si="8"/>
        <v>-225.05974846257004</v>
      </c>
      <c r="K28" s="37">
        <f t="shared" si="9"/>
        <v>912.4334747163673</v>
      </c>
      <c r="L28" s="37">
        <f t="shared" si="10"/>
        <v>12714899.248694161</v>
      </c>
      <c r="M28" s="37">
        <f t="shared" si="11"/>
        <v>10199181.380379554</v>
      </c>
      <c r="N28" s="41">
        <f>'jan-mai'!M28</f>
        <v>8431982.3392758649</v>
      </c>
      <c r="O28" s="41">
        <f t="shared" si="12"/>
        <v>1767199.041103689</v>
      </c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s="34" customFormat="1" x14ac:dyDescent="0.2">
      <c r="A29" s="33">
        <v>1149</v>
      </c>
      <c r="B29" s="34" t="s">
        <v>224</v>
      </c>
      <c r="C29" s="83">
        <v>773383846</v>
      </c>
      <c r="D29" s="36">
        <v>42345</v>
      </c>
      <c r="E29" s="37">
        <f t="shared" si="4"/>
        <v>18263.876396268744</v>
      </c>
      <c r="F29" s="38">
        <f t="shared" si="5"/>
        <v>0.87152848287538909</v>
      </c>
      <c r="G29" s="39">
        <f t="shared" si="6"/>
        <v>1615.3605684558008</v>
      </c>
      <c r="H29" s="39">
        <f t="shared" si="1"/>
        <v>208.82862456988931</v>
      </c>
      <c r="I29" s="37">
        <f t="shared" si="7"/>
        <v>1824.1891930256902</v>
      </c>
      <c r="J29" s="40">
        <f t="shared" si="8"/>
        <v>-225.05974846257004</v>
      </c>
      <c r="K29" s="37">
        <f t="shared" si="9"/>
        <v>1599.1294445631202</v>
      </c>
      <c r="L29" s="37">
        <f t="shared" si="10"/>
        <v>77245291.378672853</v>
      </c>
      <c r="M29" s="37">
        <f t="shared" si="11"/>
        <v>67715136.33002533</v>
      </c>
      <c r="N29" s="41">
        <f>'jan-mai'!M29</f>
        <v>54324721.305561632</v>
      </c>
      <c r="O29" s="41">
        <f t="shared" si="12"/>
        <v>13390415.024463698</v>
      </c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s="34" customFormat="1" x14ac:dyDescent="0.2">
      <c r="A30" s="33">
        <v>1151</v>
      </c>
      <c r="B30" s="34" t="s">
        <v>225</v>
      </c>
      <c r="C30" s="83">
        <v>4274841</v>
      </c>
      <c r="D30" s="36">
        <v>192</v>
      </c>
      <c r="E30" s="37">
        <f t="shared" si="4"/>
        <v>22264.796875</v>
      </c>
      <c r="F30" s="38">
        <f t="shared" si="5"/>
        <v>1.0624472166249284</v>
      </c>
      <c r="G30" s="39">
        <f t="shared" si="6"/>
        <v>-785.19171878295231</v>
      </c>
      <c r="H30" s="39">
        <f t="shared" si="1"/>
        <v>0</v>
      </c>
      <c r="I30" s="37">
        <f t="shared" si="7"/>
        <v>-785.19171878295231</v>
      </c>
      <c r="J30" s="40">
        <f t="shared" si="8"/>
        <v>-225.05974846257004</v>
      </c>
      <c r="K30" s="37">
        <f t="shared" si="9"/>
        <v>-1010.2514672455223</v>
      </c>
      <c r="L30" s="37">
        <f t="shared" si="10"/>
        <v>-150756.81000632685</v>
      </c>
      <c r="M30" s="37">
        <f t="shared" si="11"/>
        <v>-193968.2817111403</v>
      </c>
      <c r="N30" s="41">
        <f>'jan-mai'!M30</f>
        <v>-177747.17270164893</v>
      </c>
      <c r="O30" s="41">
        <f t="shared" si="12"/>
        <v>-16221.109009491367</v>
      </c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s="34" customFormat="1" x14ac:dyDescent="0.2">
      <c r="A31" s="33">
        <v>1160</v>
      </c>
      <c r="B31" s="34" t="s">
        <v>226</v>
      </c>
      <c r="C31" s="83">
        <v>204626487</v>
      </c>
      <c r="D31" s="36">
        <v>8705</v>
      </c>
      <c r="E31" s="37">
        <f t="shared" si="4"/>
        <v>23506.776220562893</v>
      </c>
      <c r="F31" s="38">
        <f t="shared" si="5"/>
        <v>1.1217128594334906</v>
      </c>
      <c r="G31" s="39">
        <f t="shared" si="6"/>
        <v>-1530.3793261206883</v>
      </c>
      <c r="H31" s="39">
        <f t="shared" si="1"/>
        <v>0</v>
      </c>
      <c r="I31" s="37">
        <f t="shared" si="7"/>
        <v>-1530.3793261206883</v>
      </c>
      <c r="J31" s="40">
        <f t="shared" si="8"/>
        <v>-225.05974846257004</v>
      </c>
      <c r="K31" s="37">
        <f t="shared" si="9"/>
        <v>-1755.4390745832584</v>
      </c>
      <c r="L31" s="37">
        <f t="shared" si="10"/>
        <v>-13321952.033880591</v>
      </c>
      <c r="M31" s="37">
        <f t="shared" si="11"/>
        <v>-15281097.144247264</v>
      </c>
      <c r="N31" s="41">
        <f>'jan-mai'!M31</f>
        <v>-12629354.42066591</v>
      </c>
      <c r="O31" s="41">
        <f t="shared" si="12"/>
        <v>-2651742.7235813532</v>
      </c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s="34" customFormat="1" x14ac:dyDescent="0.2">
      <c r="A32" s="33">
        <v>1505</v>
      </c>
      <c r="B32" s="34" t="s">
        <v>267</v>
      </c>
      <c r="C32" s="83">
        <v>439196223</v>
      </c>
      <c r="D32" s="36">
        <v>24099</v>
      </c>
      <c r="E32" s="37">
        <f t="shared" si="4"/>
        <v>18224.66587825221</v>
      </c>
      <c r="F32" s="38">
        <f t="shared" si="5"/>
        <v>0.86965740783423906</v>
      </c>
      <c r="G32" s="39">
        <f t="shared" si="6"/>
        <v>1638.8868792657215</v>
      </c>
      <c r="H32" s="39">
        <f t="shared" si="1"/>
        <v>222.55230587567638</v>
      </c>
      <c r="I32" s="37">
        <f t="shared" si="7"/>
        <v>1861.439185141398</v>
      </c>
      <c r="J32" s="40">
        <f t="shared" si="8"/>
        <v>-225.05974846257004</v>
      </c>
      <c r="K32" s="37">
        <f t="shared" si="9"/>
        <v>1636.3794366788279</v>
      </c>
      <c r="L32" s="37">
        <f t="shared" si="10"/>
        <v>44858822.922722548</v>
      </c>
      <c r="M32" s="37">
        <f t="shared" si="11"/>
        <v>39435108.044523075</v>
      </c>
      <c r="N32" s="41">
        <f>'jan-mai'!M32</f>
        <v>30979474.91181555</v>
      </c>
      <c r="O32" s="41">
        <f t="shared" si="12"/>
        <v>8455633.132707525</v>
      </c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s="34" customFormat="1" x14ac:dyDescent="0.2">
      <c r="A33" s="33">
        <v>1506</v>
      </c>
      <c r="B33" s="34" t="s">
        <v>265</v>
      </c>
      <c r="C33" s="83">
        <v>641258977</v>
      </c>
      <c r="D33" s="36">
        <v>31870</v>
      </c>
      <c r="E33" s="37">
        <f t="shared" si="4"/>
        <v>20121.084938813932</v>
      </c>
      <c r="F33" s="38">
        <f t="shared" si="5"/>
        <v>0.96015206465774816</v>
      </c>
      <c r="G33" s="39">
        <f t="shared" si="6"/>
        <v>501.03544292868827</v>
      </c>
      <c r="H33" s="39">
        <f t="shared" si="1"/>
        <v>0</v>
      </c>
      <c r="I33" s="37">
        <f t="shared" si="7"/>
        <v>501.03544292868827</v>
      </c>
      <c r="J33" s="40">
        <f t="shared" si="8"/>
        <v>-225.05974846257004</v>
      </c>
      <c r="K33" s="37">
        <f t="shared" si="9"/>
        <v>275.97569446611823</v>
      </c>
      <c r="L33" s="37">
        <f t="shared" si="10"/>
        <v>15967999.566137295</v>
      </c>
      <c r="M33" s="37">
        <f t="shared" si="11"/>
        <v>8795345.3826351874</v>
      </c>
      <c r="N33" s="41">
        <f>'jan-mai'!M33</f>
        <v>5033724.1145752333</v>
      </c>
      <c r="O33" s="41">
        <f t="shared" si="12"/>
        <v>3761621.268059954</v>
      </c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s="34" customFormat="1" x14ac:dyDescent="0.2">
      <c r="A34" s="33">
        <v>1507</v>
      </c>
      <c r="B34" s="34" t="s">
        <v>266</v>
      </c>
      <c r="C34" s="83">
        <v>1365019880</v>
      </c>
      <c r="D34" s="36">
        <v>66670</v>
      </c>
      <c r="E34" s="37">
        <f t="shared" si="4"/>
        <v>20474.274486275684</v>
      </c>
      <c r="F34" s="38">
        <f t="shared" si="5"/>
        <v>0.97700581157259647</v>
      </c>
      <c r="G34" s="39">
        <f t="shared" si="6"/>
        <v>289.12171445163693</v>
      </c>
      <c r="H34" s="39">
        <f t="shared" si="1"/>
        <v>0</v>
      </c>
      <c r="I34" s="37">
        <f t="shared" si="7"/>
        <v>289.12171445163693</v>
      </c>
      <c r="J34" s="40">
        <f t="shared" si="8"/>
        <v>-225.05974846257004</v>
      </c>
      <c r="K34" s="37">
        <f t="shared" si="9"/>
        <v>64.061965989066891</v>
      </c>
      <c r="L34" s="37">
        <f t="shared" si="10"/>
        <v>19275744.702490635</v>
      </c>
      <c r="M34" s="37">
        <f t="shared" si="11"/>
        <v>4271011.27249109</v>
      </c>
      <c r="N34" s="41">
        <f>'jan-mai'!M34</f>
        <v>7166498.8624013402</v>
      </c>
      <c r="O34" s="41">
        <f t="shared" si="12"/>
        <v>-2895487.5899102502</v>
      </c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s="34" customFormat="1" x14ac:dyDescent="0.2">
      <c r="A35" s="33">
        <v>1511</v>
      </c>
      <c r="B35" s="34" t="s">
        <v>268</v>
      </c>
      <c r="C35" s="83">
        <v>55594718</v>
      </c>
      <c r="D35" s="36">
        <v>3083</v>
      </c>
      <c r="E35" s="37">
        <f t="shared" si="4"/>
        <v>18032.668829062601</v>
      </c>
      <c r="F35" s="38">
        <f t="shared" si="5"/>
        <v>0.86049555777753595</v>
      </c>
      <c r="G35" s="39">
        <f t="shared" si="6"/>
        <v>1754.0851087794872</v>
      </c>
      <c r="H35" s="39">
        <f t="shared" si="1"/>
        <v>289.75127309203958</v>
      </c>
      <c r="I35" s="37">
        <f t="shared" si="7"/>
        <v>2043.8363818715268</v>
      </c>
      <c r="J35" s="40">
        <f t="shared" si="8"/>
        <v>-225.05974846257004</v>
      </c>
      <c r="K35" s="37">
        <f t="shared" si="9"/>
        <v>1818.7766334089567</v>
      </c>
      <c r="L35" s="37">
        <f t="shared" si="10"/>
        <v>6301147.5653099166</v>
      </c>
      <c r="M35" s="37">
        <f t="shared" si="11"/>
        <v>5607288.3607998136</v>
      </c>
      <c r="N35" s="41">
        <f>'jan-mai'!M35</f>
        <v>4993516.9040676923</v>
      </c>
      <c r="O35" s="41">
        <f t="shared" si="12"/>
        <v>613771.4567321213</v>
      </c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s="34" customFormat="1" x14ac:dyDescent="0.2">
      <c r="A36" s="33">
        <v>1514</v>
      </c>
      <c r="B36" s="34" t="s">
        <v>159</v>
      </c>
      <c r="C36" s="83">
        <v>50056860</v>
      </c>
      <c r="D36" s="36">
        <v>2445</v>
      </c>
      <c r="E36" s="37">
        <f t="shared" si="4"/>
        <v>20473.15337423313</v>
      </c>
      <c r="F36" s="38">
        <f t="shared" si="5"/>
        <v>0.97695231356065304</v>
      </c>
      <c r="G36" s="39">
        <f t="shared" si="6"/>
        <v>289.79438167716944</v>
      </c>
      <c r="H36" s="39">
        <f t="shared" si="1"/>
        <v>0</v>
      </c>
      <c r="I36" s="37">
        <f t="shared" si="7"/>
        <v>289.79438167716944</v>
      </c>
      <c r="J36" s="40">
        <f t="shared" si="8"/>
        <v>-225.05974846257004</v>
      </c>
      <c r="K36" s="37">
        <f t="shared" si="9"/>
        <v>64.734633214599398</v>
      </c>
      <c r="L36" s="37">
        <f t="shared" si="10"/>
        <v>708547.26320067933</v>
      </c>
      <c r="M36" s="37">
        <f t="shared" si="11"/>
        <v>158276.17820969553</v>
      </c>
      <c r="N36" s="41">
        <f>'jan-mai'!M36</f>
        <v>39401.122627437508</v>
      </c>
      <c r="O36" s="41">
        <f t="shared" si="12"/>
        <v>118875.05558225802</v>
      </c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s="34" customFormat="1" x14ac:dyDescent="0.2">
      <c r="A37" s="33">
        <v>1515</v>
      </c>
      <c r="B37" s="34" t="s">
        <v>393</v>
      </c>
      <c r="C37" s="83">
        <v>192491477</v>
      </c>
      <c r="D37" s="36">
        <v>8858</v>
      </c>
      <c r="E37" s="37">
        <f t="shared" si="4"/>
        <v>21730.805712350419</v>
      </c>
      <c r="F37" s="38">
        <f t="shared" si="5"/>
        <v>1.0369658512370235</v>
      </c>
      <c r="G37" s="39">
        <f t="shared" si="6"/>
        <v>-464.79702119320353</v>
      </c>
      <c r="H37" s="39">
        <f t="shared" si="1"/>
        <v>0</v>
      </c>
      <c r="I37" s="37">
        <f t="shared" si="7"/>
        <v>-464.79702119320353</v>
      </c>
      <c r="J37" s="40">
        <f t="shared" si="8"/>
        <v>-225.05974846257004</v>
      </c>
      <c r="K37" s="37">
        <f t="shared" si="9"/>
        <v>-689.85676965577363</v>
      </c>
      <c r="L37" s="37">
        <f t="shared" si="10"/>
        <v>-4117172.0137293967</v>
      </c>
      <c r="M37" s="37">
        <f t="shared" si="11"/>
        <v>-6110751.265610843</v>
      </c>
      <c r="N37" s="41">
        <f>'jan-mai'!M37</f>
        <v>-5836129.7239125352</v>
      </c>
      <c r="O37" s="41">
        <f t="shared" si="12"/>
        <v>-274621.54169830773</v>
      </c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s="34" customFormat="1" x14ac:dyDescent="0.2">
      <c r="A38" s="33">
        <v>1516</v>
      </c>
      <c r="B38" s="34" t="s">
        <v>269</v>
      </c>
      <c r="C38" s="83">
        <v>182728604</v>
      </c>
      <c r="D38" s="36">
        <v>8575</v>
      </c>
      <c r="E38" s="37">
        <f t="shared" si="4"/>
        <v>21309.458192419825</v>
      </c>
      <c r="F38" s="38">
        <f t="shared" si="5"/>
        <v>1.0168596943160624</v>
      </c>
      <c r="G38" s="39">
        <f t="shared" si="6"/>
        <v>-211.98850923484716</v>
      </c>
      <c r="H38" s="39">
        <f t="shared" si="1"/>
        <v>0</v>
      </c>
      <c r="I38" s="37">
        <f t="shared" si="7"/>
        <v>-211.98850923484716</v>
      </c>
      <c r="J38" s="40">
        <f t="shared" si="8"/>
        <v>-225.05974846257004</v>
      </c>
      <c r="K38" s="37">
        <f t="shared" si="9"/>
        <v>-437.04825769741717</v>
      </c>
      <c r="L38" s="37">
        <f t="shared" si="10"/>
        <v>-1817801.4666888143</v>
      </c>
      <c r="M38" s="37">
        <f t="shared" si="11"/>
        <v>-3747688.8097553523</v>
      </c>
      <c r="N38" s="41">
        <f>'jan-mai'!M38</f>
        <v>-2864281.122482514</v>
      </c>
      <c r="O38" s="41">
        <f t="shared" si="12"/>
        <v>-883407.68727283832</v>
      </c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s="34" customFormat="1" x14ac:dyDescent="0.2">
      <c r="A39" s="33">
        <v>1517</v>
      </c>
      <c r="B39" s="34" t="s">
        <v>270</v>
      </c>
      <c r="C39" s="83">
        <v>88447705</v>
      </c>
      <c r="D39" s="36">
        <v>5140</v>
      </c>
      <c r="E39" s="37">
        <f t="shared" si="4"/>
        <v>17207.724708171205</v>
      </c>
      <c r="F39" s="38">
        <f t="shared" si="5"/>
        <v>0.82113029475569843</v>
      </c>
      <c r="G39" s="39">
        <f t="shared" si="6"/>
        <v>2249.0515813143247</v>
      </c>
      <c r="H39" s="39">
        <f t="shared" si="1"/>
        <v>578.48171540402814</v>
      </c>
      <c r="I39" s="37">
        <f t="shared" si="7"/>
        <v>2827.5332967183531</v>
      </c>
      <c r="J39" s="40">
        <f t="shared" si="8"/>
        <v>-225.05974846257004</v>
      </c>
      <c r="K39" s="37">
        <f t="shared" si="9"/>
        <v>2602.473548255783</v>
      </c>
      <c r="L39" s="37">
        <f t="shared" si="10"/>
        <v>14533521.145132335</v>
      </c>
      <c r="M39" s="37">
        <f t="shared" si="11"/>
        <v>13376714.038034724</v>
      </c>
      <c r="N39" s="41">
        <f>'jan-mai'!M39</f>
        <v>11363494.926162163</v>
      </c>
      <c r="O39" s="41">
        <f t="shared" si="12"/>
        <v>2013219.1118725613</v>
      </c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s="34" customFormat="1" x14ac:dyDescent="0.2">
      <c r="A40" s="33">
        <v>1520</v>
      </c>
      <c r="B40" s="34" t="s">
        <v>272</v>
      </c>
      <c r="C40" s="83">
        <v>183296315</v>
      </c>
      <c r="D40" s="36">
        <v>10830</v>
      </c>
      <c r="E40" s="37">
        <f t="shared" si="4"/>
        <v>16924.867497691597</v>
      </c>
      <c r="F40" s="38">
        <f t="shared" si="5"/>
        <v>0.80763271570013606</v>
      </c>
      <c r="G40" s="39">
        <f t="shared" si="6"/>
        <v>2418.7659076020891</v>
      </c>
      <c r="H40" s="39">
        <f t="shared" si="1"/>
        <v>677.48173907189084</v>
      </c>
      <c r="I40" s="37">
        <f t="shared" si="7"/>
        <v>3096.2476466739799</v>
      </c>
      <c r="J40" s="40">
        <f t="shared" si="8"/>
        <v>-225.05974846257004</v>
      </c>
      <c r="K40" s="37">
        <f t="shared" si="9"/>
        <v>2871.1878982114099</v>
      </c>
      <c r="L40" s="37">
        <f t="shared" si="10"/>
        <v>33532362.013479203</v>
      </c>
      <c r="M40" s="37">
        <f t="shared" si="11"/>
        <v>31094964.937629569</v>
      </c>
      <c r="N40" s="41">
        <f>'jan-mai'!M40</f>
        <v>25552730.048606262</v>
      </c>
      <c r="O40" s="41">
        <f t="shared" si="12"/>
        <v>5542234.8890233077</v>
      </c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s="34" customFormat="1" x14ac:dyDescent="0.2">
      <c r="A41" s="33">
        <v>1525</v>
      </c>
      <c r="B41" s="34" t="s">
        <v>273</v>
      </c>
      <c r="C41" s="83">
        <v>85473445</v>
      </c>
      <c r="D41" s="36">
        <v>4482</v>
      </c>
      <c r="E41" s="37">
        <f t="shared" si="4"/>
        <v>19070.380410531012</v>
      </c>
      <c r="F41" s="38">
        <f t="shared" si="5"/>
        <v>0.91001380793631115</v>
      </c>
      <c r="G41" s="39">
        <f t="shared" si="6"/>
        <v>1131.4581598984405</v>
      </c>
      <c r="H41" s="39">
        <f t="shared" si="1"/>
        <v>0</v>
      </c>
      <c r="I41" s="37">
        <f t="shared" si="7"/>
        <v>1131.4581598984405</v>
      </c>
      <c r="J41" s="40">
        <f t="shared" si="8"/>
        <v>-225.05974846257004</v>
      </c>
      <c r="K41" s="37">
        <f t="shared" si="9"/>
        <v>906.39841143587046</v>
      </c>
      <c r="L41" s="37">
        <f t="shared" si="10"/>
        <v>5071195.4726648107</v>
      </c>
      <c r="M41" s="37">
        <f t="shared" si="11"/>
        <v>4062477.6800555713</v>
      </c>
      <c r="N41" s="41">
        <f>'jan-mai'!M41</f>
        <v>4239041.6738830386</v>
      </c>
      <c r="O41" s="41">
        <f t="shared" si="12"/>
        <v>-176563.99382746732</v>
      </c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s="34" customFormat="1" x14ac:dyDescent="0.2">
      <c r="A42" s="33">
        <v>1528</v>
      </c>
      <c r="B42" s="34" t="s">
        <v>274</v>
      </c>
      <c r="C42" s="83">
        <v>138935477</v>
      </c>
      <c r="D42" s="36">
        <v>7596</v>
      </c>
      <c r="E42" s="37">
        <f t="shared" si="4"/>
        <v>18290.610452869932</v>
      </c>
      <c r="F42" s="38">
        <f t="shared" si="5"/>
        <v>0.87280419736694681</v>
      </c>
      <c r="G42" s="39">
        <f t="shared" si="6"/>
        <v>1599.320134495088</v>
      </c>
      <c r="H42" s="39">
        <f t="shared" si="1"/>
        <v>199.47170475947348</v>
      </c>
      <c r="I42" s="37">
        <f t="shared" si="7"/>
        <v>1798.7918392545616</v>
      </c>
      <c r="J42" s="40">
        <f t="shared" si="8"/>
        <v>-225.05974846257004</v>
      </c>
      <c r="K42" s="37">
        <f t="shared" si="9"/>
        <v>1573.7320907919916</v>
      </c>
      <c r="L42" s="37">
        <f t="shared" si="10"/>
        <v>13663622.810977651</v>
      </c>
      <c r="M42" s="37">
        <f t="shared" si="11"/>
        <v>11954068.961655969</v>
      </c>
      <c r="N42" s="41">
        <f>'jan-mai'!M42</f>
        <v>11131668.238468437</v>
      </c>
      <c r="O42" s="41">
        <f t="shared" si="12"/>
        <v>822400.72318753228</v>
      </c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s="34" customFormat="1" x14ac:dyDescent="0.2">
      <c r="A43" s="33">
        <v>1531</v>
      </c>
      <c r="B43" s="34" t="s">
        <v>275</v>
      </c>
      <c r="C43" s="83">
        <v>164915541</v>
      </c>
      <c r="D43" s="36">
        <v>9409</v>
      </c>
      <c r="E43" s="37">
        <f t="shared" si="4"/>
        <v>17527.424912317994</v>
      </c>
      <c r="F43" s="38">
        <f t="shared" si="5"/>
        <v>0.83638597366250089</v>
      </c>
      <c r="G43" s="39">
        <f t="shared" si="6"/>
        <v>2057.2314588262511</v>
      </c>
      <c r="H43" s="39">
        <f t="shared" si="1"/>
        <v>466.58664395265185</v>
      </c>
      <c r="I43" s="37">
        <f t="shared" si="7"/>
        <v>2523.8181027789028</v>
      </c>
      <c r="J43" s="40">
        <f t="shared" si="8"/>
        <v>-225.05974846257004</v>
      </c>
      <c r="K43" s="37">
        <f t="shared" si="9"/>
        <v>2298.7583543163328</v>
      </c>
      <c r="L43" s="37">
        <f t="shared" si="10"/>
        <v>23746604.529046696</v>
      </c>
      <c r="M43" s="37">
        <f t="shared" si="11"/>
        <v>21629017.355762374</v>
      </c>
      <c r="N43" s="41">
        <f>'jan-mai'!M43</f>
        <v>16106397.522939643</v>
      </c>
      <c r="O43" s="41">
        <f t="shared" si="12"/>
        <v>5522619.8328227308</v>
      </c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s="34" customFormat="1" x14ac:dyDescent="0.2">
      <c r="A44" s="33">
        <v>1532</v>
      </c>
      <c r="B44" s="34" t="s">
        <v>276</v>
      </c>
      <c r="C44" s="83">
        <v>163967260</v>
      </c>
      <c r="D44" s="36">
        <v>8506</v>
      </c>
      <c r="E44" s="37">
        <f t="shared" si="4"/>
        <v>19276.658829061838</v>
      </c>
      <c r="F44" s="38">
        <f t="shared" si="5"/>
        <v>0.91985714640682525</v>
      </c>
      <c r="G44" s="39">
        <f t="shared" si="6"/>
        <v>1007.6911087799446</v>
      </c>
      <c r="H44" s="39">
        <f t="shared" si="1"/>
        <v>0</v>
      </c>
      <c r="I44" s="37">
        <f t="shared" si="7"/>
        <v>1007.6911087799446</v>
      </c>
      <c r="J44" s="40">
        <f t="shared" si="8"/>
        <v>-225.05974846257004</v>
      </c>
      <c r="K44" s="37">
        <f t="shared" si="9"/>
        <v>782.63136031737452</v>
      </c>
      <c r="L44" s="37">
        <f t="shared" si="10"/>
        <v>8571420.571282208</v>
      </c>
      <c r="M44" s="37">
        <f t="shared" si="11"/>
        <v>6657062.350859588</v>
      </c>
      <c r="N44" s="41">
        <f>'jan-mai'!M44</f>
        <v>5479009.2927071545</v>
      </c>
      <c r="O44" s="41">
        <f t="shared" si="12"/>
        <v>1178053.0581524335</v>
      </c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s="34" customFormat="1" x14ac:dyDescent="0.2">
      <c r="A45" s="33">
        <v>1535</v>
      </c>
      <c r="B45" s="34" t="s">
        <v>277</v>
      </c>
      <c r="C45" s="83">
        <v>129670679</v>
      </c>
      <c r="D45" s="36">
        <v>6958</v>
      </c>
      <c r="E45" s="37">
        <f t="shared" si="4"/>
        <v>18636.199913768323</v>
      </c>
      <c r="F45" s="38">
        <f t="shared" si="5"/>
        <v>0.88929527801267594</v>
      </c>
      <c r="G45" s="39">
        <f t="shared" si="6"/>
        <v>1391.9664579560535</v>
      </c>
      <c r="H45" s="39">
        <f t="shared" si="1"/>
        <v>78.515393445036707</v>
      </c>
      <c r="I45" s="37">
        <f t="shared" si="7"/>
        <v>1470.4818514010904</v>
      </c>
      <c r="J45" s="40">
        <f t="shared" si="8"/>
        <v>-225.05974846257004</v>
      </c>
      <c r="K45" s="37">
        <f t="shared" si="9"/>
        <v>1245.4221029385203</v>
      </c>
      <c r="L45" s="37">
        <f t="shared" si="10"/>
        <v>10231612.722048787</v>
      </c>
      <c r="M45" s="37">
        <f t="shared" si="11"/>
        <v>8665646.9922462236</v>
      </c>
      <c r="N45" s="41">
        <f>'jan-mai'!M45</f>
        <v>8269345.9187813858</v>
      </c>
      <c r="O45" s="41">
        <f t="shared" si="12"/>
        <v>396301.07346483786</v>
      </c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s="34" customFormat="1" x14ac:dyDescent="0.2">
      <c r="A46" s="33">
        <v>1539</v>
      </c>
      <c r="B46" s="34" t="s">
        <v>278</v>
      </c>
      <c r="C46" s="83">
        <v>132496707</v>
      </c>
      <c r="D46" s="36">
        <v>7026</v>
      </c>
      <c r="E46" s="37">
        <f t="shared" si="4"/>
        <v>18858.056789069171</v>
      </c>
      <c r="F46" s="38">
        <f t="shared" si="5"/>
        <v>0.89988200022603504</v>
      </c>
      <c r="G46" s="39">
        <f t="shared" si="6"/>
        <v>1258.8523327755449</v>
      </c>
      <c r="H46" s="39">
        <f t="shared" si="1"/>
        <v>0.86548708974005417</v>
      </c>
      <c r="I46" s="37">
        <f t="shared" si="7"/>
        <v>1259.717819865285</v>
      </c>
      <c r="J46" s="40">
        <f t="shared" si="8"/>
        <v>-225.05974846257004</v>
      </c>
      <c r="K46" s="37">
        <f t="shared" si="9"/>
        <v>1034.658071402715</v>
      </c>
      <c r="L46" s="37">
        <f t="shared" si="10"/>
        <v>8850777.4023734927</v>
      </c>
      <c r="M46" s="37">
        <f t="shared" si="11"/>
        <v>7269507.6096754754</v>
      </c>
      <c r="N46" s="41">
        <f>'jan-mai'!M46</f>
        <v>8382980.0595944216</v>
      </c>
      <c r="O46" s="41">
        <f t="shared" si="12"/>
        <v>-1113472.4499189463</v>
      </c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s="34" customFormat="1" x14ac:dyDescent="0.2">
      <c r="A47" s="33">
        <v>1547</v>
      </c>
      <c r="B47" s="34" t="s">
        <v>279</v>
      </c>
      <c r="C47" s="83">
        <v>68174860</v>
      </c>
      <c r="D47" s="36">
        <v>3522</v>
      </c>
      <c r="E47" s="37">
        <f t="shared" si="4"/>
        <v>19356.85973878478</v>
      </c>
      <c r="F47" s="38">
        <f t="shared" si="5"/>
        <v>0.92368422975208597</v>
      </c>
      <c r="G47" s="39">
        <f t="shared" si="6"/>
        <v>959.57056294617939</v>
      </c>
      <c r="H47" s="39">
        <f t="shared" si="1"/>
        <v>0</v>
      </c>
      <c r="I47" s="37">
        <f t="shared" si="7"/>
        <v>959.57056294617939</v>
      </c>
      <c r="J47" s="40">
        <f t="shared" si="8"/>
        <v>-225.05974846257004</v>
      </c>
      <c r="K47" s="37">
        <f t="shared" si="9"/>
        <v>734.51081448360935</v>
      </c>
      <c r="L47" s="37">
        <f t="shared" si="10"/>
        <v>3379607.5226964438</v>
      </c>
      <c r="M47" s="37">
        <f t="shared" si="11"/>
        <v>2586947.0886112722</v>
      </c>
      <c r="N47" s="41">
        <f>'jan-mai'!M47</f>
        <v>2099237.850754126</v>
      </c>
      <c r="O47" s="41">
        <f t="shared" si="12"/>
        <v>487709.23785714619</v>
      </c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s="34" customFormat="1" x14ac:dyDescent="0.2">
      <c r="A48" s="33">
        <v>1554</v>
      </c>
      <c r="B48" s="34" t="s">
        <v>280</v>
      </c>
      <c r="C48" s="83">
        <v>111167610</v>
      </c>
      <c r="D48" s="36">
        <v>5808</v>
      </c>
      <c r="E48" s="37">
        <f t="shared" si="4"/>
        <v>19140.428719008265</v>
      </c>
      <c r="F48" s="38">
        <f t="shared" si="5"/>
        <v>0.91335642232389214</v>
      </c>
      <c r="G48" s="39">
        <f t="shared" si="6"/>
        <v>1089.4291748120886</v>
      </c>
      <c r="H48" s="39">
        <f t="shared" si="1"/>
        <v>0</v>
      </c>
      <c r="I48" s="37">
        <f t="shared" si="7"/>
        <v>1089.4291748120886</v>
      </c>
      <c r="J48" s="40">
        <f t="shared" si="8"/>
        <v>-225.05974846257004</v>
      </c>
      <c r="K48" s="37">
        <f t="shared" si="9"/>
        <v>864.36942634951856</v>
      </c>
      <c r="L48" s="37">
        <f t="shared" si="10"/>
        <v>6327404.6473086104</v>
      </c>
      <c r="M48" s="37">
        <f t="shared" si="11"/>
        <v>5020257.6282380037</v>
      </c>
      <c r="N48" s="41">
        <f>'jan-mai'!M48</f>
        <v>4370780.4257751126</v>
      </c>
      <c r="O48" s="41">
        <f t="shared" si="12"/>
        <v>649477.20246289112</v>
      </c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s="34" customFormat="1" x14ac:dyDescent="0.2">
      <c r="A49" s="33">
        <v>1557</v>
      </c>
      <c r="B49" s="34" t="s">
        <v>281</v>
      </c>
      <c r="C49" s="83">
        <v>42199493</v>
      </c>
      <c r="D49" s="36">
        <v>2658</v>
      </c>
      <c r="E49" s="37">
        <f t="shared" si="4"/>
        <v>15876.40820165538</v>
      </c>
      <c r="F49" s="38">
        <f t="shared" si="5"/>
        <v>0.7576015985481539</v>
      </c>
      <c r="G49" s="39">
        <f t="shared" si="6"/>
        <v>3047.8414852238193</v>
      </c>
      <c r="H49" s="39">
        <f t="shared" si="1"/>
        <v>1044.4424926845668</v>
      </c>
      <c r="I49" s="37">
        <f t="shared" si="7"/>
        <v>4092.2839779083861</v>
      </c>
      <c r="J49" s="40">
        <f t="shared" si="8"/>
        <v>-225.05974846257004</v>
      </c>
      <c r="K49" s="37">
        <f t="shared" si="9"/>
        <v>3867.224229445816</v>
      </c>
      <c r="L49" s="37">
        <f t="shared" si="10"/>
        <v>10877290.813280489</v>
      </c>
      <c r="M49" s="37">
        <f t="shared" si="11"/>
        <v>10279082.00186698</v>
      </c>
      <c r="N49" s="41">
        <f>'jan-mai'!M49</f>
        <v>8178543.1614861898</v>
      </c>
      <c r="O49" s="41">
        <f t="shared" si="12"/>
        <v>2100538.8403807897</v>
      </c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s="34" customFormat="1" x14ac:dyDescent="0.2">
      <c r="A50" s="33">
        <v>1560</v>
      </c>
      <c r="B50" s="34" t="s">
        <v>282</v>
      </c>
      <c r="C50" s="83">
        <v>48319573</v>
      </c>
      <c r="D50" s="36">
        <v>2985</v>
      </c>
      <c r="E50" s="37">
        <f t="shared" si="4"/>
        <v>16187.461641541038</v>
      </c>
      <c r="F50" s="38">
        <f t="shared" si="5"/>
        <v>0.7724446650842427</v>
      </c>
      <c r="G50" s="39">
        <f t="shared" si="6"/>
        <v>2861.2094212924244</v>
      </c>
      <c r="H50" s="39">
        <f t="shared" si="1"/>
        <v>935.57378872458639</v>
      </c>
      <c r="I50" s="37">
        <f t="shared" si="7"/>
        <v>3796.7832100170108</v>
      </c>
      <c r="J50" s="40">
        <f t="shared" si="8"/>
        <v>-225.05974846257004</v>
      </c>
      <c r="K50" s="37">
        <f t="shared" si="9"/>
        <v>3571.7234615544407</v>
      </c>
      <c r="L50" s="37">
        <f t="shared" si="10"/>
        <v>11333397.881900778</v>
      </c>
      <c r="M50" s="37">
        <f t="shared" si="11"/>
        <v>10661594.532740006</v>
      </c>
      <c r="N50" s="41">
        <f>'jan-mai'!M50</f>
        <v>8617228.9143665489</v>
      </c>
      <c r="O50" s="41">
        <f t="shared" si="12"/>
        <v>2044365.6183734573</v>
      </c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s="34" customFormat="1" x14ac:dyDescent="0.2">
      <c r="A51" s="33">
        <v>1563</v>
      </c>
      <c r="B51" s="34" t="s">
        <v>283</v>
      </c>
      <c r="C51" s="83">
        <v>141585688</v>
      </c>
      <c r="D51" s="36">
        <v>6956</v>
      </c>
      <c r="E51" s="37">
        <f t="shared" si="4"/>
        <v>20354.469235192639</v>
      </c>
      <c r="F51" s="38">
        <f t="shared" si="5"/>
        <v>0.97128886044724594</v>
      </c>
      <c r="G51" s="39">
        <f t="shared" si="6"/>
        <v>361.00486510146436</v>
      </c>
      <c r="H51" s="39">
        <f t="shared" si="1"/>
        <v>0</v>
      </c>
      <c r="I51" s="37">
        <f t="shared" si="7"/>
        <v>361.00486510146436</v>
      </c>
      <c r="J51" s="40">
        <f t="shared" si="8"/>
        <v>-225.05974846257004</v>
      </c>
      <c r="K51" s="37">
        <f t="shared" si="9"/>
        <v>135.94511663889432</v>
      </c>
      <c r="L51" s="37">
        <f t="shared" si="10"/>
        <v>2511149.8416457861</v>
      </c>
      <c r="M51" s="37">
        <f t="shared" si="11"/>
        <v>945634.23134014884</v>
      </c>
      <c r="N51" s="41">
        <f>'jan-mai'!M51</f>
        <v>-2037598.6443368248</v>
      </c>
      <c r="O51" s="41">
        <f t="shared" si="12"/>
        <v>2983232.8756769737</v>
      </c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s="34" customFormat="1" x14ac:dyDescent="0.2">
      <c r="A52" s="33">
        <v>1566</v>
      </c>
      <c r="B52" s="34" t="s">
        <v>284</v>
      </c>
      <c r="C52" s="83">
        <v>98542741</v>
      </c>
      <c r="D52" s="36">
        <v>5872</v>
      </c>
      <c r="E52" s="37">
        <f t="shared" si="4"/>
        <v>16781.801941416892</v>
      </c>
      <c r="F52" s="38">
        <f t="shared" si="5"/>
        <v>0.80080581299303655</v>
      </c>
      <c r="G52" s="39">
        <f t="shared" si="6"/>
        <v>2504.6052413669122</v>
      </c>
      <c r="H52" s="39">
        <f t="shared" si="1"/>
        <v>727.55468376803765</v>
      </c>
      <c r="I52" s="37">
        <f t="shared" si="7"/>
        <v>3232.1599251349498</v>
      </c>
      <c r="J52" s="40">
        <f t="shared" si="8"/>
        <v>-225.05974846257004</v>
      </c>
      <c r="K52" s="37">
        <f t="shared" si="9"/>
        <v>3007.1001766723798</v>
      </c>
      <c r="L52" s="37">
        <f t="shared" si="10"/>
        <v>18979243.080392424</v>
      </c>
      <c r="M52" s="37">
        <f t="shared" si="11"/>
        <v>17657692.237420212</v>
      </c>
      <c r="N52" s="41">
        <f>'jan-mai'!M52</f>
        <v>13092638.989031946</v>
      </c>
      <c r="O52" s="41">
        <f t="shared" si="12"/>
        <v>4565053.2483882662</v>
      </c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s="34" customFormat="1" x14ac:dyDescent="0.2">
      <c r="A53" s="33">
        <v>1573</v>
      </c>
      <c r="B53" s="34" t="s">
        <v>286</v>
      </c>
      <c r="C53" s="83">
        <v>38245672</v>
      </c>
      <c r="D53" s="36">
        <v>2128</v>
      </c>
      <c r="E53" s="37">
        <f t="shared" si="4"/>
        <v>17972.590225563908</v>
      </c>
      <c r="F53" s="38">
        <f t="shared" si="5"/>
        <v>0.85762868477508925</v>
      </c>
      <c r="G53" s="39">
        <f t="shared" si="6"/>
        <v>1790.1322708787025</v>
      </c>
      <c r="H53" s="39">
        <f t="shared" si="1"/>
        <v>310.77878431658189</v>
      </c>
      <c r="I53" s="37">
        <f t="shared" si="7"/>
        <v>2100.9110551952845</v>
      </c>
      <c r="J53" s="40">
        <f t="shared" si="8"/>
        <v>-225.05974846257004</v>
      </c>
      <c r="K53" s="37">
        <f t="shared" si="9"/>
        <v>1875.8513067327144</v>
      </c>
      <c r="L53" s="37">
        <f t="shared" si="10"/>
        <v>4470738.7254555654</v>
      </c>
      <c r="M53" s="37">
        <f t="shared" si="11"/>
        <v>3991811.5807272163</v>
      </c>
      <c r="N53" s="41">
        <f>'jan-mai'!M53</f>
        <v>3226257.9977963204</v>
      </c>
      <c r="O53" s="41">
        <f t="shared" si="12"/>
        <v>765553.58293089597</v>
      </c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s="34" customFormat="1" x14ac:dyDescent="0.2">
      <c r="A54" s="33">
        <v>1576</v>
      </c>
      <c r="B54" s="34" t="s">
        <v>287</v>
      </c>
      <c r="C54" s="83">
        <v>62877234</v>
      </c>
      <c r="D54" s="36">
        <v>3468</v>
      </c>
      <c r="E54" s="37">
        <f t="shared" si="4"/>
        <v>18130.690311418686</v>
      </c>
      <c r="F54" s="38">
        <f t="shared" si="5"/>
        <v>0.8651730157253158</v>
      </c>
      <c r="G54" s="39">
        <f t="shared" si="6"/>
        <v>1695.2722193658358</v>
      </c>
      <c r="H54" s="39">
        <f t="shared" si="1"/>
        <v>255.4437542674097</v>
      </c>
      <c r="I54" s="37">
        <f t="shared" si="7"/>
        <v>1950.7159736332455</v>
      </c>
      <c r="J54" s="40">
        <f t="shared" si="8"/>
        <v>-225.05974846257004</v>
      </c>
      <c r="K54" s="37">
        <f t="shared" si="9"/>
        <v>1725.6562251706755</v>
      </c>
      <c r="L54" s="37">
        <f t="shared" si="10"/>
        <v>6765082.9965600958</v>
      </c>
      <c r="M54" s="37">
        <f t="shared" si="11"/>
        <v>5984575.7888919022</v>
      </c>
      <c r="N54" s="41">
        <f>'jan-mai'!M54</f>
        <v>5037035.9814650556</v>
      </c>
      <c r="O54" s="41">
        <f t="shared" si="12"/>
        <v>947539.80742684659</v>
      </c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s="34" customFormat="1" x14ac:dyDescent="0.2">
      <c r="A55" s="33">
        <v>1577</v>
      </c>
      <c r="B55" s="34" t="s">
        <v>271</v>
      </c>
      <c r="C55" s="83">
        <v>175127361</v>
      </c>
      <c r="D55" s="36">
        <v>10781</v>
      </c>
      <c r="E55" s="37">
        <f t="shared" si="4"/>
        <v>16244.073926351915</v>
      </c>
      <c r="F55" s="38">
        <f t="shared" si="5"/>
        <v>0.77514612985671638</v>
      </c>
      <c r="G55" s="39">
        <f t="shared" si="6"/>
        <v>2827.2420504058982</v>
      </c>
      <c r="H55" s="39">
        <f t="shared" si="1"/>
        <v>915.75948904077939</v>
      </c>
      <c r="I55" s="37">
        <f t="shared" si="7"/>
        <v>3743.0015394466777</v>
      </c>
      <c r="J55" s="40">
        <f t="shared" si="8"/>
        <v>-225.05974846257004</v>
      </c>
      <c r="K55" s="37">
        <f t="shared" si="9"/>
        <v>3517.9417909841077</v>
      </c>
      <c r="L55" s="37">
        <f t="shared" si="10"/>
        <v>40353299.59677463</v>
      </c>
      <c r="M55" s="37">
        <f t="shared" si="11"/>
        <v>37926930.448599666</v>
      </c>
      <c r="N55" s="41">
        <f>'jan-mai'!M55</f>
        <v>29736368.878755696</v>
      </c>
      <c r="O55" s="41">
        <f t="shared" si="12"/>
        <v>8190561.5698439702</v>
      </c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s="34" customFormat="1" x14ac:dyDescent="0.2">
      <c r="A56" s="33">
        <v>1578</v>
      </c>
      <c r="B56" s="34" t="s">
        <v>394</v>
      </c>
      <c r="C56" s="83">
        <v>48811552</v>
      </c>
      <c r="D56" s="36">
        <v>2502</v>
      </c>
      <c r="E56" s="37">
        <f t="shared" si="4"/>
        <v>19509.013589128695</v>
      </c>
      <c r="F56" s="38">
        <f t="shared" si="5"/>
        <v>0.93094481405942242</v>
      </c>
      <c r="G56" s="39">
        <f t="shared" si="6"/>
        <v>868.27825273983035</v>
      </c>
      <c r="H56" s="39">
        <f t="shared" si="1"/>
        <v>0</v>
      </c>
      <c r="I56" s="37">
        <f t="shared" si="7"/>
        <v>868.27825273983035</v>
      </c>
      <c r="J56" s="40">
        <f t="shared" si="8"/>
        <v>-225.05974846257004</v>
      </c>
      <c r="K56" s="37">
        <f t="shared" si="9"/>
        <v>643.21850427726031</v>
      </c>
      <c r="L56" s="37">
        <f t="shared" si="10"/>
        <v>2172432.1883550556</v>
      </c>
      <c r="M56" s="37">
        <f t="shared" si="11"/>
        <v>1609332.6977017054</v>
      </c>
      <c r="N56" s="41">
        <f>'jan-mai'!M56</f>
        <v>352118.60573163495</v>
      </c>
      <c r="O56" s="41">
        <f t="shared" si="12"/>
        <v>1257214.0919700705</v>
      </c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s="34" customFormat="1" x14ac:dyDescent="0.2">
      <c r="A57" s="33">
        <v>1579</v>
      </c>
      <c r="B57" s="34" t="s">
        <v>395</v>
      </c>
      <c r="C57" s="83">
        <v>230472000</v>
      </c>
      <c r="D57" s="36">
        <v>13317</v>
      </c>
      <c r="E57" s="37">
        <f t="shared" si="4"/>
        <v>17306.600585717504</v>
      </c>
      <c r="F57" s="38">
        <f t="shared" si="5"/>
        <v>0.82584852333331316</v>
      </c>
      <c r="G57" s="39">
        <f t="shared" si="6"/>
        <v>2189.7260547865449</v>
      </c>
      <c r="H57" s="39">
        <f t="shared" si="1"/>
        <v>543.87515826282333</v>
      </c>
      <c r="I57" s="37">
        <f t="shared" si="7"/>
        <v>2733.6012130493682</v>
      </c>
      <c r="J57" s="40">
        <f t="shared" si="8"/>
        <v>-225.05974846257004</v>
      </c>
      <c r="K57" s="37">
        <f t="shared" si="9"/>
        <v>2508.5414645867982</v>
      </c>
      <c r="L57" s="37">
        <f t="shared" si="10"/>
        <v>36403367.354178436</v>
      </c>
      <c r="M57" s="37">
        <f t="shared" si="11"/>
        <v>33406246.68390239</v>
      </c>
      <c r="N57" s="41">
        <f>'jan-mai'!M57</f>
        <v>28637539.371430255</v>
      </c>
      <c r="O57" s="41">
        <f t="shared" si="12"/>
        <v>4768707.3124721348</v>
      </c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s="34" customFormat="1" x14ac:dyDescent="0.2">
      <c r="A58" s="33">
        <v>1804</v>
      </c>
      <c r="B58" s="34" t="s">
        <v>288</v>
      </c>
      <c r="C58" s="83">
        <v>1076615647</v>
      </c>
      <c r="D58" s="36">
        <v>52560</v>
      </c>
      <c r="E58" s="37">
        <f t="shared" si="4"/>
        <v>20483.554927701673</v>
      </c>
      <c r="F58" s="38">
        <f t="shared" si="5"/>
        <v>0.97744866219537319</v>
      </c>
      <c r="G58" s="39">
        <f t="shared" si="6"/>
        <v>283.55344959604406</v>
      </c>
      <c r="H58" s="39">
        <f t="shared" si="1"/>
        <v>0</v>
      </c>
      <c r="I58" s="37">
        <f t="shared" si="7"/>
        <v>283.55344959604406</v>
      </c>
      <c r="J58" s="40">
        <f t="shared" si="8"/>
        <v>-225.05974846257004</v>
      </c>
      <c r="K58" s="37">
        <f t="shared" si="9"/>
        <v>58.493701133474019</v>
      </c>
      <c r="L58" s="37">
        <f t="shared" si="10"/>
        <v>14903569.310768075</v>
      </c>
      <c r="M58" s="37">
        <f t="shared" si="11"/>
        <v>3074428.9315753942</v>
      </c>
      <c r="N58" s="41">
        <f>'jan-mai'!M58</f>
        <v>-2778395.1270764116</v>
      </c>
      <c r="O58" s="41">
        <f t="shared" si="12"/>
        <v>5852824.0586518059</v>
      </c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s="34" customFormat="1" x14ac:dyDescent="0.2">
      <c r="A59" s="33">
        <v>1806</v>
      </c>
      <c r="B59" s="34" t="s">
        <v>289</v>
      </c>
      <c r="C59" s="83">
        <v>411865763</v>
      </c>
      <c r="D59" s="36">
        <v>21661</v>
      </c>
      <c r="E59" s="37">
        <f t="shared" si="4"/>
        <v>19014.161996214396</v>
      </c>
      <c r="F59" s="38">
        <f t="shared" si="5"/>
        <v>0.90733113815274702</v>
      </c>
      <c r="G59" s="39">
        <f t="shared" si="6"/>
        <v>1165.18920848841</v>
      </c>
      <c r="H59" s="39">
        <f t="shared" si="1"/>
        <v>0</v>
      </c>
      <c r="I59" s="37">
        <f t="shared" si="7"/>
        <v>1165.18920848841</v>
      </c>
      <c r="J59" s="40">
        <f t="shared" si="8"/>
        <v>-225.05974846257004</v>
      </c>
      <c r="K59" s="37">
        <f t="shared" si="9"/>
        <v>940.12946002583999</v>
      </c>
      <c r="L59" s="37">
        <f t="shared" si="10"/>
        <v>25239163.44506745</v>
      </c>
      <c r="M59" s="37">
        <f t="shared" si="11"/>
        <v>20364144.23361972</v>
      </c>
      <c r="N59" s="41">
        <f>'jan-mai'!M59</f>
        <v>13266680.988070717</v>
      </c>
      <c r="O59" s="41">
        <f t="shared" si="12"/>
        <v>7097463.2455490027</v>
      </c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s="34" customFormat="1" x14ac:dyDescent="0.2">
      <c r="A60" s="33">
        <v>1811</v>
      </c>
      <c r="B60" s="34" t="s">
        <v>290</v>
      </c>
      <c r="C60" s="83">
        <v>27730363</v>
      </c>
      <c r="D60" s="36">
        <v>1397</v>
      </c>
      <c r="E60" s="37">
        <f t="shared" si="4"/>
        <v>19849.937723693631</v>
      </c>
      <c r="F60" s="38">
        <f t="shared" si="5"/>
        <v>0.94721327138613132</v>
      </c>
      <c r="G60" s="39">
        <f t="shared" si="6"/>
        <v>663.72377200086919</v>
      </c>
      <c r="H60" s="39">
        <f t="shared" si="1"/>
        <v>0</v>
      </c>
      <c r="I60" s="37">
        <f t="shared" si="7"/>
        <v>663.72377200086919</v>
      </c>
      <c r="J60" s="40">
        <f t="shared" si="8"/>
        <v>-225.05974846257004</v>
      </c>
      <c r="K60" s="37">
        <f t="shared" si="9"/>
        <v>438.66402353829915</v>
      </c>
      <c r="L60" s="37">
        <f t="shared" si="10"/>
        <v>927222.10948521423</v>
      </c>
      <c r="M60" s="37">
        <f t="shared" si="11"/>
        <v>612813.64088300394</v>
      </c>
      <c r="N60" s="41">
        <f>'jan-mai'!M60</f>
        <v>-303152.5597093947</v>
      </c>
      <c r="O60" s="41">
        <f t="shared" si="12"/>
        <v>915966.20059239864</v>
      </c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s="34" customFormat="1" x14ac:dyDescent="0.2">
      <c r="A61" s="33">
        <v>1812</v>
      </c>
      <c r="B61" s="34" t="s">
        <v>291</v>
      </c>
      <c r="C61" s="83">
        <v>29778670</v>
      </c>
      <c r="D61" s="36">
        <v>1990</v>
      </c>
      <c r="E61" s="37">
        <f t="shared" si="4"/>
        <v>14964.155778894472</v>
      </c>
      <c r="F61" s="38">
        <f t="shared" si="5"/>
        <v>0.71407009665019761</v>
      </c>
      <c r="G61" s="39">
        <f t="shared" si="6"/>
        <v>3595.1929388803642</v>
      </c>
      <c r="H61" s="39">
        <f t="shared" si="1"/>
        <v>1363.7308406508846</v>
      </c>
      <c r="I61" s="37">
        <f t="shared" si="7"/>
        <v>4958.9237795312492</v>
      </c>
      <c r="J61" s="40">
        <f t="shared" si="8"/>
        <v>-225.05974846257004</v>
      </c>
      <c r="K61" s="37">
        <f t="shared" si="9"/>
        <v>4733.8640310686787</v>
      </c>
      <c r="L61" s="37">
        <f t="shared" si="10"/>
        <v>9868258.3212671857</v>
      </c>
      <c r="M61" s="37">
        <f t="shared" si="11"/>
        <v>9420389.4218266699</v>
      </c>
      <c r="N61" s="41">
        <f>'jan-mai'!M61</f>
        <v>7637839.9429110317</v>
      </c>
      <c r="O61" s="41">
        <f t="shared" si="12"/>
        <v>1782549.4789156383</v>
      </c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s="34" customFormat="1" x14ac:dyDescent="0.2">
      <c r="A62" s="33">
        <v>1813</v>
      </c>
      <c r="B62" s="34" t="s">
        <v>292</v>
      </c>
      <c r="C62" s="83">
        <v>132175567</v>
      </c>
      <c r="D62" s="36">
        <v>7803</v>
      </c>
      <c r="E62" s="37">
        <f t="shared" si="4"/>
        <v>16939.070485710625</v>
      </c>
      <c r="F62" s="38">
        <f t="shared" si="5"/>
        <v>0.80831046385895788</v>
      </c>
      <c r="G62" s="39">
        <f t="shared" si="6"/>
        <v>2410.2441147906725</v>
      </c>
      <c r="H62" s="39">
        <f t="shared" si="1"/>
        <v>672.51069326523111</v>
      </c>
      <c r="I62" s="37">
        <f t="shared" si="7"/>
        <v>3082.7548080559036</v>
      </c>
      <c r="J62" s="40">
        <f t="shared" si="8"/>
        <v>-225.05974846257004</v>
      </c>
      <c r="K62" s="37">
        <f t="shared" si="9"/>
        <v>2857.6950595933336</v>
      </c>
      <c r="L62" s="37">
        <f t="shared" si="10"/>
        <v>24054735.767260216</v>
      </c>
      <c r="M62" s="37">
        <f t="shared" si="11"/>
        <v>22298594.550006781</v>
      </c>
      <c r="N62" s="41">
        <f>'jan-mai'!M62</f>
        <v>17489332.145796377</v>
      </c>
      <c r="O62" s="41">
        <f t="shared" si="12"/>
        <v>4809262.4042104036</v>
      </c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s="34" customFormat="1" x14ac:dyDescent="0.2">
      <c r="A63" s="33">
        <v>1815</v>
      </c>
      <c r="B63" s="34" t="s">
        <v>293</v>
      </c>
      <c r="C63" s="83">
        <v>18486101</v>
      </c>
      <c r="D63" s="36">
        <v>1182</v>
      </c>
      <c r="E63" s="37">
        <f t="shared" si="4"/>
        <v>15639.679357021996</v>
      </c>
      <c r="F63" s="38">
        <f t="shared" si="5"/>
        <v>0.74630520525574606</v>
      </c>
      <c r="G63" s="39">
        <f t="shared" si="6"/>
        <v>3189.8787920038499</v>
      </c>
      <c r="H63" s="39">
        <f t="shared" si="1"/>
        <v>1127.2975883062511</v>
      </c>
      <c r="I63" s="37">
        <f t="shared" si="7"/>
        <v>4317.1763803101012</v>
      </c>
      <c r="J63" s="40">
        <f t="shared" si="8"/>
        <v>-225.05974846257004</v>
      </c>
      <c r="K63" s="37">
        <f t="shared" si="9"/>
        <v>4092.1166318475312</v>
      </c>
      <c r="L63" s="37">
        <f t="shared" si="10"/>
        <v>5102902.4815265397</v>
      </c>
      <c r="M63" s="37">
        <f t="shared" si="11"/>
        <v>4836881.858843782</v>
      </c>
      <c r="N63" s="41">
        <f>'jan-mai'!M63</f>
        <v>4228151.6461913763</v>
      </c>
      <c r="O63" s="41">
        <f t="shared" si="12"/>
        <v>608730.21265240572</v>
      </c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s="34" customFormat="1" x14ac:dyDescent="0.2">
      <c r="A64" s="33">
        <v>1816</v>
      </c>
      <c r="B64" s="34" t="s">
        <v>294</v>
      </c>
      <c r="C64" s="83">
        <v>6918641</v>
      </c>
      <c r="D64" s="36">
        <v>465</v>
      </c>
      <c r="E64" s="37">
        <f t="shared" si="4"/>
        <v>14878.797849462366</v>
      </c>
      <c r="F64" s="38">
        <f t="shared" si="5"/>
        <v>0.70999692701603678</v>
      </c>
      <c r="G64" s="39">
        <f t="shared" si="6"/>
        <v>3646.407696539628</v>
      </c>
      <c r="H64" s="39">
        <f t="shared" si="1"/>
        <v>1393.6061159521219</v>
      </c>
      <c r="I64" s="37">
        <f t="shared" si="7"/>
        <v>5040.0138124917503</v>
      </c>
      <c r="J64" s="40">
        <f t="shared" si="8"/>
        <v>-225.05974846257004</v>
      </c>
      <c r="K64" s="37">
        <f t="shared" si="9"/>
        <v>4814.9540640291798</v>
      </c>
      <c r="L64" s="37">
        <f t="shared" si="10"/>
        <v>2343606.4228086639</v>
      </c>
      <c r="M64" s="37">
        <f t="shared" si="11"/>
        <v>2238953.6397735686</v>
      </c>
      <c r="N64" s="41">
        <f>'jan-mai'!M64</f>
        <v>1763576.2077656426</v>
      </c>
      <c r="O64" s="41">
        <f t="shared" si="12"/>
        <v>475377.43200792605</v>
      </c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s="34" customFormat="1" x14ac:dyDescent="0.2">
      <c r="A65" s="33">
        <v>1818</v>
      </c>
      <c r="B65" s="34" t="s">
        <v>396</v>
      </c>
      <c r="C65" s="83">
        <v>34605714</v>
      </c>
      <c r="D65" s="36">
        <v>1793</v>
      </c>
      <c r="E65" s="37">
        <f t="shared" si="4"/>
        <v>19300.453987730063</v>
      </c>
      <c r="F65" s="38">
        <f t="shared" si="5"/>
        <v>0.92099262050246322</v>
      </c>
      <c r="G65" s="39">
        <f t="shared" si="6"/>
        <v>993.41401357900975</v>
      </c>
      <c r="H65" s="39">
        <f t="shared" si="1"/>
        <v>0</v>
      </c>
      <c r="I65" s="37">
        <f t="shared" si="7"/>
        <v>993.41401357900975</v>
      </c>
      <c r="J65" s="40">
        <f t="shared" si="8"/>
        <v>-225.05974846257004</v>
      </c>
      <c r="K65" s="37">
        <f t="shared" si="9"/>
        <v>768.35426511643971</v>
      </c>
      <c r="L65" s="37">
        <f t="shared" si="10"/>
        <v>1781191.3263471646</v>
      </c>
      <c r="M65" s="37">
        <f t="shared" si="11"/>
        <v>1377659.1973537763</v>
      </c>
      <c r="N65" s="41">
        <f>'jan-mai'!M65</f>
        <v>1640911.7518791358</v>
      </c>
      <c r="O65" s="41">
        <f t="shared" si="12"/>
        <v>-263252.55452535953</v>
      </c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s="34" customFormat="1" x14ac:dyDescent="0.2">
      <c r="A66" s="33">
        <v>1820</v>
      </c>
      <c r="B66" s="34" t="s">
        <v>295</v>
      </c>
      <c r="C66" s="83">
        <v>126983860</v>
      </c>
      <c r="D66" s="36">
        <v>7394</v>
      </c>
      <c r="E66" s="37">
        <f t="shared" si="4"/>
        <v>17173.905869624021</v>
      </c>
      <c r="F66" s="38">
        <f t="shared" si="5"/>
        <v>0.81951650366271578</v>
      </c>
      <c r="G66" s="39">
        <f t="shared" si="6"/>
        <v>2269.3428844426348</v>
      </c>
      <c r="H66" s="39">
        <f t="shared" si="1"/>
        <v>590.31830889554249</v>
      </c>
      <c r="I66" s="37">
        <f t="shared" si="7"/>
        <v>2859.6611933381773</v>
      </c>
      <c r="J66" s="40">
        <f t="shared" si="8"/>
        <v>-225.05974846257004</v>
      </c>
      <c r="K66" s="37">
        <f t="shared" si="9"/>
        <v>2634.6014448756073</v>
      </c>
      <c r="L66" s="37">
        <f t="shared" si="10"/>
        <v>21144334.863542482</v>
      </c>
      <c r="M66" s="37">
        <f t="shared" si="11"/>
        <v>19480243.083410241</v>
      </c>
      <c r="N66" s="41">
        <f>'jan-mai'!M66</f>
        <v>14298415.439288529</v>
      </c>
      <c r="O66" s="41">
        <f t="shared" si="12"/>
        <v>5181827.6441217121</v>
      </c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s="34" customFormat="1" x14ac:dyDescent="0.2">
      <c r="A67" s="33">
        <v>1822</v>
      </c>
      <c r="B67" s="34" t="s">
        <v>296</v>
      </c>
      <c r="C67" s="83">
        <v>32353598</v>
      </c>
      <c r="D67" s="36">
        <v>2278</v>
      </c>
      <c r="E67" s="37">
        <f t="shared" si="4"/>
        <v>14202.63301141352</v>
      </c>
      <c r="F67" s="38">
        <f t="shared" si="5"/>
        <v>0.67773121831912597</v>
      </c>
      <c r="G67" s="39">
        <f t="shared" si="6"/>
        <v>4052.1065993689353</v>
      </c>
      <c r="H67" s="39">
        <f t="shared" si="1"/>
        <v>1630.2638092692177</v>
      </c>
      <c r="I67" s="37">
        <f t="shared" si="7"/>
        <v>5682.3704086381531</v>
      </c>
      <c r="J67" s="40">
        <f t="shared" si="8"/>
        <v>-225.05974846257004</v>
      </c>
      <c r="K67" s="37">
        <f t="shared" si="9"/>
        <v>5457.3106601755826</v>
      </c>
      <c r="L67" s="37">
        <f t="shared" si="10"/>
        <v>12944439.790877713</v>
      </c>
      <c r="M67" s="37">
        <f t="shared" si="11"/>
        <v>12431753.683879977</v>
      </c>
      <c r="N67" s="41">
        <f>'jan-mai'!M67</f>
        <v>9921242.4922368489</v>
      </c>
      <c r="O67" s="41">
        <f t="shared" si="12"/>
        <v>2510511.1916431282</v>
      </c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s="34" customFormat="1" x14ac:dyDescent="0.2">
      <c r="A68" s="33">
        <v>1824</v>
      </c>
      <c r="B68" s="34" t="s">
        <v>297</v>
      </c>
      <c r="C68" s="83">
        <v>230512865</v>
      </c>
      <c r="D68" s="36">
        <v>13268</v>
      </c>
      <c r="E68" s="37">
        <f t="shared" si="4"/>
        <v>17373.595492915283</v>
      </c>
      <c r="F68" s="38">
        <f t="shared" si="5"/>
        <v>0.82904543337385561</v>
      </c>
      <c r="G68" s="39">
        <f t="shared" si="6"/>
        <v>2149.5291104678777</v>
      </c>
      <c r="H68" s="39">
        <f t="shared" si="1"/>
        <v>520.42694074360077</v>
      </c>
      <c r="I68" s="37">
        <f t="shared" si="7"/>
        <v>2669.9560512114786</v>
      </c>
      <c r="J68" s="40">
        <f t="shared" si="8"/>
        <v>-225.05974846257004</v>
      </c>
      <c r="K68" s="37">
        <f t="shared" si="9"/>
        <v>2444.8963027489085</v>
      </c>
      <c r="L68" s="37">
        <f t="shared" si="10"/>
        <v>35424976.887473896</v>
      </c>
      <c r="M68" s="37">
        <f t="shared" si="11"/>
        <v>32438884.144872516</v>
      </c>
      <c r="N68" s="41">
        <f>'jan-mai'!M68</f>
        <v>23347080.901579682</v>
      </c>
      <c r="O68" s="41">
        <f t="shared" si="12"/>
        <v>9091803.2432928346</v>
      </c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s="34" customFormat="1" x14ac:dyDescent="0.2">
      <c r="A69" s="33">
        <v>1825</v>
      </c>
      <c r="B69" s="34" t="s">
        <v>298</v>
      </c>
      <c r="C69" s="83">
        <v>23352573</v>
      </c>
      <c r="D69" s="36">
        <v>1453</v>
      </c>
      <c r="E69" s="37">
        <f t="shared" si="4"/>
        <v>16071.970406056435</v>
      </c>
      <c r="F69" s="38">
        <f t="shared" si="5"/>
        <v>0.76693357318548983</v>
      </c>
      <c r="G69" s="39">
        <f t="shared" si="6"/>
        <v>2930.5041625831868</v>
      </c>
      <c r="H69" s="39">
        <f t="shared" si="1"/>
        <v>975.99572114419777</v>
      </c>
      <c r="I69" s="37">
        <f t="shared" si="7"/>
        <v>3906.4998837273847</v>
      </c>
      <c r="J69" s="40">
        <f t="shared" si="8"/>
        <v>-225.05974846257004</v>
      </c>
      <c r="K69" s="37">
        <f t="shared" si="9"/>
        <v>3681.4401352648147</v>
      </c>
      <c r="L69" s="37">
        <f t="shared" si="10"/>
        <v>5676144.3310558898</v>
      </c>
      <c r="M69" s="37">
        <f t="shared" si="11"/>
        <v>5349132.5165397758</v>
      </c>
      <c r="N69" s="41">
        <f>'jan-mai'!M69</f>
        <v>3872233.3478139341</v>
      </c>
      <c r="O69" s="41">
        <f t="shared" si="12"/>
        <v>1476899.1687258417</v>
      </c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s="34" customFormat="1" x14ac:dyDescent="0.2">
      <c r="A70" s="33">
        <v>1826</v>
      </c>
      <c r="B70" s="34" t="s">
        <v>397</v>
      </c>
      <c r="C70" s="83">
        <v>19817868</v>
      </c>
      <c r="D70" s="36">
        <v>1267</v>
      </c>
      <c r="E70" s="37">
        <f t="shared" si="4"/>
        <v>15641.569060773481</v>
      </c>
      <c r="F70" s="38">
        <f t="shared" si="5"/>
        <v>0.74639537946673407</v>
      </c>
      <c r="G70" s="39">
        <f t="shared" si="6"/>
        <v>3188.7449697529587</v>
      </c>
      <c r="H70" s="39">
        <f t="shared" si="1"/>
        <v>1126.6361919932313</v>
      </c>
      <c r="I70" s="37">
        <f t="shared" si="7"/>
        <v>4315.3811617461897</v>
      </c>
      <c r="J70" s="40">
        <f t="shared" si="8"/>
        <v>-225.05974846257004</v>
      </c>
      <c r="K70" s="37">
        <f t="shared" si="9"/>
        <v>4090.3214132836197</v>
      </c>
      <c r="L70" s="37">
        <f t="shared" si="10"/>
        <v>5467587.9319324223</v>
      </c>
      <c r="M70" s="37">
        <f t="shared" si="11"/>
        <v>5182437.2306303466</v>
      </c>
      <c r="N70" s="41">
        <f>'jan-mai'!M70</f>
        <v>3543357.7847076752</v>
      </c>
      <c r="O70" s="41">
        <f t="shared" si="12"/>
        <v>1639079.4459226714</v>
      </c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s="34" customFormat="1" x14ac:dyDescent="0.2">
      <c r="A71" s="33">
        <v>1827</v>
      </c>
      <c r="B71" s="34" t="s">
        <v>299</v>
      </c>
      <c r="C71" s="83">
        <v>22796452</v>
      </c>
      <c r="D71" s="36">
        <v>1371</v>
      </c>
      <c r="E71" s="37">
        <f t="shared" si="4"/>
        <v>16627.609044493071</v>
      </c>
      <c r="F71" s="38">
        <f t="shared" si="5"/>
        <v>0.79344792802872344</v>
      </c>
      <c r="G71" s="39">
        <f t="shared" si="6"/>
        <v>2597.1209795212053</v>
      </c>
      <c r="H71" s="39">
        <f t="shared" si="1"/>
        <v>781.52219769137514</v>
      </c>
      <c r="I71" s="37">
        <f t="shared" si="7"/>
        <v>3378.6431772125807</v>
      </c>
      <c r="J71" s="40">
        <f t="shared" si="8"/>
        <v>-225.05974846257004</v>
      </c>
      <c r="K71" s="37">
        <f t="shared" si="9"/>
        <v>3153.5834287500106</v>
      </c>
      <c r="L71" s="37">
        <f t="shared" si="10"/>
        <v>4632119.7959584482</v>
      </c>
      <c r="M71" s="37">
        <f t="shared" si="11"/>
        <v>4323562.880816265</v>
      </c>
      <c r="N71" s="41">
        <f>'jan-mai'!M71</f>
        <v>3465114.4441864449</v>
      </c>
      <c r="O71" s="41">
        <f t="shared" si="12"/>
        <v>858448.43662982015</v>
      </c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s="34" customFormat="1" x14ac:dyDescent="0.2">
      <c r="A72" s="33">
        <v>1828</v>
      </c>
      <c r="B72" s="34" t="s">
        <v>300</v>
      </c>
      <c r="C72" s="83">
        <v>27426515</v>
      </c>
      <c r="D72" s="36">
        <v>1701</v>
      </c>
      <c r="E72" s="37">
        <f t="shared" si="4"/>
        <v>16123.759553203998</v>
      </c>
      <c r="F72" s="38">
        <f t="shared" ref="F72:F135" si="13">IF(ISNUMBER(C72),E72/E$364,"")</f>
        <v>0.76940488408705432</v>
      </c>
      <c r="G72" s="39">
        <f t="shared" ref="G72:G135" si="14">(E$364-E72)*0.6</f>
        <v>2899.4306742946487</v>
      </c>
      <c r="H72" s="39">
        <f t="shared" ref="H72:H135" si="15">IF(E72&gt;=E$364*0.9,0,IF(E72&lt;0.9*E$364,(E$364*0.9-E72)*0.35))</f>
        <v>957.86951964255059</v>
      </c>
      <c r="I72" s="37">
        <f t="shared" si="7"/>
        <v>3857.3001939371993</v>
      </c>
      <c r="J72" s="40">
        <f t="shared" si="8"/>
        <v>-225.05974846257004</v>
      </c>
      <c r="K72" s="37">
        <f t="shared" si="9"/>
        <v>3632.2404454746293</v>
      </c>
      <c r="L72" s="37">
        <f t="shared" si="10"/>
        <v>6561267.6298871757</v>
      </c>
      <c r="M72" s="37">
        <f t="shared" si="11"/>
        <v>6178440.9977523442</v>
      </c>
      <c r="N72" s="41">
        <f>'jan-mai'!M72</f>
        <v>4499177.6819556085</v>
      </c>
      <c r="O72" s="41">
        <f t="shared" si="12"/>
        <v>1679263.3157967357</v>
      </c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s="34" customFormat="1" x14ac:dyDescent="0.2">
      <c r="A73" s="33">
        <v>1832</v>
      </c>
      <c r="B73" s="34" t="s">
        <v>301</v>
      </c>
      <c r="C73" s="83">
        <v>99424447</v>
      </c>
      <c r="D73" s="36">
        <v>4428</v>
      </c>
      <c r="E73" s="37">
        <f t="shared" ref="E73:E136" si="16">(C73)/D73</f>
        <v>22453.578816621499</v>
      </c>
      <c r="F73" s="38">
        <f t="shared" si="13"/>
        <v>1.0714556459203253</v>
      </c>
      <c r="G73" s="39">
        <f t="shared" si="14"/>
        <v>-898.46088375585168</v>
      </c>
      <c r="H73" s="39">
        <f t="shared" si="15"/>
        <v>0</v>
      </c>
      <c r="I73" s="37">
        <f t="shared" ref="I73:I136" si="17">G73+H73</f>
        <v>-898.46088375585168</v>
      </c>
      <c r="J73" s="40">
        <f t="shared" ref="J73:J136" si="18">I$366</f>
        <v>-225.05974846257004</v>
      </c>
      <c r="K73" s="37">
        <f t="shared" ref="K73:K136" si="19">I73+J73</f>
        <v>-1123.5206322184217</v>
      </c>
      <c r="L73" s="37">
        <f t="shared" ref="L73:L136" si="20">(I73*D73)</f>
        <v>-3978384.7932709111</v>
      </c>
      <c r="M73" s="37">
        <f t="shared" ref="M73:M136" si="21">(K73*D73)</f>
        <v>-4974949.3594631711</v>
      </c>
      <c r="N73" s="41">
        <f>'jan-mai'!M73</f>
        <v>-8315096.6704317797</v>
      </c>
      <c r="O73" s="41">
        <f t="shared" ref="O73:O136" si="22">M73-N73</f>
        <v>3340147.3109686086</v>
      </c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s="34" customFormat="1" x14ac:dyDescent="0.2">
      <c r="A74" s="33">
        <v>1833</v>
      </c>
      <c r="B74" s="34" t="s">
        <v>302</v>
      </c>
      <c r="C74" s="83">
        <v>488364660</v>
      </c>
      <c r="D74" s="36">
        <v>26083</v>
      </c>
      <c r="E74" s="37">
        <f t="shared" si="16"/>
        <v>18723.485028562667</v>
      </c>
      <c r="F74" s="38">
        <f t="shared" si="13"/>
        <v>0.89346041043165469</v>
      </c>
      <c r="G74" s="39">
        <f t="shared" si="14"/>
        <v>1339.5953890794474</v>
      </c>
      <c r="H74" s="39">
        <f t="shared" si="15"/>
        <v>47.965603267016377</v>
      </c>
      <c r="I74" s="37">
        <f t="shared" si="17"/>
        <v>1387.5609923464638</v>
      </c>
      <c r="J74" s="40">
        <f t="shared" si="18"/>
        <v>-225.05974846257004</v>
      </c>
      <c r="K74" s="37">
        <f t="shared" si="19"/>
        <v>1162.5012438838937</v>
      </c>
      <c r="L74" s="37">
        <f t="shared" si="20"/>
        <v>36191753.363372818</v>
      </c>
      <c r="M74" s="37">
        <f t="shared" si="21"/>
        <v>30321519.944223601</v>
      </c>
      <c r="N74" s="41">
        <f>'jan-mai'!M74</f>
        <v>16349729.066785855</v>
      </c>
      <c r="O74" s="41">
        <f t="shared" si="22"/>
        <v>13971790.877437746</v>
      </c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s="34" customFormat="1" x14ac:dyDescent="0.2">
      <c r="A75" s="33">
        <v>1834</v>
      </c>
      <c r="B75" s="34" t="s">
        <v>303</v>
      </c>
      <c r="C75" s="83">
        <v>47399315</v>
      </c>
      <c r="D75" s="36">
        <v>1876</v>
      </c>
      <c r="E75" s="37">
        <f t="shared" si="16"/>
        <v>25266.159381663114</v>
      </c>
      <c r="F75" s="38">
        <f t="shared" si="13"/>
        <v>1.2056683409490927</v>
      </c>
      <c r="G75" s="39">
        <f t="shared" si="14"/>
        <v>-2586.0092227808204</v>
      </c>
      <c r="H75" s="39">
        <f t="shared" si="15"/>
        <v>0</v>
      </c>
      <c r="I75" s="37">
        <f t="shared" si="17"/>
        <v>-2586.0092227808204</v>
      </c>
      <c r="J75" s="40">
        <f t="shared" si="18"/>
        <v>-225.05974846257004</v>
      </c>
      <c r="K75" s="37">
        <f t="shared" si="19"/>
        <v>-2811.0689712433905</v>
      </c>
      <c r="L75" s="37">
        <f t="shared" si="20"/>
        <v>-4851353.3019368192</v>
      </c>
      <c r="M75" s="37">
        <f t="shared" si="21"/>
        <v>-5273565.3900526008</v>
      </c>
      <c r="N75" s="41">
        <f>'jan-mai'!M75</f>
        <v>-3245177.6999390293</v>
      </c>
      <c r="O75" s="41">
        <f t="shared" si="22"/>
        <v>-2028387.6901135715</v>
      </c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s="34" customFormat="1" x14ac:dyDescent="0.2">
      <c r="A76" s="33">
        <v>1835</v>
      </c>
      <c r="B76" s="34" t="s">
        <v>304</v>
      </c>
      <c r="C76" s="83">
        <v>9312875</v>
      </c>
      <c r="D76" s="36">
        <v>442</v>
      </c>
      <c r="E76" s="37">
        <f t="shared" si="16"/>
        <v>21069.852941176472</v>
      </c>
      <c r="F76" s="38">
        <f t="shared" si="13"/>
        <v>1.0054260426325807</v>
      </c>
      <c r="G76" s="39">
        <f t="shared" si="14"/>
        <v>-68.225358488835624</v>
      </c>
      <c r="H76" s="39">
        <f t="shared" si="15"/>
        <v>0</v>
      </c>
      <c r="I76" s="37">
        <f t="shared" si="17"/>
        <v>-68.225358488835624</v>
      </c>
      <c r="J76" s="40">
        <f t="shared" si="18"/>
        <v>-225.05974846257004</v>
      </c>
      <c r="K76" s="37">
        <f t="shared" si="19"/>
        <v>-293.28510695140568</v>
      </c>
      <c r="L76" s="37">
        <f t="shared" si="20"/>
        <v>-30155.608452065346</v>
      </c>
      <c r="M76" s="37">
        <f t="shared" si="21"/>
        <v>-129632.01727252131</v>
      </c>
      <c r="N76" s="41">
        <f>'jan-mai'!M76</f>
        <v>-240554.25382358755</v>
      </c>
      <c r="O76" s="41">
        <f t="shared" si="22"/>
        <v>110922.23655106625</v>
      </c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s="34" customFormat="1" x14ac:dyDescent="0.2">
      <c r="A77" s="33">
        <v>1836</v>
      </c>
      <c r="B77" s="34" t="s">
        <v>305</v>
      </c>
      <c r="C77" s="83">
        <v>20475093</v>
      </c>
      <c r="D77" s="36">
        <v>1206</v>
      </c>
      <c r="E77" s="37">
        <f t="shared" si="16"/>
        <v>16977.689054726368</v>
      </c>
      <c r="F77" s="38">
        <f t="shared" si="13"/>
        <v>0.81015329186188856</v>
      </c>
      <c r="G77" s="39">
        <f t="shared" si="14"/>
        <v>2387.0729733812263</v>
      </c>
      <c r="H77" s="39">
        <f t="shared" si="15"/>
        <v>658.99419410972087</v>
      </c>
      <c r="I77" s="37">
        <f t="shared" si="17"/>
        <v>3046.0671674909472</v>
      </c>
      <c r="J77" s="40">
        <f t="shared" si="18"/>
        <v>-225.05974846257004</v>
      </c>
      <c r="K77" s="37">
        <f t="shared" si="19"/>
        <v>2821.0074190283772</v>
      </c>
      <c r="L77" s="37">
        <f t="shared" si="20"/>
        <v>3673557.0039940826</v>
      </c>
      <c r="M77" s="37">
        <f t="shared" si="21"/>
        <v>3402134.9473482231</v>
      </c>
      <c r="N77" s="41">
        <f>'jan-mai'!M77</f>
        <v>2584999.4753018622</v>
      </c>
      <c r="O77" s="41">
        <f t="shared" si="22"/>
        <v>817135.47204636084</v>
      </c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s="34" customFormat="1" x14ac:dyDescent="0.2">
      <c r="A78" s="33">
        <v>1837</v>
      </c>
      <c r="B78" s="34" t="s">
        <v>306</v>
      </c>
      <c r="C78" s="83">
        <v>132447759</v>
      </c>
      <c r="D78" s="36">
        <v>6247</v>
      </c>
      <c r="E78" s="37">
        <f t="shared" si="16"/>
        <v>21201.818312790139</v>
      </c>
      <c r="F78" s="38">
        <f t="shared" si="13"/>
        <v>1.0117232589309808</v>
      </c>
      <c r="G78" s="39">
        <f t="shared" si="14"/>
        <v>-147.40458145703596</v>
      </c>
      <c r="H78" s="39">
        <f t="shared" si="15"/>
        <v>0</v>
      </c>
      <c r="I78" s="37">
        <f t="shared" si="17"/>
        <v>-147.40458145703596</v>
      </c>
      <c r="J78" s="40">
        <f t="shared" si="18"/>
        <v>-225.05974846257004</v>
      </c>
      <c r="K78" s="37">
        <f t="shared" si="19"/>
        <v>-372.46432991960603</v>
      </c>
      <c r="L78" s="37">
        <f t="shared" si="20"/>
        <v>-920836.42036210361</v>
      </c>
      <c r="M78" s="37">
        <f t="shared" si="21"/>
        <v>-2326784.6690077791</v>
      </c>
      <c r="N78" s="41">
        <f>'jan-mai'!M78</f>
        <v>-5034746.2534750067</v>
      </c>
      <c r="O78" s="41">
        <f t="shared" si="22"/>
        <v>2707961.5844672276</v>
      </c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s="34" customFormat="1" x14ac:dyDescent="0.2">
      <c r="A79" s="33">
        <v>1838</v>
      </c>
      <c r="B79" s="34" t="s">
        <v>307</v>
      </c>
      <c r="C79" s="83">
        <v>37335494</v>
      </c>
      <c r="D79" s="36">
        <v>1920</v>
      </c>
      <c r="E79" s="37">
        <f t="shared" si="16"/>
        <v>19445.569791666665</v>
      </c>
      <c r="F79" s="38">
        <f t="shared" si="13"/>
        <v>0.92791735836763767</v>
      </c>
      <c r="G79" s="39">
        <f t="shared" si="14"/>
        <v>906.3445312170486</v>
      </c>
      <c r="H79" s="39">
        <f t="shared" si="15"/>
        <v>0</v>
      </c>
      <c r="I79" s="37">
        <f t="shared" si="17"/>
        <v>906.3445312170486</v>
      </c>
      <c r="J79" s="40">
        <f t="shared" si="18"/>
        <v>-225.05974846257004</v>
      </c>
      <c r="K79" s="37">
        <f t="shared" si="19"/>
        <v>681.28478275447856</v>
      </c>
      <c r="L79" s="37">
        <f t="shared" si="20"/>
        <v>1740181.4999367334</v>
      </c>
      <c r="M79" s="37">
        <f t="shared" si="21"/>
        <v>1308066.7828885987</v>
      </c>
      <c r="N79" s="41">
        <f>'jan-mai'!M79</f>
        <v>678515.47298350953</v>
      </c>
      <c r="O79" s="41">
        <f t="shared" si="22"/>
        <v>629551.30990508921</v>
      </c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s="34" customFormat="1" x14ac:dyDescent="0.2">
      <c r="A80" s="33">
        <v>1839</v>
      </c>
      <c r="B80" s="34" t="s">
        <v>308</v>
      </c>
      <c r="C80" s="83">
        <v>20224240</v>
      </c>
      <c r="D80" s="36">
        <v>999</v>
      </c>
      <c r="E80" s="37">
        <f t="shared" si="16"/>
        <v>20244.484484484485</v>
      </c>
      <c r="F80" s="38">
        <f t="shared" si="13"/>
        <v>0.96604053085694663</v>
      </c>
      <c r="G80" s="39">
        <f t="shared" si="14"/>
        <v>426.99571552635678</v>
      </c>
      <c r="H80" s="39">
        <f t="shared" si="15"/>
        <v>0</v>
      </c>
      <c r="I80" s="37">
        <f t="shared" si="17"/>
        <v>426.99571552635678</v>
      </c>
      <c r="J80" s="40">
        <f t="shared" si="18"/>
        <v>-225.05974846257004</v>
      </c>
      <c r="K80" s="37">
        <f t="shared" si="19"/>
        <v>201.93596706378673</v>
      </c>
      <c r="L80" s="37">
        <f t="shared" si="20"/>
        <v>426568.71981083043</v>
      </c>
      <c r="M80" s="37">
        <f t="shared" si="21"/>
        <v>201734.03109672296</v>
      </c>
      <c r="N80" s="41">
        <f>'jan-mai'!M80</f>
        <v>-704203.7329632669</v>
      </c>
      <c r="O80" s="41">
        <f t="shared" si="22"/>
        <v>905937.76405998983</v>
      </c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s="34" customFormat="1" x14ac:dyDescent="0.2">
      <c r="A81" s="33">
        <v>1840</v>
      </c>
      <c r="B81" s="34" t="s">
        <v>309</v>
      </c>
      <c r="C81" s="83">
        <v>75230972</v>
      </c>
      <c r="D81" s="36">
        <v>4632</v>
      </c>
      <c r="E81" s="37">
        <f t="shared" si="16"/>
        <v>16241.57426597582</v>
      </c>
      <c r="F81" s="38">
        <f t="shared" si="13"/>
        <v>0.77502684930706667</v>
      </c>
      <c r="G81" s="39">
        <f t="shared" si="14"/>
        <v>2828.7418466315557</v>
      </c>
      <c r="H81" s="39">
        <f t="shared" si="15"/>
        <v>916.6343701724129</v>
      </c>
      <c r="I81" s="37">
        <f t="shared" si="17"/>
        <v>3745.3762168039684</v>
      </c>
      <c r="J81" s="40">
        <f t="shared" si="18"/>
        <v>-225.05974846257004</v>
      </c>
      <c r="K81" s="37">
        <f t="shared" si="19"/>
        <v>3520.3164683413984</v>
      </c>
      <c r="L81" s="37">
        <f t="shared" si="20"/>
        <v>17348582.636235982</v>
      </c>
      <c r="M81" s="37">
        <f t="shared" si="21"/>
        <v>16306105.881357357</v>
      </c>
      <c r="N81" s="41">
        <f>'jan-mai'!M81</f>
        <v>12048105.418323563</v>
      </c>
      <c r="O81" s="41">
        <f t="shared" si="22"/>
        <v>4258000.4630337935</v>
      </c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s="34" customFormat="1" x14ac:dyDescent="0.2">
      <c r="A82" s="33">
        <v>1841</v>
      </c>
      <c r="B82" s="34" t="s">
        <v>398</v>
      </c>
      <c r="C82" s="83">
        <v>178310303</v>
      </c>
      <c r="D82" s="36">
        <v>9640</v>
      </c>
      <c r="E82" s="37">
        <f t="shared" si="16"/>
        <v>18496.919398340247</v>
      </c>
      <c r="F82" s="38">
        <f t="shared" si="13"/>
        <v>0.88264899254340223</v>
      </c>
      <c r="G82" s="39">
        <f t="shared" si="14"/>
        <v>1475.5347672128992</v>
      </c>
      <c r="H82" s="39">
        <f t="shared" si="15"/>
        <v>127.26357384486327</v>
      </c>
      <c r="I82" s="37">
        <f t="shared" si="17"/>
        <v>1602.7983410577624</v>
      </c>
      <c r="J82" s="40">
        <f t="shared" si="18"/>
        <v>-225.05974846257004</v>
      </c>
      <c r="K82" s="37">
        <f t="shared" si="19"/>
        <v>1377.7385925951924</v>
      </c>
      <c r="L82" s="37">
        <f t="shared" si="20"/>
        <v>15450976.00779683</v>
      </c>
      <c r="M82" s="37">
        <f t="shared" si="21"/>
        <v>13281400.032617655</v>
      </c>
      <c r="N82" s="41">
        <f>'jan-mai'!M82</f>
        <v>7335399.1039380357</v>
      </c>
      <c r="O82" s="41">
        <f t="shared" si="22"/>
        <v>5946000.928679619</v>
      </c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s="34" customFormat="1" x14ac:dyDescent="0.2">
      <c r="A83" s="33">
        <v>1845</v>
      </c>
      <c r="B83" s="34" t="s">
        <v>310</v>
      </c>
      <c r="C83" s="83">
        <v>45686440</v>
      </c>
      <c r="D83" s="36">
        <v>1912</v>
      </c>
      <c r="E83" s="37">
        <f t="shared" si="16"/>
        <v>23894.581589958158</v>
      </c>
      <c r="F83" s="38">
        <f t="shared" si="13"/>
        <v>1.1402184284543713</v>
      </c>
      <c r="G83" s="39">
        <f t="shared" si="14"/>
        <v>-1763.0625477578469</v>
      </c>
      <c r="H83" s="39">
        <f t="shared" si="15"/>
        <v>0</v>
      </c>
      <c r="I83" s="37">
        <f t="shared" si="17"/>
        <v>-1763.0625477578469</v>
      </c>
      <c r="J83" s="40">
        <f t="shared" si="18"/>
        <v>-225.05974846257004</v>
      </c>
      <c r="K83" s="37">
        <f t="shared" si="19"/>
        <v>-1988.122296220417</v>
      </c>
      <c r="L83" s="37">
        <f t="shared" si="20"/>
        <v>-3370975.5913130031</v>
      </c>
      <c r="M83" s="37">
        <f t="shared" si="21"/>
        <v>-3801289.8303734371</v>
      </c>
      <c r="N83" s="41">
        <f>'jan-mai'!M83</f>
        <v>-5171110.1948205875</v>
      </c>
      <c r="O83" s="41">
        <f t="shared" si="22"/>
        <v>1369820.3644471504</v>
      </c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s="34" customFormat="1" x14ac:dyDescent="0.2">
      <c r="A84" s="33">
        <v>1848</v>
      </c>
      <c r="B84" s="34" t="s">
        <v>311</v>
      </c>
      <c r="C84" s="83">
        <v>45088306</v>
      </c>
      <c r="D84" s="36">
        <v>2586</v>
      </c>
      <c r="E84" s="37">
        <f t="shared" si="16"/>
        <v>17435.539829853056</v>
      </c>
      <c r="F84" s="38">
        <f t="shared" si="13"/>
        <v>0.8320013367550857</v>
      </c>
      <c r="G84" s="39">
        <f t="shared" si="14"/>
        <v>2112.3625083052139</v>
      </c>
      <c r="H84" s="39">
        <f t="shared" si="15"/>
        <v>498.74642281538013</v>
      </c>
      <c r="I84" s="37">
        <f t="shared" si="17"/>
        <v>2611.1089311205942</v>
      </c>
      <c r="J84" s="40">
        <f t="shared" si="18"/>
        <v>-225.05974846257004</v>
      </c>
      <c r="K84" s="37">
        <f t="shared" si="19"/>
        <v>2386.0491826580242</v>
      </c>
      <c r="L84" s="37">
        <f t="shared" si="20"/>
        <v>6752327.6958778566</v>
      </c>
      <c r="M84" s="37">
        <f t="shared" si="21"/>
        <v>6170323.1863536509</v>
      </c>
      <c r="N84" s="41">
        <f>'jan-mai'!M84</f>
        <v>5737353.4241547352</v>
      </c>
      <c r="O84" s="41">
        <f t="shared" si="22"/>
        <v>432969.76219891571</v>
      </c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s="34" customFormat="1" x14ac:dyDescent="0.2">
      <c r="A85" s="33">
        <v>1851</v>
      </c>
      <c r="B85" s="34" t="s">
        <v>312</v>
      </c>
      <c r="C85" s="83">
        <v>33334558</v>
      </c>
      <c r="D85" s="36">
        <v>2003</v>
      </c>
      <c r="E85" s="37">
        <f t="shared" si="16"/>
        <v>16642.315526709936</v>
      </c>
      <c r="F85" s="38">
        <f t="shared" si="13"/>
        <v>0.79414970227734438</v>
      </c>
      <c r="G85" s="39">
        <f t="shared" si="14"/>
        <v>2588.2970901910862</v>
      </c>
      <c r="H85" s="39">
        <f t="shared" si="15"/>
        <v>776.37492891547242</v>
      </c>
      <c r="I85" s="37">
        <f t="shared" si="17"/>
        <v>3364.6720191065588</v>
      </c>
      <c r="J85" s="40">
        <f t="shared" si="18"/>
        <v>-225.05974846257004</v>
      </c>
      <c r="K85" s="37">
        <f t="shared" si="19"/>
        <v>3139.6122706439887</v>
      </c>
      <c r="L85" s="37">
        <f t="shared" si="20"/>
        <v>6739438.054270437</v>
      </c>
      <c r="M85" s="37">
        <f t="shared" si="21"/>
        <v>6288643.3780999091</v>
      </c>
      <c r="N85" s="41">
        <f>'jan-mai'!M85</f>
        <v>5009362.7940958785</v>
      </c>
      <c r="O85" s="41">
        <f t="shared" si="22"/>
        <v>1279280.5840040306</v>
      </c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s="34" customFormat="1" x14ac:dyDescent="0.2">
      <c r="A86" s="33">
        <v>1853</v>
      </c>
      <c r="B86" s="34" t="s">
        <v>314</v>
      </c>
      <c r="C86" s="83">
        <v>19949090</v>
      </c>
      <c r="D86" s="36">
        <v>1324</v>
      </c>
      <c r="E86" s="37">
        <f t="shared" si="16"/>
        <v>15067.288519637463</v>
      </c>
      <c r="F86" s="38">
        <f t="shared" si="13"/>
        <v>0.71899145721595803</v>
      </c>
      <c r="G86" s="39">
        <f t="shared" si="14"/>
        <v>3533.3132944345698</v>
      </c>
      <c r="H86" s="39">
        <f t="shared" si="15"/>
        <v>1327.6343813908379</v>
      </c>
      <c r="I86" s="37">
        <f t="shared" si="17"/>
        <v>4860.9476758254077</v>
      </c>
      <c r="J86" s="40">
        <f t="shared" si="18"/>
        <v>-225.05974846257004</v>
      </c>
      <c r="K86" s="37">
        <f t="shared" si="19"/>
        <v>4635.8879273628372</v>
      </c>
      <c r="L86" s="37">
        <f t="shared" si="20"/>
        <v>6435894.7227928396</v>
      </c>
      <c r="M86" s="37">
        <f t="shared" si="21"/>
        <v>6137915.6158283968</v>
      </c>
      <c r="N86" s="41">
        <f>'jan-mai'!M86</f>
        <v>4564720.5475950781</v>
      </c>
      <c r="O86" s="41">
        <f t="shared" si="22"/>
        <v>1573195.0682333186</v>
      </c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s="34" customFormat="1" x14ac:dyDescent="0.2">
      <c r="A87" s="33">
        <v>1856</v>
      </c>
      <c r="B87" s="34" t="s">
        <v>315</v>
      </c>
      <c r="C87" s="83">
        <v>11724391</v>
      </c>
      <c r="D87" s="36">
        <v>488</v>
      </c>
      <c r="E87" s="37">
        <f t="shared" si="16"/>
        <v>24025.391393442624</v>
      </c>
      <c r="F87" s="38">
        <f t="shared" si="13"/>
        <v>1.1464605025410826</v>
      </c>
      <c r="G87" s="39">
        <f t="shared" si="14"/>
        <v>-1841.5484298485264</v>
      </c>
      <c r="H87" s="39">
        <f t="shared" si="15"/>
        <v>0</v>
      </c>
      <c r="I87" s="37">
        <f t="shared" si="17"/>
        <v>-1841.5484298485264</v>
      </c>
      <c r="J87" s="40">
        <f t="shared" si="18"/>
        <v>-225.05974846257004</v>
      </c>
      <c r="K87" s="37">
        <f t="shared" si="19"/>
        <v>-2066.6081783110967</v>
      </c>
      <c r="L87" s="37">
        <f t="shared" si="20"/>
        <v>-898675.63376608095</v>
      </c>
      <c r="M87" s="37">
        <f t="shared" si="21"/>
        <v>-1008504.7910158152</v>
      </c>
      <c r="N87" s="41">
        <f>'jan-mai'!M87</f>
        <v>-175332.06395002519</v>
      </c>
      <c r="O87" s="41">
        <f t="shared" si="22"/>
        <v>-833172.72706578998</v>
      </c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s="34" customFormat="1" x14ac:dyDescent="0.2">
      <c r="A88" s="33">
        <v>1857</v>
      </c>
      <c r="B88" s="34" t="s">
        <v>316</v>
      </c>
      <c r="C88" s="83">
        <v>14484452</v>
      </c>
      <c r="D88" s="36">
        <v>698</v>
      </c>
      <c r="E88" s="37">
        <f t="shared" si="16"/>
        <v>20751.363896848139</v>
      </c>
      <c r="F88" s="38">
        <f t="shared" si="13"/>
        <v>0.9902281587007441</v>
      </c>
      <c r="G88" s="39">
        <f t="shared" si="14"/>
        <v>122.86806810816415</v>
      </c>
      <c r="H88" s="39">
        <f t="shared" si="15"/>
        <v>0</v>
      </c>
      <c r="I88" s="37">
        <f t="shared" si="17"/>
        <v>122.86806810816415</v>
      </c>
      <c r="J88" s="40">
        <f t="shared" si="18"/>
        <v>-225.05974846257004</v>
      </c>
      <c r="K88" s="37">
        <f t="shared" si="19"/>
        <v>-102.19168035440589</v>
      </c>
      <c r="L88" s="37">
        <f t="shared" si="20"/>
        <v>85761.911539498571</v>
      </c>
      <c r="M88" s="37">
        <f t="shared" si="21"/>
        <v>-71329.792887375312</v>
      </c>
      <c r="N88" s="41">
        <f>'jan-mai'!M88</f>
        <v>107615.91590754619</v>
      </c>
      <c r="O88" s="41">
        <f t="shared" si="22"/>
        <v>-178945.70879492152</v>
      </c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s="34" customFormat="1" x14ac:dyDescent="0.2">
      <c r="A89" s="33">
        <v>1859</v>
      </c>
      <c r="B89" s="34" t="s">
        <v>317</v>
      </c>
      <c r="C89" s="83">
        <v>24939076</v>
      </c>
      <c r="D89" s="36">
        <v>1238</v>
      </c>
      <c r="E89" s="37">
        <f t="shared" si="16"/>
        <v>20144.649434571889</v>
      </c>
      <c r="F89" s="38">
        <f t="shared" si="13"/>
        <v>0.96127653181861061</v>
      </c>
      <c r="G89" s="39">
        <f t="shared" si="14"/>
        <v>486.89674547391405</v>
      </c>
      <c r="H89" s="39">
        <f t="shared" si="15"/>
        <v>0</v>
      </c>
      <c r="I89" s="37">
        <f t="shared" si="17"/>
        <v>486.89674547391405</v>
      </c>
      <c r="J89" s="40">
        <f t="shared" si="18"/>
        <v>-225.05974846257004</v>
      </c>
      <c r="K89" s="37">
        <f t="shared" si="19"/>
        <v>261.83699701134401</v>
      </c>
      <c r="L89" s="37">
        <f t="shared" si="20"/>
        <v>602778.17089670559</v>
      </c>
      <c r="M89" s="37">
        <f t="shared" si="21"/>
        <v>324154.20230004389</v>
      </c>
      <c r="N89" s="41">
        <f>'jan-mai'!M89</f>
        <v>1169324.8474491748</v>
      </c>
      <c r="O89" s="41">
        <f t="shared" si="22"/>
        <v>-845170.64514913096</v>
      </c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s="34" customFormat="1" x14ac:dyDescent="0.2">
      <c r="A90" s="33">
        <v>1860</v>
      </c>
      <c r="B90" s="34" t="s">
        <v>318</v>
      </c>
      <c r="C90" s="83">
        <v>197502509</v>
      </c>
      <c r="D90" s="36">
        <v>11521</v>
      </c>
      <c r="E90" s="37">
        <f t="shared" si="16"/>
        <v>17142.826924746118</v>
      </c>
      <c r="F90" s="38">
        <f t="shared" si="13"/>
        <v>0.81803345674041283</v>
      </c>
      <c r="G90" s="39">
        <f t="shared" si="14"/>
        <v>2287.9902513693769</v>
      </c>
      <c r="H90" s="39">
        <f t="shared" si="15"/>
        <v>601.19593960280872</v>
      </c>
      <c r="I90" s="37">
        <f t="shared" si="17"/>
        <v>2889.1861909721856</v>
      </c>
      <c r="J90" s="40">
        <f t="shared" si="18"/>
        <v>-225.05974846257004</v>
      </c>
      <c r="K90" s="37">
        <f t="shared" si="19"/>
        <v>2664.1264425096156</v>
      </c>
      <c r="L90" s="37">
        <f t="shared" si="20"/>
        <v>33286314.106190551</v>
      </c>
      <c r="M90" s="37">
        <f t="shared" si="21"/>
        <v>30693400.74415328</v>
      </c>
      <c r="N90" s="41">
        <f>'jan-mai'!M90</f>
        <v>26816130.3346623</v>
      </c>
      <c r="O90" s="41">
        <f t="shared" si="22"/>
        <v>3877270.4094909802</v>
      </c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s="34" customFormat="1" x14ac:dyDescent="0.2">
      <c r="A91" s="33">
        <v>1865</v>
      </c>
      <c r="B91" s="34" t="s">
        <v>319</v>
      </c>
      <c r="C91" s="83">
        <v>177113808</v>
      </c>
      <c r="D91" s="36">
        <v>9670</v>
      </c>
      <c r="E91" s="37">
        <f t="shared" si="16"/>
        <v>18315.80227507756</v>
      </c>
      <c r="F91" s="38">
        <f t="shared" si="13"/>
        <v>0.8740063184344089</v>
      </c>
      <c r="G91" s="39">
        <f t="shared" si="14"/>
        <v>1584.2050411705115</v>
      </c>
      <c r="H91" s="39">
        <f t="shared" si="15"/>
        <v>190.6545669868039</v>
      </c>
      <c r="I91" s="37">
        <f t="shared" si="17"/>
        <v>1774.8596081573155</v>
      </c>
      <c r="J91" s="40">
        <f t="shared" si="18"/>
        <v>-225.05974846257004</v>
      </c>
      <c r="K91" s="37">
        <f t="shared" si="19"/>
        <v>1549.7998596947455</v>
      </c>
      <c r="L91" s="37">
        <f t="shared" si="20"/>
        <v>17162892.41088124</v>
      </c>
      <c r="M91" s="37">
        <f t="shared" si="21"/>
        <v>14986564.643248189</v>
      </c>
      <c r="N91" s="41">
        <f>'jan-mai'!M91</f>
        <v>14667689.358266164</v>
      </c>
      <c r="O91" s="41">
        <f t="shared" si="22"/>
        <v>318875.28498202562</v>
      </c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s="34" customFormat="1" x14ac:dyDescent="0.2">
      <c r="A92" s="33">
        <v>1866</v>
      </c>
      <c r="B92" s="34" t="s">
        <v>320</v>
      </c>
      <c r="C92" s="83">
        <v>150785722</v>
      </c>
      <c r="D92" s="36">
        <v>8065</v>
      </c>
      <c r="E92" s="37">
        <f t="shared" si="16"/>
        <v>18696.307749535026</v>
      </c>
      <c r="F92" s="38">
        <f t="shared" si="13"/>
        <v>0.8921635459410211</v>
      </c>
      <c r="G92" s="39">
        <f t="shared" si="14"/>
        <v>1355.9017564960318</v>
      </c>
      <c r="H92" s="39">
        <f t="shared" si="15"/>
        <v>57.477650926690693</v>
      </c>
      <c r="I92" s="37">
        <f t="shared" si="17"/>
        <v>1413.3794074227226</v>
      </c>
      <c r="J92" s="40">
        <f t="shared" si="18"/>
        <v>-225.05974846257004</v>
      </c>
      <c r="K92" s="37">
        <f t="shared" si="19"/>
        <v>1188.3196589601525</v>
      </c>
      <c r="L92" s="37">
        <f t="shared" si="20"/>
        <v>11398904.920864258</v>
      </c>
      <c r="M92" s="37">
        <f t="shared" si="21"/>
        <v>9583798.0495136306</v>
      </c>
      <c r="N92" s="41">
        <f>'jan-mai'!M92</f>
        <v>10691198.392752502</v>
      </c>
      <c r="O92" s="41">
        <f t="shared" si="22"/>
        <v>-1107400.3432388715</v>
      </c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s="34" customFormat="1" x14ac:dyDescent="0.2">
      <c r="A93" s="33">
        <v>1867</v>
      </c>
      <c r="B93" s="34" t="s">
        <v>170</v>
      </c>
      <c r="C93" s="83">
        <v>63822502</v>
      </c>
      <c r="D93" s="36">
        <v>2576</v>
      </c>
      <c r="E93" s="37">
        <f t="shared" si="16"/>
        <v>24775.815993788819</v>
      </c>
      <c r="F93" s="38">
        <f t="shared" si="13"/>
        <v>1.1822697907371911</v>
      </c>
      <c r="G93" s="39">
        <f t="shared" si="14"/>
        <v>-2291.8031900562441</v>
      </c>
      <c r="H93" s="39">
        <f t="shared" si="15"/>
        <v>0</v>
      </c>
      <c r="I93" s="37">
        <f t="shared" si="17"/>
        <v>-2291.8031900562441</v>
      </c>
      <c r="J93" s="40">
        <f t="shared" si="18"/>
        <v>-225.05974846257004</v>
      </c>
      <c r="K93" s="37">
        <f t="shared" si="19"/>
        <v>-2516.8629385188142</v>
      </c>
      <c r="L93" s="37">
        <f t="shared" si="20"/>
        <v>-5903685.0175848845</v>
      </c>
      <c r="M93" s="37">
        <f t="shared" si="21"/>
        <v>-6483438.9296244653</v>
      </c>
      <c r="N93" s="41">
        <f>'jan-mai'!M93</f>
        <v>-2154845.7670804574</v>
      </c>
      <c r="O93" s="41">
        <f t="shared" si="22"/>
        <v>-4328593.1625440083</v>
      </c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s="34" customFormat="1" x14ac:dyDescent="0.2">
      <c r="A94" s="33">
        <v>1868</v>
      </c>
      <c r="B94" s="34" t="s">
        <v>321</v>
      </c>
      <c r="C94" s="83">
        <v>84218359</v>
      </c>
      <c r="D94" s="36">
        <v>4416</v>
      </c>
      <c r="E94" s="37">
        <f t="shared" si="16"/>
        <v>19071.186367753624</v>
      </c>
      <c r="F94" s="38">
        <f t="shared" si="13"/>
        <v>0.91005226716918408</v>
      </c>
      <c r="G94" s="39">
        <f t="shared" si="14"/>
        <v>1130.9745855648732</v>
      </c>
      <c r="H94" s="39">
        <f t="shared" si="15"/>
        <v>0</v>
      </c>
      <c r="I94" s="37">
        <f t="shared" si="17"/>
        <v>1130.9745855648732</v>
      </c>
      <c r="J94" s="40">
        <f t="shared" si="18"/>
        <v>-225.05974846257004</v>
      </c>
      <c r="K94" s="37">
        <f t="shared" si="19"/>
        <v>905.91483710230318</v>
      </c>
      <c r="L94" s="37">
        <f t="shared" si="20"/>
        <v>4994383.7698544804</v>
      </c>
      <c r="M94" s="37">
        <f t="shared" si="21"/>
        <v>4000519.9206437711</v>
      </c>
      <c r="N94" s="41">
        <f>'jan-mai'!M94</f>
        <v>4334622.9563292069</v>
      </c>
      <c r="O94" s="41">
        <f t="shared" si="22"/>
        <v>-334103.03568543587</v>
      </c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s="34" customFormat="1" x14ac:dyDescent="0.2">
      <c r="A95" s="33">
        <v>1870</v>
      </c>
      <c r="B95" s="34" t="s">
        <v>385</v>
      </c>
      <c r="C95" s="83">
        <v>184195205</v>
      </c>
      <c r="D95" s="36">
        <v>10514</v>
      </c>
      <c r="E95" s="37">
        <f t="shared" si="16"/>
        <v>17519.041753852005</v>
      </c>
      <c r="F95" s="38">
        <f t="shared" si="13"/>
        <v>0.8359859402182831</v>
      </c>
      <c r="G95" s="39">
        <f t="shared" si="14"/>
        <v>2062.2613539058443</v>
      </c>
      <c r="H95" s="39">
        <f t="shared" si="15"/>
        <v>469.52074941574807</v>
      </c>
      <c r="I95" s="37">
        <f t="shared" si="17"/>
        <v>2531.7821033215923</v>
      </c>
      <c r="J95" s="40">
        <f t="shared" si="18"/>
        <v>-225.05974846257004</v>
      </c>
      <c r="K95" s="37">
        <f t="shared" si="19"/>
        <v>2306.7223548590223</v>
      </c>
      <c r="L95" s="37">
        <f t="shared" si="20"/>
        <v>26619157.034323223</v>
      </c>
      <c r="M95" s="37">
        <f t="shared" si="21"/>
        <v>24252878.83898776</v>
      </c>
      <c r="N95" s="41">
        <f>'jan-mai'!M95</f>
        <v>19054574.923651546</v>
      </c>
      <c r="O95" s="41">
        <f t="shared" si="22"/>
        <v>5198303.915336214</v>
      </c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s="34" customFormat="1" x14ac:dyDescent="0.2">
      <c r="A96" s="33">
        <v>1871</v>
      </c>
      <c r="B96" s="34" t="s">
        <v>322</v>
      </c>
      <c r="C96" s="83">
        <v>84833041</v>
      </c>
      <c r="D96" s="36">
        <v>4588</v>
      </c>
      <c r="E96" s="37">
        <f t="shared" si="16"/>
        <v>18490.200741063643</v>
      </c>
      <c r="F96" s="38">
        <f t="shared" si="13"/>
        <v>0.88232838693612625</v>
      </c>
      <c r="G96" s="39">
        <f t="shared" si="14"/>
        <v>1479.5659615788616</v>
      </c>
      <c r="H96" s="39">
        <f t="shared" si="15"/>
        <v>129.61510389167469</v>
      </c>
      <c r="I96" s="37">
        <f t="shared" si="17"/>
        <v>1609.1810654705362</v>
      </c>
      <c r="J96" s="40">
        <f t="shared" si="18"/>
        <v>-225.05974846257004</v>
      </c>
      <c r="K96" s="37">
        <f t="shared" si="19"/>
        <v>1384.1213170079661</v>
      </c>
      <c r="L96" s="37">
        <f t="shared" si="20"/>
        <v>7382922.7283788202</v>
      </c>
      <c r="M96" s="37">
        <f t="shared" si="21"/>
        <v>6350348.602432549</v>
      </c>
      <c r="N96" s="41">
        <f>'jan-mai'!M96</f>
        <v>4688589.6066210102</v>
      </c>
      <c r="O96" s="41">
        <f t="shared" si="22"/>
        <v>1661758.9958115388</v>
      </c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s="34" customFormat="1" x14ac:dyDescent="0.2">
      <c r="A97" s="33">
        <v>1874</v>
      </c>
      <c r="B97" s="34" t="s">
        <v>323</v>
      </c>
      <c r="C97" s="83">
        <v>19762630</v>
      </c>
      <c r="D97" s="36">
        <v>989</v>
      </c>
      <c r="E97" s="37">
        <f t="shared" si="16"/>
        <v>19982.436804853387</v>
      </c>
      <c r="F97" s="38">
        <f t="shared" si="13"/>
        <v>0.95353595561154236</v>
      </c>
      <c r="G97" s="39">
        <f t="shared" si="14"/>
        <v>584.22432330501545</v>
      </c>
      <c r="H97" s="39">
        <f t="shared" si="15"/>
        <v>0</v>
      </c>
      <c r="I97" s="37">
        <f t="shared" si="17"/>
        <v>584.22432330501545</v>
      </c>
      <c r="J97" s="40">
        <f t="shared" si="18"/>
        <v>-225.05974846257004</v>
      </c>
      <c r="K97" s="37">
        <f t="shared" si="19"/>
        <v>359.1645748424454</v>
      </c>
      <c r="L97" s="37">
        <f t="shared" si="20"/>
        <v>577797.85574866028</v>
      </c>
      <c r="M97" s="37">
        <f t="shared" si="21"/>
        <v>355213.76451917848</v>
      </c>
      <c r="N97" s="41">
        <f>'jan-mai'!M97</f>
        <v>690342.58228160953</v>
      </c>
      <c r="O97" s="41">
        <f t="shared" si="22"/>
        <v>-335128.81776243105</v>
      </c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s="34" customFormat="1" x14ac:dyDescent="0.2">
      <c r="A98" s="33">
        <v>1875</v>
      </c>
      <c r="B98" s="34" t="s">
        <v>419</v>
      </c>
      <c r="C98" s="83">
        <v>49284360</v>
      </c>
      <c r="D98" s="36">
        <v>2701</v>
      </c>
      <c r="E98" s="37">
        <f t="shared" si="16"/>
        <v>18246.708626434654</v>
      </c>
      <c r="F98" s="38">
        <f t="shared" si="13"/>
        <v>0.87070925917538011</v>
      </c>
      <c r="G98" s="39">
        <f t="shared" si="14"/>
        <v>1625.6612303562549</v>
      </c>
      <c r="H98" s="39">
        <f t="shared" si="15"/>
        <v>214.83734401182082</v>
      </c>
      <c r="I98" s="37">
        <f t="shared" si="17"/>
        <v>1840.4985743680757</v>
      </c>
      <c r="J98" s="40">
        <f t="shared" si="18"/>
        <v>-225.05974846257004</v>
      </c>
      <c r="K98" s="37">
        <f t="shared" si="19"/>
        <v>1615.4388259055056</v>
      </c>
      <c r="L98" s="37">
        <f t="shared" si="20"/>
        <v>4971186.6493681725</v>
      </c>
      <c r="M98" s="37">
        <f t="shared" si="21"/>
        <v>4363300.2687707711</v>
      </c>
      <c r="N98" s="41">
        <f>'jan-mai'!M98</f>
        <v>2020385.4923585709</v>
      </c>
      <c r="O98" s="41">
        <f t="shared" si="22"/>
        <v>2342914.7764122002</v>
      </c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s="34" customFormat="1" x14ac:dyDescent="0.2">
      <c r="A99" s="33">
        <v>3001</v>
      </c>
      <c r="B99" s="34" t="s">
        <v>63</v>
      </c>
      <c r="C99" s="83">
        <v>504436792</v>
      </c>
      <c r="D99" s="36">
        <v>31387</v>
      </c>
      <c r="E99" s="37">
        <f t="shared" si="16"/>
        <v>16071.519801191576</v>
      </c>
      <c r="F99" s="38">
        <f t="shared" si="13"/>
        <v>0.76691207090603253</v>
      </c>
      <c r="G99" s="39">
        <f t="shared" si="14"/>
        <v>2930.7745255021018</v>
      </c>
      <c r="H99" s="39">
        <f t="shared" si="15"/>
        <v>976.15343284689811</v>
      </c>
      <c r="I99" s="37">
        <f t="shared" si="17"/>
        <v>3906.9279583489997</v>
      </c>
      <c r="J99" s="40">
        <f t="shared" si="18"/>
        <v>-225.05974846257004</v>
      </c>
      <c r="K99" s="37">
        <f t="shared" si="19"/>
        <v>3681.8682098864297</v>
      </c>
      <c r="L99" s="37">
        <f t="shared" si="20"/>
        <v>122626747.82870005</v>
      </c>
      <c r="M99" s="37">
        <f t="shared" si="21"/>
        <v>115562797.50370537</v>
      </c>
      <c r="N99" s="41">
        <f>'jan-mai'!M99</f>
        <v>89684725.168366104</v>
      </c>
      <c r="O99" s="41">
        <f t="shared" si="22"/>
        <v>25878072.335339263</v>
      </c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s="34" customFormat="1" x14ac:dyDescent="0.2">
      <c r="A100" s="33">
        <v>3002</v>
      </c>
      <c r="B100" s="34" t="s">
        <v>64</v>
      </c>
      <c r="C100" s="83">
        <v>922452433</v>
      </c>
      <c r="D100" s="36">
        <v>49668</v>
      </c>
      <c r="E100" s="37">
        <f t="shared" si="16"/>
        <v>18572.369191431102</v>
      </c>
      <c r="F100" s="38">
        <f t="shared" si="13"/>
        <v>0.88624935876791122</v>
      </c>
      <c r="G100" s="39">
        <f t="shared" si="14"/>
        <v>1430.2648913583864</v>
      </c>
      <c r="H100" s="39">
        <f t="shared" si="15"/>
        <v>100.85614626306415</v>
      </c>
      <c r="I100" s="37">
        <f t="shared" si="17"/>
        <v>1531.1210376214506</v>
      </c>
      <c r="J100" s="40">
        <f t="shared" si="18"/>
        <v>-225.05974846257004</v>
      </c>
      <c r="K100" s="37">
        <f t="shared" si="19"/>
        <v>1306.0612891588805</v>
      </c>
      <c r="L100" s="37">
        <f t="shared" si="20"/>
        <v>76047719.696582213</v>
      </c>
      <c r="M100" s="37">
        <f t="shared" si="21"/>
        <v>64869452.109943278</v>
      </c>
      <c r="N100" s="41">
        <f>'jan-mai'!M100</f>
        <v>51307475.319148265</v>
      </c>
      <c r="O100" s="41">
        <f t="shared" si="22"/>
        <v>13561976.790795013</v>
      </c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s="34" customFormat="1" x14ac:dyDescent="0.2">
      <c r="A101" s="33">
        <v>3003</v>
      </c>
      <c r="B101" s="34" t="s">
        <v>65</v>
      </c>
      <c r="C101" s="83">
        <v>970219500</v>
      </c>
      <c r="D101" s="36">
        <v>57372</v>
      </c>
      <c r="E101" s="37">
        <f t="shared" si="16"/>
        <v>16911.028027609285</v>
      </c>
      <c r="F101" s="38">
        <f t="shared" si="13"/>
        <v>0.80697231414556247</v>
      </c>
      <c r="G101" s="39">
        <f t="shared" si="14"/>
        <v>2427.0695896514762</v>
      </c>
      <c r="H101" s="39">
        <f t="shared" si="15"/>
        <v>682.3255536007</v>
      </c>
      <c r="I101" s="37">
        <f t="shared" si="17"/>
        <v>3109.3951432521762</v>
      </c>
      <c r="J101" s="40">
        <f t="shared" si="18"/>
        <v>-225.05974846257004</v>
      </c>
      <c r="K101" s="37">
        <f t="shared" si="19"/>
        <v>2884.3353947896062</v>
      </c>
      <c r="L101" s="37">
        <f t="shared" si="20"/>
        <v>178392218.15866387</v>
      </c>
      <c r="M101" s="37">
        <f t="shared" si="21"/>
        <v>165480090.2698693</v>
      </c>
      <c r="N101" s="41">
        <f>'jan-mai'!M101</f>
        <v>127542631.31361394</v>
      </c>
      <c r="O101" s="41">
        <f t="shared" si="22"/>
        <v>37937458.956255361</v>
      </c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s="34" customFormat="1" x14ac:dyDescent="0.2">
      <c r="A102" s="33">
        <v>3004</v>
      </c>
      <c r="B102" s="34" t="s">
        <v>66</v>
      </c>
      <c r="C102" s="83">
        <v>1470485293</v>
      </c>
      <c r="D102" s="36">
        <v>83193</v>
      </c>
      <c r="E102" s="37">
        <f t="shared" si="16"/>
        <v>17675.589208226655</v>
      </c>
      <c r="F102" s="38">
        <f t="shared" si="13"/>
        <v>0.84345618160893421</v>
      </c>
      <c r="G102" s="39">
        <f t="shared" si="14"/>
        <v>1968.3328812810548</v>
      </c>
      <c r="H102" s="39">
        <f t="shared" si="15"/>
        <v>414.72914038462073</v>
      </c>
      <c r="I102" s="37">
        <f t="shared" si="17"/>
        <v>2383.0620216656757</v>
      </c>
      <c r="J102" s="40">
        <f t="shared" si="18"/>
        <v>-225.05974846257004</v>
      </c>
      <c r="K102" s="37">
        <f t="shared" si="19"/>
        <v>2158.0022732031057</v>
      </c>
      <c r="L102" s="37">
        <f t="shared" si="20"/>
        <v>198254078.76843256</v>
      </c>
      <c r="M102" s="37">
        <f t="shared" si="21"/>
        <v>179530683.11458597</v>
      </c>
      <c r="N102" s="41">
        <f>'jan-mai'!M102</f>
        <v>143959796.10160673</v>
      </c>
      <c r="O102" s="41">
        <f t="shared" si="22"/>
        <v>35570887.012979239</v>
      </c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s="34" customFormat="1" x14ac:dyDescent="0.2">
      <c r="A103" s="33">
        <v>3005</v>
      </c>
      <c r="B103" s="34" t="s">
        <v>138</v>
      </c>
      <c r="C103" s="83">
        <v>1967425273</v>
      </c>
      <c r="D103" s="36">
        <v>101859</v>
      </c>
      <c r="E103" s="37">
        <f t="shared" si="16"/>
        <v>19315.183469305608</v>
      </c>
      <c r="F103" s="38">
        <f t="shared" si="13"/>
        <v>0.92169549225063696</v>
      </c>
      <c r="G103" s="39">
        <f t="shared" si="14"/>
        <v>984.57632463368282</v>
      </c>
      <c r="H103" s="39">
        <f t="shared" si="15"/>
        <v>0</v>
      </c>
      <c r="I103" s="37">
        <f t="shared" si="17"/>
        <v>984.57632463368282</v>
      </c>
      <c r="J103" s="40">
        <f t="shared" si="18"/>
        <v>-225.05974846257004</v>
      </c>
      <c r="K103" s="37">
        <f t="shared" si="19"/>
        <v>759.51657617111277</v>
      </c>
      <c r="L103" s="37">
        <f t="shared" si="20"/>
        <v>100287959.85086229</v>
      </c>
      <c r="M103" s="37">
        <f t="shared" si="21"/>
        <v>77363598.932213381</v>
      </c>
      <c r="N103" s="41">
        <f>'jan-mai'!M103</f>
        <v>59948545.707201757</v>
      </c>
      <c r="O103" s="41">
        <f t="shared" si="22"/>
        <v>17415053.225011624</v>
      </c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s="34" customFormat="1" x14ac:dyDescent="0.2">
      <c r="A104" s="33">
        <v>3006</v>
      </c>
      <c r="B104" s="34" t="s">
        <v>139</v>
      </c>
      <c r="C104" s="83">
        <v>606795270</v>
      </c>
      <c r="D104" s="36">
        <v>27694</v>
      </c>
      <c r="E104" s="37">
        <f t="shared" si="16"/>
        <v>21910.712428684914</v>
      </c>
      <c r="F104" s="38">
        <f t="shared" si="13"/>
        <v>1.0455507662979975</v>
      </c>
      <c r="G104" s="39">
        <f t="shared" si="14"/>
        <v>-572.74105099390067</v>
      </c>
      <c r="H104" s="39">
        <f t="shared" si="15"/>
        <v>0</v>
      </c>
      <c r="I104" s="37">
        <f t="shared" si="17"/>
        <v>-572.74105099390067</v>
      </c>
      <c r="J104" s="40">
        <f t="shared" si="18"/>
        <v>-225.05974846257004</v>
      </c>
      <c r="K104" s="37">
        <f t="shared" si="19"/>
        <v>-797.80079945647071</v>
      </c>
      <c r="L104" s="37">
        <f t="shared" si="20"/>
        <v>-15861490.666225085</v>
      </c>
      <c r="M104" s="37">
        <f t="shared" si="21"/>
        <v>-22094295.340147499</v>
      </c>
      <c r="N104" s="41">
        <f>'jan-mai'!M104</f>
        <v>-16372643.279163884</v>
      </c>
      <c r="O104" s="41">
        <f t="shared" si="22"/>
        <v>-5721652.060983615</v>
      </c>
      <c r="P104" s="4"/>
      <c r="Q104" s="4"/>
      <c r="R104" s="4"/>
      <c r="S104" s="4"/>
      <c r="T104" s="4"/>
    </row>
    <row r="105" spans="1:25" s="34" customFormat="1" x14ac:dyDescent="0.2">
      <c r="A105" s="33">
        <v>3007</v>
      </c>
      <c r="B105" s="34" t="s">
        <v>140</v>
      </c>
      <c r="C105" s="83">
        <v>561778000</v>
      </c>
      <c r="D105" s="36">
        <v>30835</v>
      </c>
      <c r="E105" s="37">
        <f t="shared" si="16"/>
        <v>18218.842224744607</v>
      </c>
      <c r="F105" s="38">
        <f t="shared" si="13"/>
        <v>0.86937951064548502</v>
      </c>
      <c r="G105" s="39">
        <f t="shared" si="14"/>
        <v>1642.3810713702835</v>
      </c>
      <c r="H105" s="39">
        <f t="shared" si="15"/>
        <v>224.59058460333742</v>
      </c>
      <c r="I105" s="37">
        <f t="shared" si="17"/>
        <v>1866.971655973621</v>
      </c>
      <c r="J105" s="40">
        <f t="shared" si="18"/>
        <v>-225.05974846257004</v>
      </c>
      <c r="K105" s="37">
        <f t="shared" si="19"/>
        <v>1641.9119075110509</v>
      </c>
      <c r="L105" s="37">
        <f t="shared" si="20"/>
        <v>57568071.011946604</v>
      </c>
      <c r="M105" s="37">
        <f t="shared" si="21"/>
        <v>50628353.668103255</v>
      </c>
      <c r="N105" s="41">
        <f>'jan-mai'!M105</f>
        <v>42055538.348824963</v>
      </c>
      <c r="O105" s="41">
        <f t="shared" si="22"/>
        <v>8572815.3192782924</v>
      </c>
      <c r="P105" s="4"/>
      <c r="Q105" s="4"/>
      <c r="R105" s="4"/>
      <c r="S105" s="4"/>
      <c r="T105" s="4"/>
    </row>
    <row r="106" spans="1:25" s="34" customFormat="1" x14ac:dyDescent="0.2">
      <c r="A106" s="33">
        <v>3011</v>
      </c>
      <c r="B106" s="34" t="s">
        <v>67</v>
      </c>
      <c r="C106" s="83">
        <v>109368668</v>
      </c>
      <c r="D106" s="36">
        <v>4694</v>
      </c>
      <c r="E106" s="37">
        <f t="shared" si="16"/>
        <v>23299.673625905412</v>
      </c>
      <c r="F106" s="38">
        <f t="shared" si="13"/>
        <v>1.1118301923476432</v>
      </c>
      <c r="G106" s="39">
        <f t="shared" si="14"/>
        <v>-1406.1177693261998</v>
      </c>
      <c r="H106" s="39">
        <f t="shared" si="15"/>
        <v>0</v>
      </c>
      <c r="I106" s="37">
        <f t="shared" si="17"/>
        <v>-1406.1177693261998</v>
      </c>
      <c r="J106" s="40">
        <f t="shared" si="18"/>
        <v>-225.05974846257004</v>
      </c>
      <c r="K106" s="37">
        <f t="shared" si="19"/>
        <v>-1631.1775177887698</v>
      </c>
      <c r="L106" s="37">
        <f t="shared" si="20"/>
        <v>-6600316.809217182</v>
      </c>
      <c r="M106" s="37">
        <f t="shared" si="21"/>
        <v>-7656747.2685004855</v>
      </c>
      <c r="N106" s="41">
        <f>'jan-mai'!M106</f>
        <v>-5566545.4159455243</v>
      </c>
      <c r="O106" s="41">
        <f t="shared" si="22"/>
        <v>-2090201.8525549611</v>
      </c>
      <c r="P106" s="4"/>
      <c r="Q106" s="4"/>
      <c r="R106" s="4"/>
      <c r="S106" s="4"/>
      <c r="T106" s="4"/>
    </row>
    <row r="107" spans="1:25" s="34" customFormat="1" x14ac:dyDescent="0.2">
      <c r="A107" s="33">
        <v>3012</v>
      </c>
      <c r="B107" s="34" t="s">
        <v>68</v>
      </c>
      <c r="C107" s="83">
        <v>22543175</v>
      </c>
      <c r="D107" s="36">
        <v>1325</v>
      </c>
      <c r="E107" s="37">
        <f t="shared" si="16"/>
        <v>17013.716981132075</v>
      </c>
      <c r="F107" s="38">
        <f t="shared" si="13"/>
        <v>0.8118724977610221</v>
      </c>
      <c r="G107" s="39">
        <f t="shared" si="14"/>
        <v>2365.4562175378028</v>
      </c>
      <c r="H107" s="39">
        <f t="shared" si="15"/>
        <v>646.38441986772375</v>
      </c>
      <c r="I107" s="37">
        <f t="shared" si="17"/>
        <v>3011.8406374055266</v>
      </c>
      <c r="J107" s="40">
        <f t="shared" si="18"/>
        <v>-225.05974846257004</v>
      </c>
      <c r="K107" s="37">
        <f t="shared" si="19"/>
        <v>2786.7808889429566</v>
      </c>
      <c r="L107" s="37">
        <f t="shared" si="20"/>
        <v>3990688.8445623228</v>
      </c>
      <c r="M107" s="37">
        <f t="shared" si="21"/>
        <v>3692484.6778494176</v>
      </c>
      <c r="N107" s="41">
        <f>'jan-mai'!M107</f>
        <v>3320410.909224682</v>
      </c>
      <c r="O107" s="41">
        <f t="shared" si="22"/>
        <v>372073.76862473553</v>
      </c>
      <c r="P107" s="4"/>
      <c r="Q107" s="4"/>
      <c r="R107" s="4"/>
      <c r="S107" s="4"/>
      <c r="T107" s="4"/>
    </row>
    <row r="108" spans="1:25" s="34" customFormat="1" x14ac:dyDescent="0.2">
      <c r="A108" s="33">
        <v>3013</v>
      </c>
      <c r="B108" s="34" t="s">
        <v>69</v>
      </c>
      <c r="C108" s="83">
        <v>59403742</v>
      </c>
      <c r="D108" s="36">
        <v>3601</v>
      </c>
      <c r="E108" s="37">
        <f t="shared" si="16"/>
        <v>16496.45709525132</v>
      </c>
      <c r="F108" s="38">
        <f t="shared" si="13"/>
        <v>0.78718952719043456</v>
      </c>
      <c r="G108" s="39">
        <f t="shared" si="14"/>
        <v>2675.8121490662552</v>
      </c>
      <c r="H108" s="39">
        <f t="shared" si="15"/>
        <v>827.42537992598773</v>
      </c>
      <c r="I108" s="37">
        <f t="shared" si="17"/>
        <v>3503.2375289922429</v>
      </c>
      <c r="J108" s="40">
        <f t="shared" si="18"/>
        <v>-225.05974846257004</v>
      </c>
      <c r="K108" s="37">
        <f t="shared" si="19"/>
        <v>3278.1777805296729</v>
      </c>
      <c r="L108" s="37">
        <f t="shared" si="20"/>
        <v>12615158.341901068</v>
      </c>
      <c r="M108" s="37">
        <f t="shared" si="21"/>
        <v>11804718.187687352</v>
      </c>
      <c r="N108" s="41">
        <f>'jan-mai'!M108</f>
        <v>9960834.3282023259</v>
      </c>
      <c r="O108" s="41">
        <f t="shared" si="22"/>
        <v>1843883.8594850264</v>
      </c>
      <c r="P108" s="4"/>
      <c r="Q108" s="4"/>
      <c r="R108" s="4"/>
      <c r="S108" s="4"/>
      <c r="T108" s="4"/>
    </row>
    <row r="109" spans="1:25" s="34" customFormat="1" x14ac:dyDescent="0.2">
      <c r="A109" s="33">
        <v>3014</v>
      </c>
      <c r="B109" s="34" t="s">
        <v>399</v>
      </c>
      <c r="C109" s="83">
        <v>789173610</v>
      </c>
      <c r="D109" s="36">
        <v>45201</v>
      </c>
      <c r="E109" s="37">
        <f t="shared" si="16"/>
        <v>17459.206875954071</v>
      </c>
      <c r="F109" s="38">
        <f t="shared" si="13"/>
        <v>0.83313069748525215</v>
      </c>
      <c r="G109" s="39">
        <f t="shared" si="14"/>
        <v>2098.1622806446053</v>
      </c>
      <c r="H109" s="39">
        <f t="shared" si="15"/>
        <v>490.46295668002512</v>
      </c>
      <c r="I109" s="37">
        <f t="shared" si="17"/>
        <v>2588.6252373246302</v>
      </c>
      <c r="J109" s="40">
        <f t="shared" si="18"/>
        <v>-225.05974846257004</v>
      </c>
      <c r="K109" s="37">
        <f t="shared" si="19"/>
        <v>2363.5654888620602</v>
      </c>
      <c r="L109" s="37">
        <f t="shared" si="20"/>
        <v>117008449.35231061</v>
      </c>
      <c r="M109" s="37">
        <f t="shared" si="21"/>
        <v>106835523.66205399</v>
      </c>
      <c r="N109" s="41">
        <f>'jan-mai'!M109</f>
        <v>79983326.569709286</v>
      </c>
      <c r="O109" s="41">
        <f t="shared" si="22"/>
        <v>26852197.092344701</v>
      </c>
      <c r="P109" s="4"/>
      <c r="Q109" s="4"/>
      <c r="R109" s="4"/>
      <c r="S109" s="4"/>
      <c r="T109" s="4"/>
    </row>
    <row r="110" spans="1:25" s="34" customFormat="1" x14ac:dyDescent="0.2">
      <c r="A110" s="33">
        <v>3015</v>
      </c>
      <c r="B110" s="34" t="s">
        <v>70</v>
      </c>
      <c r="C110" s="83">
        <v>64759010</v>
      </c>
      <c r="D110" s="36">
        <v>3825</v>
      </c>
      <c r="E110" s="37">
        <f t="shared" si="16"/>
        <v>16930.460130718955</v>
      </c>
      <c r="F110" s="38">
        <f t="shared" si="13"/>
        <v>0.80789958889133917</v>
      </c>
      <c r="G110" s="39">
        <f t="shared" si="14"/>
        <v>2415.4103277856743</v>
      </c>
      <c r="H110" s="39">
        <f t="shared" si="15"/>
        <v>675.52431751231552</v>
      </c>
      <c r="I110" s="37">
        <f t="shared" si="17"/>
        <v>3090.9346452979898</v>
      </c>
      <c r="J110" s="40">
        <f t="shared" si="18"/>
        <v>-225.05974846257004</v>
      </c>
      <c r="K110" s="37">
        <f t="shared" si="19"/>
        <v>2865.8748968354198</v>
      </c>
      <c r="L110" s="37">
        <f t="shared" si="20"/>
        <v>11822825.018264811</v>
      </c>
      <c r="M110" s="37">
        <f t="shared" si="21"/>
        <v>10961971.480395481</v>
      </c>
      <c r="N110" s="41">
        <f>'jan-mai'!M110</f>
        <v>8328791.5832335195</v>
      </c>
      <c r="O110" s="41">
        <f t="shared" si="22"/>
        <v>2633179.8971619615</v>
      </c>
      <c r="P110" s="4"/>
      <c r="Q110" s="4"/>
      <c r="R110" s="4"/>
      <c r="S110" s="4"/>
      <c r="T110" s="4"/>
    </row>
    <row r="111" spans="1:25" s="34" customFormat="1" x14ac:dyDescent="0.2">
      <c r="A111" s="33">
        <v>3016</v>
      </c>
      <c r="B111" s="34" t="s">
        <v>71</v>
      </c>
      <c r="C111" s="83">
        <v>138828636</v>
      </c>
      <c r="D111" s="36">
        <v>8222</v>
      </c>
      <c r="E111" s="37">
        <f t="shared" si="16"/>
        <v>16885.020189734856</v>
      </c>
      <c r="F111" s="38">
        <f t="shared" si="13"/>
        <v>0.80573125386932221</v>
      </c>
      <c r="G111" s="39">
        <f t="shared" si="14"/>
        <v>2442.674292376134</v>
      </c>
      <c r="H111" s="39">
        <f t="shared" si="15"/>
        <v>691.42829685675019</v>
      </c>
      <c r="I111" s="37">
        <f t="shared" si="17"/>
        <v>3134.1025892328844</v>
      </c>
      <c r="J111" s="40">
        <f t="shared" si="18"/>
        <v>-225.05974846257004</v>
      </c>
      <c r="K111" s="37">
        <f t="shared" si="19"/>
        <v>2909.0428407703143</v>
      </c>
      <c r="L111" s="37">
        <f t="shared" si="20"/>
        <v>25768591.488672774</v>
      </c>
      <c r="M111" s="37">
        <f t="shared" si="21"/>
        <v>23918150.236813523</v>
      </c>
      <c r="N111" s="41">
        <f>'jan-mai'!M111</f>
        <v>21112576.568600249</v>
      </c>
      <c r="O111" s="41">
        <f t="shared" si="22"/>
        <v>2805573.6682132743</v>
      </c>
      <c r="P111" s="4"/>
      <c r="Q111" s="4"/>
      <c r="R111" s="4"/>
      <c r="S111" s="4"/>
      <c r="T111" s="4"/>
    </row>
    <row r="112" spans="1:25" s="34" customFormat="1" x14ac:dyDescent="0.2">
      <c r="A112" s="33">
        <v>3017</v>
      </c>
      <c r="B112" s="34" t="s">
        <v>72</v>
      </c>
      <c r="C112" s="83">
        <v>137519798</v>
      </c>
      <c r="D112" s="36">
        <v>7568</v>
      </c>
      <c r="E112" s="37">
        <f t="shared" si="16"/>
        <v>18171.220665961944</v>
      </c>
      <c r="F112" s="38">
        <f t="shared" si="13"/>
        <v>0.86710707165293388</v>
      </c>
      <c r="G112" s="39">
        <f t="shared" si="14"/>
        <v>1670.9540066398811</v>
      </c>
      <c r="H112" s="39">
        <f t="shared" si="15"/>
        <v>241.25813017726941</v>
      </c>
      <c r="I112" s="37">
        <f t="shared" si="17"/>
        <v>1912.2121368171504</v>
      </c>
      <c r="J112" s="40">
        <f t="shared" si="18"/>
        <v>-225.05974846257004</v>
      </c>
      <c r="K112" s="37">
        <f t="shared" si="19"/>
        <v>1687.1523883545804</v>
      </c>
      <c r="L112" s="37">
        <f t="shared" si="20"/>
        <v>14471621.451432195</v>
      </c>
      <c r="M112" s="37">
        <f t="shared" si="21"/>
        <v>12768369.275067464</v>
      </c>
      <c r="N112" s="41">
        <f>'jan-mai'!M112</f>
        <v>10103010.462839535</v>
      </c>
      <c r="O112" s="41">
        <f t="shared" si="22"/>
        <v>2665358.812227929</v>
      </c>
      <c r="P112" s="4"/>
      <c r="Q112" s="4"/>
      <c r="R112" s="4"/>
      <c r="S112" s="4"/>
      <c r="T112" s="4"/>
    </row>
    <row r="113" spans="1:20" s="34" customFormat="1" x14ac:dyDescent="0.2">
      <c r="A113" s="33">
        <v>3018</v>
      </c>
      <c r="B113" s="34" t="s">
        <v>400</v>
      </c>
      <c r="C113" s="83">
        <v>100941331</v>
      </c>
      <c r="D113" s="36">
        <v>5805</v>
      </c>
      <c r="E113" s="37">
        <f t="shared" si="16"/>
        <v>17388.68751076658</v>
      </c>
      <c r="F113" s="38">
        <f t="shared" si="13"/>
        <v>0.82976560488269024</v>
      </c>
      <c r="G113" s="39">
        <f t="shared" si="14"/>
        <v>2140.4738997570994</v>
      </c>
      <c r="H113" s="39">
        <f t="shared" si="15"/>
        <v>515.14473449564684</v>
      </c>
      <c r="I113" s="37">
        <f t="shared" si="17"/>
        <v>2655.6186342527462</v>
      </c>
      <c r="J113" s="40">
        <f t="shared" si="18"/>
        <v>-225.05974846257004</v>
      </c>
      <c r="K113" s="37">
        <f t="shared" si="19"/>
        <v>2430.5588857901762</v>
      </c>
      <c r="L113" s="37">
        <f t="shared" si="20"/>
        <v>15415866.171837192</v>
      </c>
      <c r="M113" s="37">
        <f t="shared" si="21"/>
        <v>14109394.332011973</v>
      </c>
      <c r="N113" s="41">
        <f>'jan-mai'!M113</f>
        <v>11691185.209848516</v>
      </c>
      <c r="O113" s="41">
        <f t="shared" si="22"/>
        <v>2418209.1221634578</v>
      </c>
      <c r="P113" s="4"/>
      <c r="Q113" s="4"/>
      <c r="R113" s="4"/>
      <c r="S113" s="4"/>
      <c r="T113" s="4"/>
    </row>
    <row r="114" spans="1:20" s="34" customFormat="1" x14ac:dyDescent="0.2">
      <c r="A114" s="33">
        <v>3019</v>
      </c>
      <c r="B114" s="34" t="s">
        <v>73</v>
      </c>
      <c r="C114" s="83">
        <v>372875048</v>
      </c>
      <c r="D114" s="36">
        <v>18290</v>
      </c>
      <c r="E114" s="37">
        <f t="shared" si="16"/>
        <v>20386.826025150356</v>
      </c>
      <c r="F114" s="38">
        <f t="shared" si="13"/>
        <v>0.97283288447865734</v>
      </c>
      <c r="G114" s="39">
        <f t="shared" si="14"/>
        <v>341.59079112683395</v>
      </c>
      <c r="H114" s="39">
        <f t="shared" si="15"/>
        <v>0</v>
      </c>
      <c r="I114" s="37">
        <f t="shared" si="17"/>
        <v>341.59079112683395</v>
      </c>
      <c r="J114" s="40">
        <f t="shared" si="18"/>
        <v>-225.05974846257004</v>
      </c>
      <c r="K114" s="37">
        <f t="shared" si="19"/>
        <v>116.53104266426391</v>
      </c>
      <c r="L114" s="37">
        <f t="shared" si="20"/>
        <v>6247695.5697097927</v>
      </c>
      <c r="M114" s="37">
        <f t="shared" si="21"/>
        <v>2131352.7703293869</v>
      </c>
      <c r="N114" s="41">
        <f>'jan-mai'!M114</f>
        <v>2328026.6171189439</v>
      </c>
      <c r="O114" s="41">
        <f t="shared" si="22"/>
        <v>-196673.84678955702</v>
      </c>
      <c r="P114" s="4"/>
      <c r="Q114" s="4"/>
      <c r="R114" s="4"/>
      <c r="S114" s="4"/>
      <c r="T114" s="4"/>
    </row>
    <row r="115" spans="1:20" s="34" customFormat="1" x14ac:dyDescent="0.2">
      <c r="A115" s="33">
        <v>3020</v>
      </c>
      <c r="B115" s="34" t="s">
        <v>401</v>
      </c>
      <c r="C115" s="83">
        <v>1411155064</v>
      </c>
      <c r="D115" s="36">
        <v>60034</v>
      </c>
      <c r="E115" s="37">
        <f t="shared" si="16"/>
        <v>23505.931039077856</v>
      </c>
      <c r="F115" s="38">
        <f t="shared" si="13"/>
        <v>1.1216725284697113</v>
      </c>
      <c r="G115" s="39">
        <f t="shared" si="14"/>
        <v>-1529.8722172296657</v>
      </c>
      <c r="H115" s="39">
        <f t="shared" si="15"/>
        <v>0</v>
      </c>
      <c r="I115" s="37">
        <f t="shared" si="17"/>
        <v>-1529.8722172296657</v>
      </c>
      <c r="J115" s="40">
        <f t="shared" si="18"/>
        <v>-225.05974846257004</v>
      </c>
      <c r="K115" s="37">
        <f t="shared" si="19"/>
        <v>-1754.9319656922357</v>
      </c>
      <c r="L115" s="37">
        <f t="shared" si="20"/>
        <v>-91844348.689165756</v>
      </c>
      <c r="M115" s="37">
        <f t="shared" si="21"/>
        <v>-105355585.62836768</v>
      </c>
      <c r="N115" s="41">
        <f>'jan-mai'!M115</f>
        <v>-88071443.381097898</v>
      </c>
      <c r="O115" s="41">
        <f t="shared" si="22"/>
        <v>-17284142.247269779</v>
      </c>
      <c r="P115" s="4"/>
      <c r="Q115" s="4"/>
      <c r="R115" s="4"/>
      <c r="S115" s="4"/>
      <c r="T115" s="4"/>
    </row>
    <row r="116" spans="1:20" s="34" customFormat="1" x14ac:dyDescent="0.2">
      <c r="A116" s="33">
        <v>3021</v>
      </c>
      <c r="B116" s="34" t="s">
        <v>74</v>
      </c>
      <c r="C116" s="83">
        <v>394829856</v>
      </c>
      <c r="D116" s="36">
        <v>20439</v>
      </c>
      <c r="E116" s="37">
        <f t="shared" si="16"/>
        <v>19317.474240422722</v>
      </c>
      <c r="F116" s="38">
        <f t="shared" si="13"/>
        <v>0.92180480487589767</v>
      </c>
      <c r="G116" s="39">
        <f t="shared" si="14"/>
        <v>983.20186196341456</v>
      </c>
      <c r="H116" s="39">
        <f t="shared" si="15"/>
        <v>0</v>
      </c>
      <c r="I116" s="37">
        <f t="shared" si="17"/>
        <v>983.20186196341456</v>
      </c>
      <c r="J116" s="40">
        <f t="shared" si="18"/>
        <v>-225.05974846257004</v>
      </c>
      <c r="K116" s="37">
        <f t="shared" si="19"/>
        <v>758.14211350084452</v>
      </c>
      <c r="L116" s="37">
        <f t="shared" si="20"/>
        <v>20095662.856670231</v>
      </c>
      <c r="M116" s="37">
        <f t="shared" si="21"/>
        <v>15495666.657843761</v>
      </c>
      <c r="N116" s="41">
        <f>'jan-mai'!M116</f>
        <v>10541456.230994752</v>
      </c>
      <c r="O116" s="41">
        <f t="shared" si="22"/>
        <v>4954210.4268490095</v>
      </c>
      <c r="P116" s="4"/>
      <c r="Q116" s="4"/>
      <c r="R116" s="4"/>
      <c r="S116" s="4"/>
      <c r="T116" s="4"/>
    </row>
    <row r="117" spans="1:20" s="34" customFormat="1" x14ac:dyDescent="0.2">
      <c r="A117" s="33">
        <v>3022</v>
      </c>
      <c r="B117" s="34" t="s">
        <v>75</v>
      </c>
      <c r="C117" s="83">
        <v>393113128</v>
      </c>
      <c r="D117" s="36">
        <v>15953</v>
      </c>
      <c r="E117" s="37">
        <f t="shared" si="16"/>
        <v>24641.956246474016</v>
      </c>
      <c r="F117" s="38">
        <f t="shared" si="13"/>
        <v>1.1758821772884278</v>
      </c>
      <c r="G117" s="39">
        <f t="shared" si="14"/>
        <v>-2211.4873416673618</v>
      </c>
      <c r="H117" s="39">
        <f t="shared" si="15"/>
        <v>0</v>
      </c>
      <c r="I117" s="37">
        <f t="shared" si="17"/>
        <v>-2211.4873416673618</v>
      </c>
      <c r="J117" s="40">
        <f t="shared" si="18"/>
        <v>-225.05974846257004</v>
      </c>
      <c r="K117" s="37">
        <f t="shared" si="19"/>
        <v>-2436.5470901299318</v>
      </c>
      <c r="L117" s="37">
        <f t="shared" si="20"/>
        <v>-35279857.561619423</v>
      </c>
      <c r="M117" s="37">
        <f t="shared" si="21"/>
        <v>-38870235.728842802</v>
      </c>
      <c r="N117" s="41">
        <f>'jan-mai'!M117</f>
        <v>-27407799.390153173</v>
      </c>
      <c r="O117" s="41">
        <f t="shared" si="22"/>
        <v>-11462436.338689629</v>
      </c>
      <c r="P117" s="4"/>
      <c r="Q117" s="4"/>
      <c r="R117" s="4"/>
      <c r="S117" s="4"/>
      <c r="T117" s="4"/>
    </row>
    <row r="118" spans="1:20" s="34" customFormat="1" x14ac:dyDescent="0.2">
      <c r="A118" s="33">
        <v>3023</v>
      </c>
      <c r="B118" s="34" t="s">
        <v>76</v>
      </c>
      <c r="C118" s="83">
        <v>438902713</v>
      </c>
      <c r="D118" s="36">
        <v>19805</v>
      </c>
      <c r="E118" s="37">
        <f t="shared" si="16"/>
        <v>22161.20742236809</v>
      </c>
      <c r="F118" s="38">
        <f t="shared" si="13"/>
        <v>1.0575040623604468</v>
      </c>
      <c r="G118" s="39">
        <f t="shared" si="14"/>
        <v>-723.03804720380651</v>
      </c>
      <c r="H118" s="39">
        <f t="shared" si="15"/>
        <v>0</v>
      </c>
      <c r="I118" s="37">
        <f t="shared" si="17"/>
        <v>-723.03804720380651</v>
      </c>
      <c r="J118" s="40">
        <f t="shared" si="18"/>
        <v>-225.05974846257004</v>
      </c>
      <c r="K118" s="37">
        <f t="shared" si="19"/>
        <v>-948.09779566637656</v>
      </c>
      <c r="L118" s="37">
        <f t="shared" si="20"/>
        <v>-14319768.524871388</v>
      </c>
      <c r="M118" s="37">
        <f t="shared" si="21"/>
        <v>-18777076.843172587</v>
      </c>
      <c r="N118" s="41">
        <f>'jan-mai'!M118</f>
        <v>-12582296.542480003</v>
      </c>
      <c r="O118" s="41">
        <f t="shared" si="22"/>
        <v>-6194780.3006925844</v>
      </c>
      <c r="P118" s="4"/>
      <c r="Q118" s="4"/>
      <c r="R118" s="4"/>
      <c r="S118" s="4"/>
      <c r="T118" s="4"/>
    </row>
    <row r="119" spans="1:20" s="34" customFormat="1" x14ac:dyDescent="0.2">
      <c r="A119" s="33">
        <v>3024</v>
      </c>
      <c r="B119" s="34" t="s">
        <v>77</v>
      </c>
      <c r="C119" s="83">
        <v>4312300107</v>
      </c>
      <c r="D119" s="36">
        <v>128233</v>
      </c>
      <c r="E119" s="37">
        <f t="shared" si="16"/>
        <v>33628.629970444425</v>
      </c>
      <c r="F119" s="38">
        <f t="shared" si="13"/>
        <v>1.6047145865106089</v>
      </c>
      <c r="G119" s="39">
        <f t="shared" si="14"/>
        <v>-7603.4915760496069</v>
      </c>
      <c r="H119" s="39">
        <f t="shared" si="15"/>
        <v>0</v>
      </c>
      <c r="I119" s="37">
        <f t="shared" si="17"/>
        <v>-7603.4915760496069</v>
      </c>
      <c r="J119" s="40">
        <f t="shared" si="18"/>
        <v>-225.05974846257004</v>
      </c>
      <c r="K119" s="37">
        <f t="shared" si="19"/>
        <v>-7828.5513245121765</v>
      </c>
      <c r="L119" s="37">
        <f t="shared" si="20"/>
        <v>-975018535.27156925</v>
      </c>
      <c r="M119" s="37">
        <f t="shared" si="21"/>
        <v>-1003878621.9961699</v>
      </c>
      <c r="N119" s="41">
        <f>'jan-mai'!M119</f>
        <v>-761539269.35963821</v>
      </c>
      <c r="O119" s="41">
        <f t="shared" si="22"/>
        <v>-242339352.63653171</v>
      </c>
      <c r="P119" s="4"/>
      <c r="Q119" s="4"/>
      <c r="R119" s="4"/>
      <c r="S119" s="4"/>
      <c r="T119" s="4"/>
    </row>
    <row r="120" spans="1:20" s="34" customFormat="1" x14ac:dyDescent="0.2">
      <c r="A120" s="33">
        <v>3025</v>
      </c>
      <c r="B120" s="34" t="s">
        <v>78</v>
      </c>
      <c r="C120" s="83">
        <v>2636614674</v>
      </c>
      <c r="D120" s="36">
        <v>94915</v>
      </c>
      <c r="E120" s="37">
        <f t="shared" si="16"/>
        <v>27778.693293999895</v>
      </c>
      <c r="F120" s="38">
        <f t="shared" si="13"/>
        <v>1.3255631990439054</v>
      </c>
      <c r="G120" s="39">
        <f t="shared" si="14"/>
        <v>-4093.5295701828891</v>
      </c>
      <c r="H120" s="39">
        <f t="shared" si="15"/>
        <v>0</v>
      </c>
      <c r="I120" s="37">
        <f t="shared" si="17"/>
        <v>-4093.5295701828891</v>
      </c>
      <c r="J120" s="40">
        <f t="shared" si="18"/>
        <v>-225.05974846257004</v>
      </c>
      <c r="K120" s="37">
        <f t="shared" si="19"/>
        <v>-4318.5893186454596</v>
      </c>
      <c r="L120" s="37">
        <f t="shared" si="20"/>
        <v>-388537359.15390891</v>
      </c>
      <c r="M120" s="37">
        <f t="shared" si="21"/>
        <v>-409898905.17923379</v>
      </c>
      <c r="N120" s="41">
        <f>'jan-mai'!M120</f>
        <v>-311584255.94675547</v>
      </c>
      <c r="O120" s="41">
        <f t="shared" si="22"/>
        <v>-98314649.232478321</v>
      </c>
      <c r="P120" s="4"/>
      <c r="Q120" s="4"/>
      <c r="R120" s="4"/>
      <c r="S120" s="4"/>
      <c r="T120" s="4"/>
    </row>
    <row r="121" spans="1:20" s="34" customFormat="1" x14ac:dyDescent="0.2">
      <c r="A121" s="33">
        <v>3026</v>
      </c>
      <c r="B121" s="34" t="s">
        <v>79</v>
      </c>
      <c r="C121" s="83">
        <v>291444912</v>
      </c>
      <c r="D121" s="36">
        <v>17591</v>
      </c>
      <c r="E121" s="37">
        <f t="shared" si="16"/>
        <v>16567.842192030017</v>
      </c>
      <c r="F121" s="38">
        <f t="shared" si="13"/>
        <v>0.7905959313811769</v>
      </c>
      <c r="G121" s="39">
        <f t="shared" si="14"/>
        <v>2632.9810909990374</v>
      </c>
      <c r="H121" s="39">
        <f t="shared" si="15"/>
        <v>802.44059605344387</v>
      </c>
      <c r="I121" s="37">
        <f t="shared" si="17"/>
        <v>3435.4216870524815</v>
      </c>
      <c r="J121" s="40">
        <f t="shared" si="18"/>
        <v>-225.05974846257004</v>
      </c>
      <c r="K121" s="37">
        <f t="shared" si="19"/>
        <v>3210.3619385899115</v>
      </c>
      <c r="L121" s="37">
        <f t="shared" si="20"/>
        <v>60432502.896940202</v>
      </c>
      <c r="M121" s="37">
        <f t="shared" si="21"/>
        <v>56473476.861735135</v>
      </c>
      <c r="N121" s="41">
        <f>'jan-mai'!M121</f>
        <v>45032679.226355761</v>
      </c>
      <c r="O121" s="41">
        <f t="shared" si="22"/>
        <v>11440797.635379374</v>
      </c>
      <c r="P121" s="4"/>
      <c r="Q121" s="4"/>
      <c r="R121" s="4"/>
      <c r="S121" s="4"/>
      <c r="T121" s="4"/>
    </row>
    <row r="122" spans="1:20" s="34" customFormat="1" x14ac:dyDescent="0.2">
      <c r="A122" s="33">
        <v>3027</v>
      </c>
      <c r="B122" s="34" t="s">
        <v>80</v>
      </c>
      <c r="C122" s="83">
        <v>393325536</v>
      </c>
      <c r="D122" s="36">
        <v>18730</v>
      </c>
      <c r="E122" s="37">
        <f t="shared" si="16"/>
        <v>20999.76166577683</v>
      </c>
      <c r="F122" s="38">
        <f t="shared" si="13"/>
        <v>1.0020813779192164</v>
      </c>
      <c r="G122" s="39">
        <f t="shared" si="14"/>
        <v>-26.170593249050579</v>
      </c>
      <c r="H122" s="39">
        <f t="shared" si="15"/>
        <v>0</v>
      </c>
      <c r="I122" s="37">
        <f t="shared" si="17"/>
        <v>-26.170593249050579</v>
      </c>
      <c r="J122" s="40">
        <f t="shared" si="18"/>
        <v>-225.05974846257004</v>
      </c>
      <c r="K122" s="37">
        <f t="shared" si="19"/>
        <v>-251.23034171162061</v>
      </c>
      <c r="L122" s="37">
        <f t="shared" si="20"/>
        <v>-490175.21155471733</v>
      </c>
      <c r="M122" s="37">
        <f t="shared" si="21"/>
        <v>-4705544.3002586542</v>
      </c>
      <c r="N122" s="41">
        <f>'jan-mai'!M122</f>
        <v>-4992753.2536556609</v>
      </c>
      <c r="O122" s="41">
        <f t="shared" si="22"/>
        <v>287208.95339700673</v>
      </c>
      <c r="P122" s="4"/>
      <c r="Q122" s="4"/>
      <c r="R122" s="4"/>
      <c r="S122" s="4"/>
      <c r="T122" s="4"/>
    </row>
    <row r="123" spans="1:20" s="34" customFormat="1" x14ac:dyDescent="0.2">
      <c r="A123" s="33">
        <v>3028</v>
      </c>
      <c r="B123" s="34" t="s">
        <v>81</v>
      </c>
      <c r="C123" s="83">
        <v>200406432</v>
      </c>
      <c r="D123" s="36">
        <v>11065</v>
      </c>
      <c r="E123" s="37">
        <f t="shared" si="16"/>
        <v>18111.742611839134</v>
      </c>
      <c r="F123" s="38">
        <f t="shared" si="13"/>
        <v>0.86426885608744619</v>
      </c>
      <c r="G123" s="39">
        <f t="shared" si="14"/>
        <v>1706.6408391135672</v>
      </c>
      <c r="H123" s="39">
        <f t="shared" si="15"/>
        <v>262.07544912025293</v>
      </c>
      <c r="I123" s="37">
        <f t="shared" si="17"/>
        <v>1968.71628823382</v>
      </c>
      <c r="J123" s="40">
        <f t="shared" si="18"/>
        <v>-225.05974846257004</v>
      </c>
      <c r="K123" s="37">
        <f t="shared" si="19"/>
        <v>1743.65653977125</v>
      </c>
      <c r="L123" s="37">
        <f t="shared" si="20"/>
        <v>21783845.729307219</v>
      </c>
      <c r="M123" s="37">
        <f t="shared" si="21"/>
        <v>19293559.612568881</v>
      </c>
      <c r="N123" s="41">
        <f>'jan-mai'!M123</f>
        <v>15296703.381563101</v>
      </c>
      <c r="O123" s="41">
        <f t="shared" si="22"/>
        <v>3996856.2310057804</v>
      </c>
      <c r="P123" s="4"/>
      <c r="Q123" s="4"/>
      <c r="R123" s="4"/>
      <c r="S123" s="4"/>
      <c r="T123" s="4"/>
    </row>
    <row r="124" spans="1:20" s="34" customFormat="1" x14ac:dyDescent="0.2">
      <c r="A124" s="33">
        <v>3029</v>
      </c>
      <c r="B124" s="34" t="s">
        <v>82</v>
      </c>
      <c r="C124" s="83">
        <v>914456183</v>
      </c>
      <c r="D124" s="36">
        <v>42740</v>
      </c>
      <c r="E124" s="37">
        <f t="shared" si="16"/>
        <v>21395.792770238651</v>
      </c>
      <c r="F124" s="38">
        <f t="shared" si="13"/>
        <v>1.0209794683439626</v>
      </c>
      <c r="G124" s="39">
        <f t="shared" si="14"/>
        <v>-263.7892559261432</v>
      </c>
      <c r="H124" s="39">
        <f t="shared" si="15"/>
        <v>0</v>
      </c>
      <c r="I124" s="37">
        <f t="shared" si="17"/>
        <v>-263.7892559261432</v>
      </c>
      <c r="J124" s="40">
        <f t="shared" si="18"/>
        <v>-225.05974846257004</v>
      </c>
      <c r="K124" s="37">
        <f t="shared" si="19"/>
        <v>-488.84900438871324</v>
      </c>
      <c r="L124" s="37">
        <f t="shared" si="20"/>
        <v>-11274352.798283361</v>
      </c>
      <c r="M124" s="37">
        <f t="shared" si="21"/>
        <v>-20893406.447573602</v>
      </c>
      <c r="N124" s="41">
        <f>'jan-mai'!M124</f>
        <v>-17752441.3566067</v>
      </c>
      <c r="O124" s="41">
        <f t="shared" si="22"/>
        <v>-3140965.0909669027</v>
      </c>
      <c r="P124" s="4"/>
      <c r="Q124" s="4"/>
      <c r="R124" s="4"/>
      <c r="S124" s="4"/>
      <c r="T124" s="4"/>
    </row>
    <row r="125" spans="1:20" s="34" customFormat="1" x14ac:dyDescent="0.2">
      <c r="A125" s="33">
        <v>3030</v>
      </c>
      <c r="B125" s="34" t="s">
        <v>402</v>
      </c>
      <c r="C125" s="83">
        <v>1861004367</v>
      </c>
      <c r="D125" s="36">
        <v>86953</v>
      </c>
      <c r="E125" s="37">
        <f t="shared" si="16"/>
        <v>21402.417018389246</v>
      </c>
      <c r="F125" s="38">
        <f t="shared" si="13"/>
        <v>1.0212955688702483</v>
      </c>
      <c r="G125" s="39">
        <f t="shared" si="14"/>
        <v>-267.76380481649977</v>
      </c>
      <c r="H125" s="39">
        <f t="shared" si="15"/>
        <v>0</v>
      </c>
      <c r="I125" s="37">
        <f t="shared" si="17"/>
        <v>-267.76380481649977</v>
      </c>
      <c r="J125" s="40">
        <f t="shared" si="18"/>
        <v>-225.05974846257004</v>
      </c>
      <c r="K125" s="37">
        <f t="shared" si="19"/>
        <v>-492.82355327906981</v>
      </c>
      <c r="L125" s="37">
        <f t="shared" si="20"/>
        <v>-23282866.120209105</v>
      </c>
      <c r="M125" s="37">
        <f t="shared" si="21"/>
        <v>-42852486.428274959</v>
      </c>
      <c r="N125" s="41">
        <f>'jan-mai'!M125</f>
        <v>-43884986.228783771</v>
      </c>
      <c r="O125" s="41">
        <f t="shared" si="22"/>
        <v>1032499.8005088121</v>
      </c>
      <c r="P125" s="4"/>
      <c r="Q125" s="4"/>
      <c r="R125" s="4"/>
      <c r="S125" s="4"/>
      <c r="T125" s="4"/>
    </row>
    <row r="126" spans="1:20" s="34" customFormat="1" x14ac:dyDescent="0.2">
      <c r="A126" s="33">
        <v>3031</v>
      </c>
      <c r="B126" s="34" t="s">
        <v>83</v>
      </c>
      <c r="C126" s="83">
        <v>544454272</v>
      </c>
      <c r="D126" s="36">
        <v>24454</v>
      </c>
      <c r="E126" s="37">
        <f t="shared" si="16"/>
        <v>22264.42594258608</v>
      </c>
      <c r="F126" s="38">
        <f t="shared" si="13"/>
        <v>1.0624295162114488</v>
      </c>
      <c r="G126" s="39">
        <f t="shared" si="14"/>
        <v>-784.96915933460036</v>
      </c>
      <c r="H126" s="39">
        <f t="shared" si="15"/>
        <v>0</v>
      </c>
      <c r="I126" s="37">
        <f t="shared" si="17"/>
        <v>-784.96915933460036</v>
      </c>
      <c r="J126" s="40">
        <f t="shared" si="18"/>
        <v>-225.05974846257004</v>
      </c>
      <c r="K126" s="37">
        <f t="shared" si="19"/>
        <v>-1010.0289077971704</v>
      </c>
      <c r="L126" s="37">
        <f t="shared" si="20"/>
        <v>-19195635.822368316</v>
      </c>
      <c r="M126" s="37">
        <f t="shared" si="21"/>
        <v>-24699246.911272004</v>
      </c>
      <c r="N126" s="41">
        <f>'jan-mai'!M126</f>
        <v>-20539761.339823592</v>
      </c>
      <c r="O126" s="41">
        <f t="shared" si="22"/>
        <v>-4159485.5714484118</v>
      </c>
      <c r="P126" s="4"/>
      <c r="Q126" s="4"/>
      <c r="R126" s="4"/>
      <c r="S126" s="4"/>
      <c r="T126" s="4"/>
    </row>
    <row r="127" spans="1:20" s="34" customFormat="1" x14ac:dyDescent="0.2">
      <c r="A127" s="33">
        <v>3032</v>
      </c>
      <c r="B127" s="34" t="s">
        <v>84</v>
      </c>
      <c r="C127" s="83">
        <v>161021308</v>
      </c>
      <c r="D127" s="36">
        <v>7043</v>
      </c>
      <c r="E127" s="37">
        <f t="shared" si="16"/>
        <v>22862.602300156184</v>
      </c>
      <c r="F127" s="38">
        <f t="shared" si="13"/>
        <v>1.0909737158158386</v>
      </c>
      <c r="G127" s="39">
        <f t="shared" si="14"/>
        <v>-1143.874973876663</v>
      </c>
      <c r="H127" s="39">
        <f t="shared" si="15"/>
        <v>0</v>
      </c>
      <c r="I127" s="37">
        <f t="shared" si="17"/>
        <v>-1143.874973876663</v>
      </c>
      <c r="J127" s="40">
        <f t="shared" si="18"/>
        <v>-225.05974846257004</v>
      </c>
      <c r="K127" s="37">
        <f t="shared" si="19"/>
        <v>-1368.9347223392331</v>
      </c>
      <c r="L127" s="37">
        <f t="shared" si="20"/>
        <v>-8056311.441013338</v>
      </c>
      <c r="M127" s="37">
        <f t="shared" si="21"/>
        <v>-9641407.2494352181</v>
      </c>
      <c r="N127" s="41">
        <f>'jan-mai'!M127</f>
        <v>-7407668.7069672607</v>
      </c>
      <c r="O127" s="41">
        <f t="shared" si="22"/>
        <v>-2233738.5424679574</v>
      </c>
      <c r="P127" s="4"/>
      <c r="Q127" s="4"/>
      <c r="R127" s="4"/>
      <c r="S127" s="4"/>
      <c r="T127" s="4"/>
    </row>
    <row r="128" spans="1:20" s="34" customFormat="1" x14ac:dyDescent="0.2">
      <c r="A128" s="33">
        <v>3033</v>
      </c>
      <c r="B128" s="34" t="s">
        <v>85</v>
      </c>
      <c r="C128" s="83">
        <v>766674587</v>
      </c>
      <c r="D128" s="36">
        <v>40459</v>
      </c>
      <c r="E128" s="37">
        <f t="shared" si="16"/>
        <v>18949.420079586744</v>
      </c>
      <c r="F128" s="38">
        <f t="shared" si="13"/>
        <v>0.90424173789878615</v>
      </c>
      <c r="G128" s="39">
        <f t="shared" si="14"/>
        <v>1204.0343584650013</v>
      </c>
      <c r="H128" s="39">
        <f t="shared" si="15"/>
        <v>0</v>
      </c>
      <c r="I128" s="37">
        <f t="shared" si="17"/>
        <v>1204.0343584650013</v>
      </c>
      <c r="J128" s="40">
        <f t="shared" si="18"/>
        <v>-225.05974846257004</v>
      </c>
      <c r="K128" s="37">
        <f t="shared" si="19"/>
        <v>978.97461000243129</v>
      </c>
      <c r="L128" s="37">
        <f t="shared" si="20"/>
        <v>48714026.109135486</v>
      </c>
      <c r="M128" s="37">
        <f t="shared" si="21"/>
        <v>39608333.746088371</v>
      </c>
      <c r="N128" s="41">
        <f>'jan-mai'!M128</f>
        <v>31996891.322129361</v>
      </c>
      <c r="O128" s="41">
        <f t="shared" si="22"/>
        <v>7611442.4239590093</v>
      </c>
      <c r="P128" s="4"/>
      <c r="Q128" s="4"/>
      <c r="R128" s="4"/>
      <c r="S128" s="4"/>
      <c r="T128" s="4"/>
    </row>
    <row r="129" spans="1:20" s="34" customFormat="1" x14ac:dyDescent="0.2">
      <c r="A129" s="33">
        <v>3034</v>
      </c>
      <c r="B129" s="34" t="s">
        <v>86</v>
      </c>
      <c r="C129" s="83">
        <v>405169074</v>
      </c>
      <c r="D129" s="36">
        <v>23422</v>
      </c>
      <c r="E129" s="37">
        <f t="shared" si="16"/>
        <v>17298.654000512339</v>
      </c>
      <c r="F129" s="38">
        <f t="shared" si="13"/>
        <v>0.82546932259861527</v>
      </c>
      <c r="G129" s="39">
        <f t="shared" si="14"/>
        <v>2194.4940059096443</v>
      </c>
      <c r="H129" s="39">
        <f t="shared" si="15"/>
        <v>546.65646308463124</v>
      </c>
      <c r="I129" s="37">
        <f t="shared" si="17"/>
        <v>2741.1504689942758</v>
      </c>
      <c r="J129" s="40">
        <f t="shared" si="18"/>
        <v>-225.05974846257004</v>
      </c>
      <c r="K129" s="37">
        <f t="shared" si="19"/>
        <v>2516.0907205317058</v>
      </c>
      <c r="L129" s="37">
        <f t="shared" si="20"/>
        <v>64203226.28478393</v>
      </c>
      <c r="M129" s="37">
        <f t="shared" si="21"/>
        <v>58931876.856293611</v>
      </c>
      <c r="N129" s="41">
        <f>'jan-mai'!M129</f>
        <v>45806867.138573952</v>
      </c>
      <c r="O129" s="41">
        <f t="shared" si="22"/>
        <v>13125009.717719659</v>
      </c>
      <c r="P129" s="4"/>
      <c r="Q129" s="4"/>
      <c r="R129" s="4"/>
      <c r="S129" s="4"/>
      <c r="T129" s="4"/>
    </row>
    <row r="130" spans="1:20" s="34" customFormat="1" x14ac:dyDescent="0.2">
      <c r="A130" s="33">
        <v>3035</v>
      </c>
      <c r="B130" s="34" t="s">
        <v>87</v>
      </c>
      <c r="C130" s="83">
        <v>432249067</v>
      </c>
      <c r="D130" s="36">
        <v>26031</v>
      </c>
      <c r="E130" s="37">
        <f t="shared" si="16"/>
        <v>16605.165648649687</v>
      </c>
      <c r="F130" s="38">
        <f t="shared" si="13"/>
        <v>0.7923769583010728</v>
      </c>
      <c r="G130" s="39">
        <f t="shared" si="14"/>
        <v>2610.5870170272356</v>
      </c>
      <c r="H130" s="39">
        <f t="shared" si="15"/>
        <v>789.37738623655946</v>
      </c>
      <c r="I130" s="37">
        <f t="shared" si="17"/>
        <v>3399.9644032637952</v>
      </c>
      <c r="J130" s="40">
        <f t="shared" si="18"/>
        <v>-225.05974846257004</v>
      </c>
      <c r="K130" s="37">
        <f t="shared" si="19"/>
        <v>3174.9046548012252</v>
      </c>
      <c r="L130" s="37">
        <f t="shared" si="20"/>
        <v>88504473.38135986</v>
      </c>
      <c r="M130" s="37">
        <f t="shared" si="21"/>
        <v>82645943.069130689</v>
      </c>
      <c r="N130" s="41">
        <f>'jan-mai'!M130</f>
        <v>63610203.580209576</v>
      </c>
      <c r="O130" s="41">
        <f t="shared" si="22"/>
        <v>19035739.488921113</v>
      </c>
      <c r="P130" s="4"/>
      <c r="Q130" s="4"/>
      <c r="R130" s="4"/>
      <c r="S130" s="4"/>
      <c r="T130" s="4"/>
    </row>
    <row r="131" spans="1:20" s="34" customFormat="1" x14ac:dyDescent="0.2">
      <c r="A131" s="33">
        <v>3036</v>
      </c>
      <c r="B131" s="34" t="s">
        <v>88</v>
      </c>
      <c r="C131" s="83">
        <v>252108296</v>
      </c>
      <c r="D131" s="36">
        <v>14637</v>
      </c>
      <c r="E131" s="37">
        <f t="shared" si="16"/>
        <v>17224.041538566646</v>
      </c>
      <c r="F131" s="38">
        <f t="shared" si="13"/>
        <v>0.82190891272985311</v>
      </c>
      <c r="G131" s="39">
        <f t="shared" si="14"/>
        <v>2239.2614830770603</v>
      </c>
      <c r="H131" s="39">
        <f t="shared" si="15"/>
        <v>572.77082476562384</v>
      </c>
      <c r="I131" s="37">
        <f t="shared" si="17"/>
        <v>2812.0323078426841</v>
      </c>
      <c r="J131" s="40">
        <f t="shared" si="18"/>
        <v>-225.05974846257004</v>
      </c>
      <c r="K131" s="37">
        <f t="shared" si="19"/>
        <v>2586.972559380114</v>
      </c>
      <c r="L131" s="37">
        <f t="shared" si="20"/>
        <v>41159716.889893368</v>
      </c>
      <c r="M131" s="37">
        <f t="shared" si="21"/>
        <v>37865517.351646729</v>
      </c>
      <c r="N131" s="41">
        <f>'jan-mai'!M131</f>
        <v>29765282.922506928</v>
      </c>
      <c r="O131" s="41">
        <f t="shared" si="22"/>
        <v>8100234.4291398004</v>
      </c>
      <c r="P131" s="4"/>
      <c r="Q131" s="4"/>
      <c r="R131" s="4"/>
      <c r="S131" s="4"/>
      <c r="T131" s="4"/>
    </row>
    <row r="132" spans="1:20" s="34" customFormat="1" x14ac:dyDescent="0.2">
      <c r="A132" s="33">
        <v>3037</v>
      </c>
      <c r="B132" s="34" t="s">
        <v>89</v>
      </c>
      <c r="C132" s="83">
        <v>44566022</v>
      </c>
      <c r="D132" s="36">
        <v>2838</v>
      </c>
      <c r="E132" s="37">
        <f t="shared" si="16"/>
        <v>15703.319943622269</v>
      </c>
      <c r="F132" s="38">
        <f t="shared" si="13"/>
        <v>0.74934205146985899</v>
      </c>
      <c r="G132" s="39">
        <f t="shared" si="14"/>
        <v>3151.694440043686</v>
      </c>
      <c r="H132" s="39">
        <f t="shared" si="15"/>
        <v>1105.0233829961555</v>
      </c>
      <c r="I132" s="37">
        <f t="shared" si="17"/>
        <v>4256.7178230398413</v>
      </c>
      <c r="J132" s="40">
        <f t="shared" si="18"/>
        <v>-225.05974846257004</v>
      </c>
      <c r="K132" s="37">
        <f t="shared" si="19"/>
        <v>4031.6580745772712</v>
      </c>
      <c r="L132" s="37">
        <f t="shared" si="20"/>
        <v>12080565.18178707</v>
      </c>
      <c r="M132" s="37">
        <f t="shared" si="21"/>
        <v>11441845.615650296</v>
      </c>
      <c r="N132" s="41">
        <f>'jan-mai'!M132</f>
        <v>9948997.8548148274</v>
      </c>
      <c r="O132" s="41">
        <f t="shared" si="22"/>
        <v>1492847.7608354688</v>
      </c>
      <c r="P132" s="4"/>
      <c r="Q132" s="4"/>
      <c r="R132" s="4"/>
      <c r="S132" s="4"/>
      <c r="T132" s="4"/>
    </row>
    <row r="133" spans="1:20" s="34" customFormat="1" x14ac:dyDescent="0.2">
      <c r="A133" s="33">
        <v>3038</v>
      </c>
      <c r="B133" s="34" t="s">
        <v>141</v>
      </c>
      <c r="C133" s="83">
        <v>158873208</v>
      </c>
      <c r="D133" s="36">
        <v>6811</v>
      </c>
      <c r="E133" s="37">
        <f t="shared" si="16"/>
        <v>23325.973865805314</v>
      </c>
      <c r="F133" s="38">
        <f t="shared" si="13"/>
        <v>1.1130852056691254</v>
      </c>
      <c r="G133" s="39">
        <f t="shared" si="14"/>
        <v>-1421.8979132661407</v>
      </c>
      <c r="H133" s="39">
        <f t="shared" si="15"/>
        <v>0</v>
      </c>
      <c r="I133" s="37">
        <f t="shared" si="17"/>
        <v>-1421.8979132661407</v>
      </c>
      <c r="J133" s="40">
        <f t="shared" si="18"/>
        <v>-225.05974846257004</v>
      </c>
      <c r="K133" s="37">
        <f t="shared" si="19"/>
        <v>-1646.9576617287107</v>
      </c>
      <c r="L133" s="37">
        <f t="shared" si="20"/>
        <v>-9684546.6872556843</v>
      </c>
      <c r="M133" s="37">
        <f t="shared" si="21"/>
        <v>-11217428.634034248</v>
      </c>
      <c r="N133" s="41">
        <f>'jan-mai'!M133</f>
        <v>-8581984.0732861087</v>
      </c>
      <c r="O133" s="41">
        <f t="shared" si="22"/>
        <v>-2635444.5607481394</v>
      </c>
      <c r="P133" s="4"/>
      <c r="Q133" s="4"/>
      <c r="R133" s="4"/>
      <c r="S133" s="4"/>
      <c r="T133" s="4"/>
    </row>
    <row r="134" spans="1:20" s="34" customFormat="1" x14ac:dyDescent="0.2">
      <c r="A134" s="33">
        <v>3039</v>
      </c>
      <c r="B134" s="34" t="s">
        <v>142</v>
      </c>
      <c r="C134" s="83">
        <v>21995987</v>
      </c>
      <c r="D134" s="36">
        <v>1049</v>
      </c>
      <c r="E134" s="37">
        <f t="shared" si="16"/>
        <v>20968.52907530982</v>
      </c>
      <c r="F134" s="38">
        <f t="shared" si="13"/>
        <v>1.000590999228768</v>
      </c>
      <c r="G134" s="39">
        <f t="shared" si="14"/>
        <v>-7.4310389688442227</v>
      </c>
      <c r="H134" s="39">
        <f t="shared" si="15"/>
        <v>0</v>
      </c>
      <c r="I134" s="37">
        <f t="shared" si="17"/>
        <v>-7.4310389688442227</v>
      </c>
      <c r="J134" s="40">
        <f t="shared" si="18"/>
        <v>-225.05974846257004</v>
      </c>
      <c r="K134" s="37">
        <f t="shared" si="19"/>
        <v>-232.49078743141428</v>
      </c>
      <c r="L134" s="37">
        <f t="shared" si="20"/>
        <v>-7795.1598783175896</v>
      </c>
      <c r="M134" s="37">
        <f t="shared" si="21"/>
        <v>-243882.83601555356</v>
      </c>
      <c r="N134" s="41">
        <f>'jan-mai'!M134</f>
        <v>224626.09081234469</v>
      </c>
      <c r="O134" s="41">
        <f t="shared" si="22"/>
        <v>-468508.92682789825</v>
      </c>
      <c r="P134" s="4"/>
      <c r="Q134" s="4"/>
      <c r="R134" s="4"/>
      <c r="S134" s="4"/>
      <c r="T134" s="4"/>
    </row>
    <row r="135" spans="1:20" s="34" customFormat="1" x14ac:dyDescent="0.2">
      <c r="A135" s="33">
        <v>3040</v>
      </c>
      <c r="B135" s="34" t="s">
        <v>403</v>
      </c>
      <c r="C135" s="83">
        <v>66753173</v>
      </c>
      <c r="D135" s="36">
        <v>3262</v>
      </c>
      <c r="E135" s="37">
        <f t="shared" si="16"/>
        <v>20463.878908645002</v>
      </c>
      <c r="F135" s="38">
        <f t="shared" si="13"/>
        <v>0.97650974809710489</v>
      </c>
      <c r="G135" s="39">
        <f t="shared" si="14"/>
        <v>295.35906103004669</v>
      </c>
      <c r="H135" s="39">
        <f t="shared" si="15"/>
        <v>0</v>
      </c>
      <c r="I135" s="37">
        <f t="shared" si="17"/>
        <v>295.35906103004669</v>
      </c>
      <c r="J135" s="40">
        <f t="shared" si="18"/>
        <v>-225.05974846257004</v>
      </c>
      <c r="K135" s="37">
        <f t="shared" si="19"/>
        <v>70.299312567476647</v>
      </c>
      <c r="L135" s="37">
        <f t="shared" si="20"/>
        <v>963461.25708001235</v>
      </c>
      <c r="M135" s="37">
        <f t="shared" si="21"/>
        <v>229316.35759510883</v>
      </c>
      <c r="N135" s="41">
        <f>'jan-mai'!M135</f>
        <v>952786.24712094001</v>
      </c>
      <c r="O135" s="41">
        <f t="shared" si="22"/>
        <v>-723469.88952583121</v>
      </c>
      <c r="P135" s="4"/>
      <c r="Q135" s="4"/>
      <c r="R135" s="4"/>
      <c r="S135" s="4"/>
      <c r="T135" s="4"/>
    </row>
    <row r="136" spans="1:20" s="34" customFormat="1" x14ac:dyDescent="0.2">
      <c r="A136" s="33">
        <v>3041</v>
      </c>
      <c r="B136" s="34" t="s">
        <v>143</v>
      </c>
      <c r="C136" s="83">
        <v>95925868</v>
      </c>
      <c r="D136" s="36">
        <v>4636</v>
      </c>
      <c r="E136" s="37">
        <f t="shared" si="16"/>
        <v>20691.515962036239</v>
      </c>
      <c r="F136" s="38">
        <f t="shared" ref="F136:F199" si="23">IF(ISNUMBER(C136),E136/E$364,"")</f>
        <v>0.98737229290872108</v>
      </c>
      <c r="G136" s="39">
        <f t="shared" ref="G136:G199" si="24">(E$364-E136)*0.6</f>
        <v>158.7768289953041</v>
      </c>
      <c r="H136" s="39">
        <f t="shared" ref="H136:H199" si="25">IF(E136&gt;=E$364*0.9,0,IF(E136&lt;0.9*E$364,(E$364*0.9-E136)*0.35))</f>
        <v>0</v>
      </c>
      <c r="I136" s="37">
        <f t="shared" si="17"/>
        <v>158.7768289953041</v>
      </c>
      <c r="J136" s="40">
        <f t="shared" si="18"/>
        <v>-225.05974846257004</v>
      </c>
      <c r="K136" s="37">
        <f t="shared" si="19"/>
        <v>-66.282919467265941</v>
      </c>
      <c r="L136" s="37">
        <f t="shared" si="20"/>
        <v>736089.37922222982</v>
      </c>
      <c r="M136" s="37">
        <f t="shared" si="21"/>
        <v>-307287.61465024488</v>
      </c>
      <c r="N136" s="41">
        <f>'jan-mai'!M136</f>
        <v>68385.89247476522</v>
      </c>
      <c r="O136" s="41">
        <f t="shared" si="22"/>
        <v>-375673.50712501013</v>
      </c>
      <c r="P136" s="4"/>
      <c r="Q136" s="4"/>
      <c r="R136" s="4"/>
      <c r="S136" s="4"/>
      <c r="T136" s="4"/>
    </row>
    <row r="137" spans="1:20" s="34" customFormat="1" x14ac:dyDescent="0.2">
      <c r="A137" s="33">
        <v>3042</v>
      </c>
      <c r="B137" s="34" t="s">
        <v>144</v>
      </c>
      <c r="C137" s="83">
        <v>62439033</v>
      </c>
      <c r="D137" s="36">
        <v>2546</v>
      </c>
      <c r="E137" s="37">
        <f t="shared" ref="E137:E200" si="26">(C137)/D137</f>
        <v>24524.364886095838</v>
      </c>
      <c r="F137" s="38">
        <f t="shared" si="23"/>
        <v>1.1702708701548237</v>
      </c>
      <c r="G137" s="39">
        <f t="shared" si="24"/>
        <v>-2140.9325254404553</v>
      </c>
      <c r="H137" s="39">
        <f t="shared" si="25"/>
        <v>0</v>
      </c>
      <c r="I137" s="37">
        <f t="shared" ref="I137:I200" si="27">G137+H137</f>
        <v>-2140.9325254404553</v>
      </c>
      <c r="J137" s="40">
        <f t="shared" ref="J137:J200" si="28">I$366</f>
        <v>-225.05974846257004</v>
      </c>
      <c r="K137" s="37">
        <f t="shared" ref="K137:K200" si="29">I137+J137</f>
        <v>-2365.9922739030253</v>
      </c>
      <c r="L137" s="37">
        <f t="shared" ref="L137:L200" si="30">(I137*D137)</f>
        <v>-5450814.2097713994</v>
      </c>
      <c r="M137" s="37">
        <f t="shared" ref="M137:M200" si="31">(K137*D137)</f>
        <v>-6023816.3293571025</v>
      </c>
      <c r="N137" s="41">
        <f>'jan-mai'!M137</f>
        <v>-4361221.2213458261</v>
      </c>
      <c r="O137" s="41">
        <f t="shared" ref="O137:O200" si="32">M137-N137</f>
        <v>-1662595.1080112765</v>
      </c>
      <c r="P137" s="4"/>
      <c r="Q137" s="4"/>
      <c r="R137" s="4"/>
      <c r="S137" s="4"/>
      <c r="T137" s="4"/>
    </row>
    <row r="138" spans="1:20" s="34" customFormat="1" x14ac:dyDescent="0.2">
      <c r="A138" s="33">
        <v>3043</v>
      </c>
      <c r="B138" s="34" t="s">
        <v>145</v>
      </c>
      <c r="C138" s="83">
        <v>99557556</v>
      </c>
      <c r="D138" s="36">
        <v>4648</v>
      </c>
      <c r="E138" s="37">
        <f t="shared" si="26"/>
        <v>21419.439759036144</v>
      </c>
      <c r="F138" s="38">
        <f t="shared" si="23"/>
        <v>1.0221078719656307</v>
      </c>
      <c r="G138" s="39">
        <f t="shared" si="24"/>
        <v>-277.97744920463884</v>
      </c>
      <c r="H138" s="39">
        <f t="shared" si="25"/>
        <v>0</v>
      </c>
      <c r="I138" s="37">
        <f t="shared" si="27"/>
        <v>-277.97744920463884</v>
      </c>
      <c r="J138" s="40">
        <f t="shared" si="28"/>
        <v>-225.05974846257004</v>
      </c>
      <c r="K138" s="37">
        <f t="shared" si="29"/>
        <v>-503.03719766720889</v>
      </c>
      <c r="L138" s="37">
        <f t="shared" si="30"/>
        <v>-1292039.1839031614</v>
      </c>
      <c r="M138" s="37">
        <f t="shared" si="31"/>
        <v>-2338116.894757187</v>
      </c>
      <c r="N138" s="41">
        <f>'jan-mai'!M138</f>
        <v>-1334465.0058190899</v>
      </c>
      <c r="O138" s="41">
        <f t="shared" si="32"/>
        <v>-1003651.8889380971</v>
      </c>
      <c r="P138" s="4"/>
      <c r="Q138" s="4"/>
      <c r="R138" s="4"/>
      <c r="S138" s="4"/>
      <c r="T138" s="4"/>
    </row>
    <row r="139" spans="1:20" s="34" customFormat="1" x14ac:dyDescent="0.2">
      <c r="A139" s="33">
        <v>3044</v>
      </c>
      <c r="B139" s="34" t="s">
        <v>146</v>
      </c>
      <c r="C139" s="83">
        <v>132112301</v>
      </c>
      <c r="D139" s="36">
        <v>4434</v>
      </c>
      <c r="E139" s="37">
        <f t="shared" si="26"/>
        <v>29795.286648624267</v>
      </c>
      <c r="F139" s="38">
        <f t="shared" si="23"/>
        <v>1.4217924172448908</v>
      </c>
      <c r="G139" s="39">
        <f t="shared" si="24"/>
        <v>-5303.4855829575126</v>
      </c>
      <c r="H139" s="39">
        <f t="shared" si="25"/>
        <v>0</v>
      </c>
      <c r="I139" s="37">
        <f t="shared" si="27"/>
        <v>-5303.4855829575126</v>
      </c>
      <c r="J139" s="40">
        <f t="shared" si="28"/>
        <v>-225.05974846257004</v>
      </c>
      <c r="K139" s="37">
        <f t="shared" si="29"/>
        <v>-5528.5453314200822</v>
      </c>
      <c r="L139" s="37">
        <f t="shared" si="30"/>
        <v>-23515655.074833609</v>
      </c>
      <c r="M139" s="37">
        <f t="shared" si="31"/>
        <v>-24513569.999516644</v>
      </c>
      <c r="N139" s="41">
        <f>'jan-mai'!M139</f>
        <v>-19733508.819578711</v>
      </c>
      <c r="O139" s="41">
        <f t="shared" si="32"/>
        <v>-4780061.1799379326</v>
      </c>
      <c r="P139" s="4"/>
      <c r="Q139" s="4"/>
      <c r="R139" s="4"/>
      <c r="S139" s="4"/>
      <c r="T139" s="4"/>
    </row>
    <row r="140" spans="1:20" s="34" customFormat="1" x14ac:dyDescent="0.2">
      <c r="A140" s="33">
        <v>3045</v>
      </c>
      <c r="B140" s="34" t="s">
        <v>147</v>
      </c>
      <c r="C140" s="83">
        <v>67324545</v>
      </c>
      <c r="D140" s="36">
        <v>3465</v>
      </c>
      <c r="E140" s="37">
        <f t="shared" si="26"/>
        <v>19429.883116883117</v>
      </c>
      <c r="F140" s="38">
        <f t="shared" si="23"/>
        <v>0.92716881060160827</v>
      </c>
      <c r="G140" s="39">
        <f t="shared" si="24"/>
        <v>915.75653608717766</v>
      </c>
      <c r="H140" s="39">
        <f t="shared" si="25"/>
        <v>0</v>
      </c>
      <c r="I140" s="37">
        <f t="shared" si="27"/>
        <v>915.75653608717766</v>
      </c>
      <c r="J140" s="40">
        <f t="shared" si="28"/>
        <v>-225.05974846257004</v>
      </c>
      <c r="K140" s="37">
        <f t="shared" si="29"/>
        <v>690.69678762460762</v>
      </c>
      <c r="L140" s="37">
        <f t="shared" si="30"/>
        <v>3173096.3975420706</v>
      </c>
      <c r="M140" s="37">
        <f t="shared" si="31"/>
        <v>2393264.3691192656</v>
      </c>
      <c r="N140" s="41">
        <f>'jan-mai'!M140</f>
        <v>3298742.9465762456</v>
      </c>
      <c r="O140" s="41">
        <f t="shared" si="32"/>
        <v>-905478.57745698001</v>
      </c>
      <c r="P140" s="4"/>
      <c r="Q140" s="4"/>
      <c r="R140" s="4"/>
      <c r="S140" s="4"/>
      <c r="T140" s="4"/>
    </row>
    <row r="141" spans="1:20" s="34" customFormat="1" x14ac:dyDescent="0.2">
      <c r="A141" s="33">
        <v>3046</v>
      </c>
      <c r="B141" s="34" t="s">
        <v>148</v>
      </c>
      <c r="C141" s="83">
        <v>46563586</v>
      </c>
      <c r="D141" s="36">
        <v>2219</v>
      </c>
      <c r="E141" s="37">
        <f t="shared" si="26"/>
        <v>20984.040558810277</v>
      </c>
      <c r="F141" s="38">
        <f t="shared" si="23"/>
        <v>1.0013311870940922</v>
      </c>
      <c r="G141" s="39">
        <f t="shared" si="24"/>
        <v>-16.737929069118398</v>
      </c>
      <c r="H141" s="39">
        <f t="shared" si="25"/>
        <v>0</v>
      </c>
      <c r="I141" s="37">
        <f t="shared" si="27"/>
        <v>-16.737929069118398</v>
      </c>
      <c r="J141" s="40">
        <f t="shared" si="28"/>
        <v>-225.05974846257004</v>
      </c>
      <c r="K141" s="37">
        <f t="shared" si="29"/>
        <v>-241.79767753168844</v>
      </c>
      <c r="L141" s="37">
        <f t="shared" si="30"/>
        <v>-37141.464604373723</v>
      </c>
      <c r="M141" s="37">
        <f t="shared" si="31"/>
        <v>-536549.04644281662</v>
      </c>
      <c r="N141" s="41">
        <f>'jan-mai'!M141</f>
        <v>211121.60716167113</v>
      </c>
      <c r="O141" s="41">
        <f t="shared" si="32"/>
        <v>-747670.65360448777</v>
      </c>
      <c r="P141" s="4"/>
      <c r="Q141" s="4"/>
      <c r="R141" s="4"/>
      <c r="S141" s="4"/>
      <c r="T141" s="4"/>
    </row>
    <row r="142" spans="1:20" s="34" customFormat="1" x14ac:dyDescent="0.2">
      <c r="A142" s="33">
        <v>3047</v>
      </c>
      <c r="B142" s="34" t="s">
        <v>149</v>
      </c>
      <c r="C142" s="83">
        <v>249824745</v>
      </c>
      <c r="D142" s="36">
        <v>14166</v>
      </c>
      <c r="E142" s="37">
        <f t="shared" si="26"/>
        <v>17635.517789072426</v>
      </c>
      <c r="F142" s="38">
        <f t="shared" si="23"/>
        <v>0.84154402548257734</v>
      </c>
      <c r="G142" s="39">
        <f t="shared" si="24"/>
        <v>1992.3757327735918</v>
      </c>
      <c r="H142" s="39">
        <f t="shared" si="25"/>
        <v>428.75413708860066</v>
      </c>
      <c r="I142" s="37">
        <f t="shared" si="27"/>
        <v>2421.1298698621927</v>
      </c>
      <c r="J142" s="40">
        <f t="shared" si="28"/>
        <v>-225.05974846257004</v>
      </c>
      <c r="K142" s="37">
        <f t="shared" si="29"/>
        <v>2196.0701213996226</v>
      </c>
      <c r="L142" s="37">
        <f t="shared" si="30"/>
        <v>34297725.736467823</v>
      </c>
      <c r="M142" s="37">
        <f t="shared" si="31"/>
        <v>31109529.339747053</v>
      </c>
      <c r="N142" s="41">
        <f>'jan-mai'!M142</f>
        <v>22657211.644963663</v>
      </c>
      <c r="O142" s="41">
        <f t="shared" si="32"/>
        <v>8452317.6947833896</v>
      </c>
      <c r="P142" s="4"/>
      <c r="Q142" s="4"/>
      <c r="R142" s="4"/>
      <c r="S142" s="4"/>
      <c r="T142" s="4"/>
    </row>
    <row r="143" spans="1:20" s="34" customFormat="1" x14ac:dyDescent="0.2">
      <c r="A143" s="33">
        <v>3048</v>
      </c>
      <c r="B143" s="34" t="s">
        <v>150</v>
      </c>
      <c r="C143" s="83">
        <v>377124531</v>
      </c>
      <c r="D143" s="36">
        <v>19709</v>
      </c>
      <c r="E143" s="37">
        <f t="shared" si="26"/>
        <v>19134.635496473693</v>
      </c>
      <c r="F143" s="38">
        <f t="shared" si="23"/>
        <v>0.91307997726168466</v>
      </c>
      <c r="G143" s="39">
        <f t="shared" si="24"/>
        <v>1092.9051083328318</v>
      </c>
      <c r="H143" s="39">
        <f t="shared" si="25"/>
        <v>0</v>
      </c>
      <c r="I143" s="37">
        <f t="shared" si="27"/>
        <v>1092.9051083328318</v>
      </c>
      <c r="J143" s="40">
        <f t="shared" si="28"/>
        <v>-225.05974846257004</v>
      </c>
      <c r="K143" s="37">
        <f t="shared" si="29"/>
        <v>867.84535987026175</v>
      </c>
      <c r="L143" s="37">
        <f t="shared" si="30"/>
        <v>21540066.780131783</v>
      </c>
      <c r="M143" s="37">
        <f t="shared" si="31"/>
        <v>17104364.197682988</v>
      </c>
      <c r="N143" s="41">
        <f>'jan-mai'!M143</f>
        <v>14438739.243870815</v>
      </c>
      <c r="O143" s="41">
        <f t="shared" si="32"/>
        <v>2665624.9538121726</v>
      </c>
      <c r="P143" s="4"/>
      <c r="Q143" s="4"/>
      <c r="R143" s="4"/>
      <c r="S143" s="4"/>
      <c r="T143" s="4"/>
    </row>
    <row r="144" spans="1:20" s="34" customFormat="1" x14ac:dyDescent="0.2">
      <c r="A144" s="33">
        <v>3049</v>
      </c>
      <c r="B144" s="34" t="s">
        <v>151</v>
      </c>
      <c r="C144" s="83">
        <v>628665372</v>
      </c>
      <c r="D144" s="36">
        <v>27118</v>
      </c>
      <c r="E144" s="37">
        <f t="shared" si="26"/>
        <v>23182.586178921749</v>
      </c>
      <c r="F144" s="38">
        <f t="shared" si="23"/>
        <v>1.1062429313073598</v>
      </c>
      <c r="G144" s="39">
        <f t="shared" si="24"/>
        <v>-1335.8653011360016</v>
      </c>
      <c r="H144" s="39">
        <f t="shared" si="25"/>
        <v>0</v>
      </c>
      <c r="I144" s="37">
        <f t="shared" si="27"/>
        <v>-1335.8653011360016</v>
      </c>
      <c r="J144" s="40">
        <f t="shared" si="28"/>
        <v>-225.05974846257004</v>
      </c>
      <c r="K144" s="37">
        <f t="shared" si="29"/>
        <v>-1560.9250495985716</v>
      </c>
      <c r="L144" s="37">
        <f t="shared" si="30"/>
        <v>-36225995.236206092</v>
      </c>
      <c r="M144" s="37">
        <f t="shared" si="31"/>
        <v>-42329165.495014064</v>
      </c>
      <c r="N144" s="41">
        <f>'jan-mai'!M144</f>
        <v>-31927601.961058982</v>
      </c>
      <c r="O144" s="41">
        <f t="shared" si="32"/>
        <v>-10401563.533955082</v>
      </c>
      <c r="P144" s="4"/>
      <c r="Q144" s="4"/>
      <c r="R144" s="4"/>
      <c r="S144" s="4"/>
      <c r="T144" s="4"/>
    </row>
    <row r="145" spans="1:20" s="34" customFormat="1" x14ac:dyDescent="0.2">
      <c r="A145" s="33">
        <v>3050</v>
      </c>
      <c r="B145" s="34" t="s">
        <v>152</v>
      </c>
      <c r="C145" s="83">
        <v>53196500</v>
      </c>
      <c r="D145" s="36">
        <v>2713</v>
      </c>
      <c r="E145" s="37">
        <f t="shared" si="26"/>
        <v>19607.998525617397</v>
      </c>
      <c r="F145" s="38">
        <f t="shared" si="23"/>
        <v>0.93566824678825644</v>
      </c>
      <c r="G145" s="39">
        <f t="shared" si="24"/>
        <v>808.88729084660952</v>
      </c>
      <c r="H145" s="39">
        <f t="shared" si="25"/>
        <v>0</v>
      </c>
      <c r="I145" s="37">
        <f t="shared" si="27"/>
        <v>808.88729084660952</v>
      </c>
      <c r="J145" s="40">
        <f t="shared" si="28"/>
        <v>-225.05974846257004</v>
      </c>
      <c r="K145" s="37">
        <f t="shared" si="29"/>
        <v>583.82754238403948</v>
      </c>
      <c r="L145" s="37">
        <f t="shared" si="30"/>
        <v>2194511.2200668515</v>
      </c>
      <c r="M145" s="37">
        <f t="shared" si="31"/>
        <v>1583924.1224878991</v>
      </c>
      <c r="N145" s="41">
        <f>'jan-mai'!M145</f>
        <v>1437735.1940647182</v>
      </c>
      <c r="O145" s="41">
        <f t="shared" si="32"/>
        <v>146188.92842318094</v>
      </c>
      <c r="P145" s="4"/>
      <c r="Q145" s="4"/>
      <c r="R145" s="4"/>
      <c r="S145" s="4"/>
      <c r="T145" s="4"/>
    </row>
    <row r="146" spans="1:20" s="34" customFormat="1" x14ac:dyDescent="0.2">
      <c r="A146" s="33">
        <v>3051</v>
      </c>
      <c r="B146" s="34" t="s">
        <v>153</v>
      </c>
      <c r="C146" s="83">
        <v>27929245</v>
      </c>
      <c r="D146" s="36">
        <v>1386</v>
      </c>
      <c r="E146" s="37">
        <f t="shared" si="26"/>
        <v>20150.970418470417</v>
      </c>
      <c r="F146" s="38">
        <f t="shared" si="23"/>
        <v>0.96157816096829585</v>
      </c>
      <c r="G146" s="39">
        <f t="shared" si="24"/>
        <v>483.10415513479745</v>
      </c>
      <c r="H146" s="39">
        <f t="shared" si="25"/>
        <v>0</v>
      </c>
      <c r="I146" s="37">
        <f t="shared" si="27"/>
        <v>483.10415513479745</v>
      </c>
      <c r="J146" s="40">
        <f t="shared" si="28"/>
        <v>-225.05974846257004</v>
      </c>
      <c r="K146" s="37">
        <f t="shared" si="29"/>
        <v>258.04440667222741</v>
      </c>
      <c r="L146" s="37">
        <f t="shared" si="30"/>
        <v>669582.35901682929</v>
      </c>
      <c r="M146" s="37">
        <f t="shared" si="31"/>
        <v>357649.54764770716</v>
      </c>
      <c r="N146" s="41">
        <f>'jan-mai'!M146</f>
        <v>125306.74705997114</v>
      </c>
      <c r="O146" s="41">
        <f t="shared" si="32"/>
        <v>232342.80058773601</v>
      </c>
      <c r="P146" s="4"/>
      <c r="Q146" s="4"/>
      <c r="R146" s="4"/>
      <c r="S146" s="4"/>
      <c r="T146" s="4"/>
    </row>
    <row r="147" spans="1:20" s="34" customFormat="1" x14ac:dyDescent="0.2">
      <c r="A147" s="33">
        <v>3052</v>
      </c>
      <c r="B147" s="34" t="s">
        <v>154</v>
      </c>
      <c r="C147" s="83">
        <v>67183507</v>
      </c>
      <c r="D147" s="36">
        <v>2412</v>
      </c>
      <c r="E147" s="37">
        <f t="shared" si="26"/>
        <v>27853.858623548924</v>
      </c>
      <c r="F147" s="38">
        <f t="shared" si="23"/>
        <v>1.3291499910373115</v>
      </c>
      <c r="G147" s="39">
        <f t="shared" si="24"/>
        <v>-4138.6287679123061</v>
      </c>
      <c r="H147" s="39">
        <f t="shared" si="25"/>
        <v>0</v>
      </c>
      <c r="I147" s="37">
        <f t="shared" si="27"/>
        <v>-4138.6287679123061</v>
      </c>
      <c r="J147" s="40">
        <f t="shared" si="28"/>
        <v>-225.05974846257004</v>
      </c>
      <c r="K147" s="37">
        <f t="shared" si="29"/>
        <v>-4363.6885163748757</v>
      </c>
      <c r="L147" s="37">
        <f t="shared" si="30"/>
        <v>-9982372.5882044826</v>
      </c>
      <c r="M147" s="37">
        <f t="shared" si="31"/>
        <v>-10525216.701496201</v>
      </c>
      <c r="N147" s="41">
        <f>'jan-mai'!M147</f>
        <v>-10557512.957064465</v>
      </c>
      <c r="O147" s="41">
        <f t="shared" si="32"/>
        <v>32296.255568264052</v>
      </c>
      <c r="P147" s="4"/>
      <c r="Q147" s="4"/>
      <c r="R147" s="4"/>
      <c r="S147" s="4"/>
      <c r="T147" s="4"/>
    </row>
    <row r="148" spans="1:20" s="34" customFormat="1" x14ac:dyDescent="0.2">
      <c r="A148" s="33">
        <v>3053</v>
      </c>
      <c r="B148" s="34" t="s">
        <v>127</v>
      </c>
      <c r="C148" s="83">
        <v>121730614</v>
      </c>
      <c r="D148" s="36">
        <v>6867</v>
      </c>
      <c r="E148" s="37">
        <f t="shared" si="26"/>
        <v>17726.898791320811</v>
      </c>
      <c r="F148" s="38">
        <f t="shared" si="23"/>
        <v>0.84590460833614056</v>
      </c>
      <c r="G148" s="39">
        <f t="shared" si="24"/>
        <v>1937.5471314245608</v>
      </c>
      <c r="H148" s="39">
        <f t="shared" si="25"/>
        <v>396.77078630166596</v>
      </c>
      <c r="I148" s="37">
        <f t="shared" si="27"/>
        <v>2334.3179177262268</v>
      </c>
      <c r="J148" s="40">
        <f t="shared" si="28"/>
        <v>-225.05974846257004</v>
      </c>
      <c r="K148" s="37">
        <f t="shared" si="29"/>
        <v>2109.2581692636568</v>
      </c>
      <c r="L148" s="37">
        <f t="shared" si="30"/>
        <v>16029761.141026</v>
      </c>
      <c r="M148" s="37">
        <f t="shared" si="31"/>
        <v>14484275.848333532</v>
      </c>
      <c r="N148" s="41">
        <f>'jan-mai'!M148</f>
        <v>11701588.910487467</v>
      </c>
      <c r="O148" s="41">
        <f t="shared" si="32"/>
        <v>2782686.9378460646</v>
      </c>
      <c r="P148" s="4"/>
      <c r="Q148" s="4"/>
      <c r="R148" s="4"/>
      <c r="S148" s="4"/>
      <c r="T148" s="4"/>
    </row>
    <row r="149" spans="1:20" s="34" customFormat="1" x14ac:dyDescent="0.2">
      <c r="A149" s="33">
        <v>3054</v>
      </c>
      <c r="B149" s="34" t="s">
        <v>128</v>
      </c>
      <c r="C149" s="83">
        <v>168346390</v>
      </c>
      <c r="D149" s="36">
        <v>9062</v>
      </c>
      <c r="E149" s="37">
        <f t="shared" si="26"/>
        <v>18577.178327080113</v>
      </c>
      <c r="F149" s="38">
        <f t="shared" si="23"/>
        <v>0.88647884448086656</v>
      </c>
      <c r="G149" s="39">
        <f t="shared" si="24"/>
        <v>1427.3794099689796</v>
      </c>
      <c r="H149" s="39">
        <f t="shared" si="25"/>
        <v>99.172948785910194</v>
      </c>
      <c r="I149" s="37">
        <f t="shared" si="27"/>
        <v>1526.5523587548898</v>
      </c>
      <c r="J149" s="40">
        <f t="shared" si="28"/>
        <v>-225.05974846257004</v>
      </c>
      <c r="K149" s="37">
        <f t="shared" si="29"/>
        <v>1301.4926102923198</v>
      </c>
      <c r="L149" s="37">
        <f t="shared" si="30"/>
        <v>13833617.475036811</v>
      </c>
      <c r="M149" s="37">
        <f t="shared" si="31"/>
        <v>11794126.034469003</v>
      </c>
      <c r="N149" s="41">
        <f>'jan-mai'!M149</f>
        <v>8944748.3374672215</v>
      </c>
      <c r="O149" s="41">
        <f t="shared" si="32"/>
        <v>2849377.6970017813</v>
      </c>
      <c r="P149" s="4"/>
      <c r="Q149" s="4"/>
      <c r="R149" s="4"/>
      <c r="S149" s="4"/>
      <c r="T149" s="4"/>
    </row>
    <row r="150" spans="1:20" s="34" customFormat="1" x14ac:dyDescent="0.2">
      <c r="A150" s="33">
        <v>3401</v>
      </c>
      <c r="B150" s="34" t="s">
        <v>91</v>
      </c>
      <c r="C150" s="83">
        <v>311506256</v>
      </c>
      <c r="D150" s="36">
        <v>17851</v>
      </c>
      <c r="E150" s="37">
        <f t="shared" si="26"/>
        <v>17450.353257520586</v>
      </c>
      <c r="F150" s="38">
        <f t="shared" si="23"/>
        <v>0.83270821430184272</v>
      </c>
      <c r="G150" s="39">
        <f t="shared" si="24"/>
        <v>2103.4744517046956</v>
      </c>
      <c r="H150" s="39">
        <f t="shared" si="25"/>
        <v>493.5617231317446</v>
      </c>
      <c r="I150" s="37">
        <f t="shared" si="27"/>
        <v>2597.0361748364403</v>
      </c>
      <c r="J150" s="40">
        <f t="shared" si="28"/>
        <v>-225.05974846257004</v>
      </c>
      <c r="K150" s="37">
        <f t="shared" si="29"/>
        <v>2371.9764263738703</v>
      </c>
      <c r="L150" s="37">
        <f t="shared" si="30"/>
        <v>46359692.757005297</v>
      </c>
      <c r="M150" s="37">
        <f t="shared" si="31"/>
        <v>42342151.187199958</v>
      </c>
      <c r="N150" s="41">
        <f>'jan-mai'!M150</f>
        <v>36711703.300052673</v>
      </c>
      <c r="O150" s="41">
        <f t="shared" si="32"/>
        <v>5630447.887147285</v>
      </c>
      <c r="P150" s="4"/>
      <c r="Q150" s="4"/>
      <c r="R150" s="4"/>
      <c r="S150" s="4"/>
      <c r="T150" s="4"/>
    </row>
    <row r="151" spans="1:20" s="34" customFormat="1" x14ac:dyDescent="0.2">
      <c r="A151" s="33">
        <v>3403</v>
      </c>
      <c r="B151" s="34" t="s">
        <v>92</v>
      </c>
      <c r="C151" s="83">
        <v>603908638</v>
      </c>
      <c r="D151" s="36">
        <v>31509</v>
      </c>
      <c r="E151" s="37">
        <f t="shared" si="26"/>
        <v>19166.226728871115</v>
      </c>
      <c r="F151" s="38">
        <f t="shared" si="23"/>
        <v>0.91458746987968742</v>
      </c>
      <c r="G151" s="39">
        <f t="shared" si="24"/>
        <v>1073.9503688943782</v>
      </c>
      <c r="H151" s="39">
        <f t="shared" si="25"/>
        <v>0</v>
      </c>
      <c r="I151" s="37">
        <f t="shared" si="27"/>
        <v>1073.9503688943782</v>
      </c>
      <c r="J151" s="40">
        <f t="shared" si="28"/>
        <v>-225.05974846257004</v>
      </c>
      <c r="K151" s="37">
        <f t="shared" si="29"/>
        <v>848.8906204318082</v>
      </c>
      <c r="L151" s="37">
        <f t="shared" si="30"/>
        <v>33839102.173492961</v>
      </c>
      <c r="M151" s="37">
        <f t="shared" si="31"/>
        <v>26747694.559185844</v>
      </c>
      <c r="N151" s="41">
        <f>'jan-mai'!M151</f>
        <v>20952952.254915316</v>
      </c>
      <c r="O151" s="41">
        <f t="shared" si="32"/>
        <v>5794742.3042705283</v>
      </c>
      <c r="P151" s="4"/>
      <c r="Q151" s="4"/>
      <c r="R151" s="4"/>
      <c r="S151" s="4"/>
      <c r="T151" s="4"/>
    </row>
    <row r="152" spans="1:20" s="34" customFormat="1" x14ac:dyDescent="0.2">
      <c r="A152" s="33">
        <v>3405</v>
      </c>
      <c r="B152" s="34" t="s">
        <v>112</v>
      </c>
      <c r="C152" s="83">
        <v>546448627</v>
      </c>
      <c r="D152" s="36">
        <v>28493</v>
      </c>
      <c r="E152" s="37">
        <f t="shared" si="26"/>
        <v>19178.346506159407</v>
      </c>
      <c r="F152" s="38">
        <f t="shared" si="23"/>
        <v>0.91516580992556129</v>
      </c>
      <c r="G152" s="39">
        <f t="shared" si="24"/>
        <v>1066.6785025214033</v>
      </c>
      <c r="H152" s="39">
        <f t="shared" si="25"/>
        <v>0</v>
      </c>
      <c r="I152" s="37">
        <f t="shared" si="27"/>
        <v>1066.6785025214033</v>
      </c>
      <c r="J152" s="40">
        <f t="shared" si="28"/>
        <v>-225.05974846257004</v>
      </c>
      <c r="K152" s="37">
        <f t="shared" si="29"/>
        <v>841.61875405883325</v>
      </c>
      <c r="L152" s="37">
        <f t="shared" si="30"/>
        <v>30392870.572342344</v>
      </c>
      <c r="M152" s="37">
        <f t="shared" si="31"/>
        <v>23980243.159398336</v>
      </c>
      <c r="N152" s="41">
        <f>'jan-mai'!M152</f>
        <v>17342792.692770388</v>
      </c>
      <c r="O152" s="41">
        <f t="shared" si="32"/>
        <v>6637450.466627948</v>
      </c>
      <c r="P152" s="4"/>
      <c r="Q152" s="4"/>
      <c r="R152" s="4"/>
      <c r="S152" s="4"/>
      <c r="T152" s="4"/>
    </row>
    <row r="153" spans="1:20" s="34" customFormat="1" x14ac:dyDescent="0.2">
      <c r="A153" s="33">
        <v>3407</v>
      </c>
      <c r="B153" s="34" t="s">
        <v>113</v>
      </c>
      <c r="C153" s="83">
        <v>529683652</v>
      </c>
      <c r="D153" s="36">
        <v>30395</v>
      </c>
      <c r="E153" s="37">
        <f t="shared" si="26"/>
        <v>17426.670570817569</v>
      </c>
      <c r="F153" s="38">
        <f t="shared" si="23"/>
        <v>0.83157810722244352</v>
      </c>
      <c r="G153" s="39">
        <f t="shared" si="24"/>
        <v>2117.6840637265063</v>
      </c>
      <c r="H153" s="39">
        <f t="shared" si="25"/>
        <v>501.85066347780082</v>
      </c>
      <c r="I153" s="37">
        <f t="shared" si="27"/>
        <v>2619.5347272043073</v>
      </c>
      <c r="J153" s="40">
        <f t="shared" si="28"/>
        <v>-225.05974846257004</v>
      </c>
      <c r="K153" s="37">
        <f t="shared" si="29"/>
        <v>2394.4749787417372</v>
      </c>
      <c r="L153" s="37">
        <f t="shared" si="30"/>
        <v>79620758.03337492</v>
      </c>
      <c r="M153" s="37">
        <f t="shared" si="31"/>
        <v>72780066.978855103</v>
      </c>
      <c r="N153" s="41">
        <f>'jan-mai'!M153</f>
        <v>54160878.681799412</v>
      </c>
      <c r="O153" s="41">
        <f t="shared" si="32"/>
        <v>18619188.297055691</v>
      </c>
      <c r="P153" s="4"/>
      <c r="Q153" s="4"/>
      <c r="R153" s="4"/>
      <c r="S153" s="4"/>
      <c r="T153" s="4"/>
    </row>
    <row r="154" spans="1:20" s="34" customFormat="1" x14ac:dyDescent="0.2">
      <c r="A154" s="33">
        <v>3411</v>
      </c>
      <c r="B154" s="34" t="s">
        <v>93</v>
      </c>
      <c r="C154" s="83">
        <v>581450917</v>
      </c>
      <c r="D154" s="36">
        <v>34897</v>
      </c>
      <c r="E154" s="37">
        <f t="shared" si="26"/>
        <v>16661.916984267988</v>
      </c>
      <c r="F154" s="38">
        <f t="shared" si="23"/>
        <v>0.79508505839764787</v>
      </c>
      <c r="G154" s="39">
        <f t="shared" si="24"/>
        <v>2576.5362156562551</v>
      </c>
      <c r="H154" s="39">
        <f t="shared" si="25"/>
        <v>769.51441877015418</v>
      </c>
      <c r="I154" s="37">
        <f t="shared" si="27"/>
        <v>3346.0506344264095</v>
      </c>
      <c r="J154" s="40">
        <f t="shared" si="28"/>
        <v>-225.05974846257004</v>
      </c>
      <c r="K154" s="37">
        <f t="shared" si="29"/>
        <v>3120.9908859638394</v>
      </c>
      <c r="L154" s="37">
        <f t="shared" si="30"/>
        <v>116767128.98957841</v>
      </c>
      <c r="M154" s="37">
        <f t="shared" si="31"/>
        <v>108913218.94748011</v>
      </c>
      <c r="N154" s="41">
        <f>'jan-mai'!M154</f>
        <v>87627322.638274506</v>
      </c>
      <c r="O154" s="41">
        <f t="shared" si="32"/>
        <v>21285896.309205607</v>
      </c>
      <c r="P154" s="4"/>
      <c r="Q154" s="4"/>
      <c r="R154" s="4"/>
      <c r="S154" s="4"/>
      <c r="T154" s="4"/>
    </row>
    <row r="155" spans="1:20" s="34" customFormat="1" x14ac:dyDescent="0.2">
      <c r="A155" s="33">
        <v>3412</v>
      </c>
      <c r="B155" s="34" t="s">
        <v>94</v>
      </c>
      <c r="C155" s="83">
        <v>116471782</v>
      </c>
      <c r="D155" s="36">
        <v>7625</v>
      </c>
      <c r="E155" s="37">
        <f t="shared" si="26"/>
        <v>15274.987803278689</v>
      </c>
      <c r="F155" s="38">
        <f t="shared" si="23"/>
        <v>0.72890259752586095</v>
      </c>
      <c r="G155" s="39">
        <f t="shared" si="24"/>
        <v>3408.6937242498338</v>
      </c>
      <c r="H155" s="39">
        <f t="shared" si="25"/>
        <v>1254.9396321164086</v>
      </c>
      <c r="I155" s="37">
        <f t="shared" si="27"/>
        <v>4663.6333563662429</v>
      </c>
      <c r="J155" s="40">
        <f t="shared" si="28"/>
        <v>-225.05974846257004</v>
      </c>
      <c r="K155" s="37">
        <f t="shared" si="29"/>
        <v>4438.5736079036724</v>
      </c>
      <c r="L155" s="37">
        <f t="shared" si="30"/>
        <v>35560204.342292599</v>
      </c>
      <c r="M155" s="37">
        <f t="shared" si="31"/>
        <v>33844123.760265499</v>
      </c>
      <c r="N155" s="41">
        <f>'jan-mai'!M155</f>
        <v>25608404.775726944</v>
      </c>
      <c r="O155" s="41">
        <f t="shared" si="32"/>
        <v>8235718.9845385551</v>
      </c>
      <c r="P155" s="4"/>
      <c r="Q155" s="4"/>
      <c r="R155" s="4"/>
      <c r="S155" s="4"/>
      <c r="T155" s="4"/>
    </row>
    <row r="156" spans="1:20" s="34" customFormat="1" x14ac:dyDescent="0.2">
      <c r="A156" s="33">
        <v>3413</v>
      </c>
      <c r="B156" s="34" t="s">
        <v>95</v>
      </c>
      <c r="C156" s="83">
        <v>349776133</v>
      </c>
      <c r="D156" s="36">
        <v>21072</v>
      </c>
      <c r="E156" s="37">
        <f t="shared" si="26"/>
        <v>16599.095149962035</v>
      </c>
      <c r="F156" s="38">
        <f t="shared" si="23"/>
        <v>0.79208728198062717</v>
      </c>
      <c r="G156" s="39">
        <f t="shared" si="24"/>
        <v>2614.2293162398264</v>
      </c>
      <c r="H156" s="39">
        <f t="shared" si="25"/>
        <v>791.5020607772376</v>
      </c>
      <c r="I156" s="37">
        <f t="shared" si="27"/>
        <v>3405.731377017064</v>
      </c>
      <c r="J156" s="40">
        <f t="shared" si="28"/>
        <v>-225.05974846257004</v>
      </c>
      <c r="K156" s="37">
        <f t="shared" si="29"/>
        <v>3180.671628554494</v>
      </c>
      <c r="L156" s="37">
        <f t="shared" si="30"/>
        <v>71765571.576503575</v>
      </c>
      <c r="M156" s="37">
        <f t="shared" si="31"/>
        <v>67023112.5569003</v>
      </c>
      <c r="N156" s="41">
        <f>'jan-mai'!M156</f>
        <v>50627488.659005672</v>
      </c>
      <c r="O156" s="41">
        <f t="shared" si="32"/>
        <v>16395623.897894628</v>
      </c>
      <c r="P156" s="4"/>
      <c r="Q156" s="4"/>
      <c r="R156" s="4"/>
      <c r="S156" s="4"/>
      <c r="T156" s="4"/>
    </row>
    <row r="157" spans="1:20" s="34" customFormat="1" x14ac:dyDescent="0.2">
      <c r="A157" s="33">
        <v>3414</v>
      </c>
      <c r="B157" s="34" t="s">
        <v>96</v>
      </c>
      <c r="C157" s="83">
        <v>72920547</v>
      </c>
      <c r="D157" s="36">
        <v>5038</v>
      </c>
      <c r="E157" s="37">
        <f t="shared" si="26"/>
        <v>14474.106192933705</v>
      </c>
      <c r="F157" s="38">
        <f t="shared" si="23"/>
        <v>0.69068556628437927</v>
      </c>
      <c r="G157" s="39">
        <f t="shared" si="24"/>
        <v>3889.2226904568247</v>
      </c>
      <c r="H157" s="39">
        <f t="shared" si="25"/>
        <v>1535.2481957371531</v>
      </c>
      <c r="I157" s="37">
        <f t="shared" si="27"/>
        <v>5424.470886193978</v>
      </c>
      <c r="J157" s="40">
        <f t="shared" si="28"/>
        <v>-225.05974846257004</v>
      </c>
      <c r="K157" s="37">
        <f t="shared" si="29"/>
        <v>5199.4111377314075</v>
      </c>
      <c r="L157" s="37">
        <f t="shared" si="30"/>
        <v>27328484.324645262</v>
      </c>
      <c r="M157" s="37">
        <f t="shared" si="31"/>
        <v>26194633.311890829</v>
      </c>
      <c r="N157" s="41">
        <f>'jan-mai'!M157</f>
        <v>20579320.639942598</v>
      </c>
      <c r="O157" s="41">
        <f t="shared" si="32"/>
        <v>5615312.6719482318</v>
      </c>
      <c r="P157" s="4"/>
      <c r="Q157" s="4"/>
      <c r="R157" s="4"/>
      <c r="S157" s="4"/>
      <c r="T157" s="4"/>
    </row>
    <row r="158" spans="1:20" s="34" customFormat="1" x14ac:dyDescent="0.2">
      <c r="A158" s="33">
        <v>3415</v>
      </c>
      <c r="B158" s="34" t="s">
        <v>97</v>
      </c>
      <c r="C158" s="83">
        <v>131563332</v>
      </c>
      <c r="D158" s="36">
        <v>7914</v>
      </c>
      <c r="E158" s="37">
        <f t="shared" si="26"/>
        <v>16624.125852918878</v>
      </c>
      <c r="F158" s="38">
        <f t="shared" si="23"/>
        <v>0.79328171464650632</v>
      </c>
      <c r="G158" s="39">
        <f t="shared" si="24"/>
        <v>2599.2108944657207</v>
      </c>
      <c r="H158" s="39">
        <f t="shared" si="25"/>
        <v>782.74131474234252</v>
      </c>
      <c r="I158" s="37">
        <f t="shared" si="27"/>
        <v>3381.9522092080633</v>
      </c>
      <c r="J158" s="40">
        <f t="shared" si="28"/>
        <v>-225.05974846257004</v>
      </c>
      <c r="K158" s="37">
        <f t="shared" si="29"/>
        <v>3156.8924607454933</v>
      </c>
      <c r="L158" s="37">
        <f t="shared" si="30"/>
        <v>26764769.783672612</v>
      </c>
      <c r="M158" s="37">
        <f t="shared" si="31"/>
        <v>24983646.934339833</v>
      </c>
      <c r="N158" s="41">
        <f>'jan-mai'!M158</f>
        <v>19241261.586682368</v>
      </c>
      <c r="O158" s="41">
        <f t="shared" si="32"/>
        <v>5742385.3476574644</v>
      </c>
      <c r="P158" s="4"/>
      <c r="Q158" s="4"/>
      <c r="R158" s="4"/>
      <c r="S158" s="4"/>
      <c r="T158" s="4"/>
    </row>
    <row r="159" spans="1:20" s="34" customFormat="1" x14ac:dyDescent="0.2">
      <c r="A159" s="33">
        <v>3416</v>
      </c>
      <c r="B159" s="34" t="s">
        <v>98</v>
      </c>
      <c r="C159" s="83">
        <v>87823286</v>
      </c>
      <c r="D159" s="36">
        <v>6099</v>
      </c>
      <c r="E159" s="37">
        <f t="shared" si="26"/>
        <v>14399.620593539925</v>
      </c>
      <c r="F159" s="38">
        <f t="shared" si="23"/>
        <v>0.68713121013198064</v>
      </c>
      <c r="G159" s="39">
        <f t="shared" si="24"/>
        <v>3933.9140500930926</v>
      </c>
      <c r="H159" s="39">
        <f t="shared" si="25"/>
        <v>1561.3181555249762</v>
      </c>
      <c r="I159" s="37">
        <f t="shared" si="27"/>
        <v>5495.2322056180692</v>
      </c>
      <c r="J159" s="40">
        <f t="shared" si="28"/>
        <v>-225.05974846257004</v>
      </c>
      <c r="K159" s="37">
        <f t="shared" si="29"/>
        <v>5270.1724571554987</v>
      </c>
      <c r="L159" s="37">
        <f t="shared" si="30"/>
        <v>33515421.222064603</v>
      </c>
      <c r="M159" s="37">
        <f t="shared" si="31"/>
        <v>32142781.816191386</v>
      </c>
      <c r="N159" s="41">
        <f>'jan-mai'!M159</f>
        <v>25570665.178951941</v>
      </c>
      <c r="O159" s="41">
        <f t="shared" si="32"/>
        <v>6572116.637239445</v>
      </c>
      <c r="P159" s="4"/>
      <c r="Q159" s="4"/>
      <c r="R159" s="4"/>
      <c r="S159" s="4"/>
      <c r="T159" s="4"/>
    </row>
    <row r="160" spans="1:20" s="34" customFormat="1" x14ac:dyDescent="0.2">
      <c r="A160" s="33">
        <v>3417</v>
      </c>
      <c r="B160" s="34" t="s">
        <v>99</v>
      </c>
      <c r="C160" s="83">
        <v>72370357</v>
      </c>
      <c r="D160" s="36">
        <v>4545</v>
      </c>
      <c r="E160" s="37">
        <f t="shared" si="26"/>
        <v>15923.070847084708</v>
      </c>
      <c r="F160" s="38">
        <f t="shared" si="23"/>
        <v>0.75982827943974618</v>
      </c>
      <c r="G160" s="39">
        <f t="shared" si="24"/>
        <v>3019.8438979662228</v>
      </c>
      <c r="H160" s="39">
        <f t="shared" si="25"/>
        <v>1028.1105667843021</v>
      </c>
      <c r="I160" s="37">
        <f t="shared" si="27"/>
        <v>4047.9544647505249</v>
      </c>
      <c r="J160" s="40">
        <f t="shared" si="28"/>
        <v>-225.05974846257004</v>
      </c>
      <c r="K160" s="37">
        <f t="shared" si="29"/>
        <v>3822.8947162879549</v>
      </c>
      <c r="L160" s="37">
        <f t="shared" si="30"/>
        <v>18397953.042291135</v>
      </c>
      <c r="M160" s="37">
        <f t="shared" si="31"/>
        <v>17375056.485528756</v>
      </c>
      <c r="N160" s="41">
        <f>'jan-mai'!M160</f>
        <v>15066287.606548058</v>
      </c>
      <c r="O160" s="41">
        <f t="shared" si="32"/>
        <v>2308768.8789806981</v>
      </c>
      <c r="P160" s="4"/>
      <c r="Q160" s="4"/>
      <c r="R160" s="4"/>
      <c r="S160" s="4"/>
      <c r="T160" s="4"/>
    </row>
    <row r="161" spans="1:20" s="34" customFormat="1" x14ac:dyDescent="0.2">
      <c r="A161" s="33">
        <v>3418</v>
      </c>
      <c r="B161" s="34" t="s">
        <v>100</v>
      </c>
      <c r="C161" s="83">
        <v>106288424</v>
      </c>
      <c r="D161" s="36">
        <v>7227</v>
      </c>
      <c r="E161" s="37">
        <f t="shared" si="26"/>
        <v>14707.129375951294</v>
      </c>
      <c r="F161" s="38">
        <f t="shared" si="23"/>
        <v>0.70180513021285629</v>
      </c>
      <c r="G161" s="39">
        <f t="shared" si="24"/>
        <v>3749.4087806462712</v>
      </c>
      <c r="H161" s="39">
        <f t="shared" si="25"/>
        <v>1453.6900816809971</v>
      </c>
      <c r="I161" s="37">
        <f t="shared" si="27"/>
        <v>5203.0988623272679</v>
      </c>
      <c r="J161" s="40">
        <f t="shared" si="28"/>
        <v>-225.05974846257004</v>
      </c>
      <c r="K161" s="37">
        <f t="shared" si="29"/>
        <v>4978.0391138646974</v>
      </c>
      <c r="L161" s="37">
        <f t="shared" si="30"/>
        <v>37602795.478039168</v>
      </c>
      <c r="M161" s="37">
        <f t="shared" si="31"/>
        <v>35976288.675900169</v>
      </c>
      <c r="N161" s="41">
        <f>'jan-mai'!M161</f>
        <v>29055811.79714473</v>
      </c>
      <c r="O161" s="41">
        <f t="shared" si="32"/>
        <v>6920476.8787554391</v>
      </c>
      <c r="P161" s="4"/>
      <c r="Q161" s="4"/>
      <c r="R161" s="4"/>
      <c r="S161" s="4"/>
      <c r="T161" s="4"/>
    </row>
    <row r="162" spans="1:20" s="34" customFormat="1" x14ac:dyDescent="0.2">
      <c r="A162" s="33">
        <v>3419</v>
      </c>
      <c r="B162" s="34" t="s">
        <v>404</v>
      </c>
      <c r="C162" s="83">
        <v>53855334</v>
      </c>
      <c r="D162" s="36">
        <v>3587</v>
      </c>
      <c r="E162" s="37">
        <f t="shared" si="26"/>
        <v>15014.032339001951</v>
      </c>
      <c r="F162" s="38">
        <f t="shared" si="23"/>
        <v>0.71645014137993501</v>
      </c>
      <c r="G162" s="39">
        <f t="shared" si="24"/>
        <v>3565.2670028158768</v>
      </c>
      <c r="H162" s="39">
        <f t="shared" si="25"/>
        <v>1346.2740446132668</v>
      </c>
      <c r="I162" s="37">
        <f t="shared" si="27"/>
        <v>4911.5410474291439</v>
      </c>
      <c r="J162" s="40">
        <f t="shared" si="28"/>
        <v>-225.05974846257004</v>
      </c>
      <c r="K162" s="37">
        <f t="shared" si="29"/>
        <v>4686.4812989665734</v>
      </c>
      <c r="L162" s="37">
        <f t="shared" si="30"/>
        <v>17617697.73712834</v>
      </c>
      <c r="M162" s="37">
        <f t="shared" si="31"/>
        <v>16810408.4193931</v>
      </c>
      <c r="N162" s="41">
        <f>'jan-mai'!M162</f>
        <v>13381244.415387874</v>
      </c>
      <c r="O162" s="41">
        <f t="shared" si="32"/>
        <v>3429164.0040052254</v>
      </c>
      <c r="P162" s="4"/>
      <c r="Q162" s="4"/>
      <c r="R162" s="4"/>
      <c r="S162" s="4"/>
      <c r="T162" s="4"/>
    </row>
    <row r="163" spans="1:20" s="34" customFormat="1" x14ac:dyDescent="0.2">
      <c r="A163" s="33">
        <v>3420</v>
      </c>
      <c r="B163" s="34" t="s">
        <v>101</v>
      </c>
      <c r="C163" s="83">
        <v>353412897</v>
      </c>
      <c r="D163" s="36">
        <v>21292</v>
      </c>
      <c r="E163" s="37">
        <f t="shared" si="26"/>
        <v>16598.388925417996</v>
      </c>
      <c r="F163" s="38">
        <f t="shared" si="23"/>
        <v>0.79205358186176511</v>
      </c>
      <c r="G163" s="39">
        <f t="shared" si="24"/>
        <v>2614.6530509662502</v>
      </c>
      <c r="H163" s="39">
        <f t="shared" si="25"/>
        <v>791.74923936765128</v>
      </c>
      <c r="I163" s="37">
        <f t="shared" si="27"/>
        <v>3406.4022903339014</v>
      </c>
      <c r="J163" s="40">
        <f t="shared" si="28"/>
        <v>-225.05974846257004</v>
      </c>
      <c r="K163" s="37">
        <f t="shared" si="29"/>
        <v>3181.3425418713314</v>
      </c>
      <c r="L163" s="37">
        <f t="shared" si="30"/>
        <v>72529117.565789431</v>
      </c>
      <c r="M163" s="37">
        <f t="shared" si="31"/>
        <v>67737145.401524395</v>
      </c>
      <c r="N163" s="41">
        <f>'jan-mai'!M163</f>
        <v>51563892.017518423</v>
      </c>
      <c r="O163" s="41">
        <f t="shared" si="32"/>
        <v>16173253.384005971</v>
      </c>
      <c r="P163" s="4"/>
      <c r="Q163" s="4"/>
      <c r="R163" s="4"/>
      <c r="S163" s="4"/>
      <c r="T163" s="4"/>
    </row>
    <row r="164" spans="1:20" s="34" customFormat="1" x14ac:dyDescent="0.2">
      <c r="A164" s="33">
        <v>3421</v>
      </c>
      <c r="B164" s="34" t="s">
        <v>102</v>
      </c>
      <c r="C164" s="83">
        <v>111858773</v>
      </c>
      <c r="D164" s="36">
        <v>6580</v>
      </c>
      <c r="E164" s="37">
        <f t="shared" si="26"/>
        <v>16999.813525835867</v>
      </c>
      <c r="F164" s="38">
        <f t="shared" si="23"/>
        <v>0.81120904291506701</v>
      </c>
      <c r="G164" s="39">
        <f t="shared" si="24"/>
        <v>2373.7982907155274</v>
      </c>
      <c r="H164" s="39">
        <f t="shared" si="25"/>
        <v>651.25062922139637</v>
      </c>
      <c r="I164" s="37">
        <f t="shared" si="27"/>
        <v>3025.048919936924</v>
      </c>
      <c r="J164" s="40">
        <f t="shared" si="28"/>
        <v>-225.05974846257004</v>
      </c>
      <c r="K164" s="37">
        <f t="shared" si="29"/>
        <v>2799.989171474354</v>
      </c>
      <c r="L164" s="37">
        <f t="shared" si="30"/>
        <v>19904821.89318496</v>
      </c>
      <c r="M164" s="37">
        <f t="shared" si="31"/>
        <v>18423928.748301249</v>
      </c>
      <c r="N164" s="41">
        <f>'jan-mai'!M164</f>
        <v>15021462.472791251</v>
      </c>
      <c r="O164" s="41">
        <f t="shared" si="32"/>
        <v>3402466.2755099982</v>
      </c>
      <c r="P164" s="4"/>
      <c r="Q164" s="4"/>
      <c r="R164" s="4"/>
      <c r="S164" s="4"/>
      <c r="T164" s="4"/>
    </row>
    <row r="165" spans="1:20" s="34" customFormat="1" x14ac:dyDescent="0.2">
      <c r="A165" s="33">
        <v>3422</v>
      </c>
      <c r="B165" s="34" t="s">
        <v>103</v>
      </c>
      <c r="C165" s="83">
        <v>72045733</v>
      </c>
      <c r="D165" s="36">
        <v>4338</v>
      </c>
      <c r="E165" s="37">
        <f t="shared" si="26"/>
        <v>16608.052789303827</v>
      </c>
      <c r="F165" s="38">
        <f t="shared" si="23"/>
        <v>0.79251472890680608</v>
      </c>
      <c r="G165" s="39">
        <f t="shared" si="24"/>
        <v>2608.8547326347511</v>
      </c>
      <c r="H165" s="39">
        <f t="shared" si="25"/>
        <v>788.36688700761033</v>
      </c>
      <c r="I165" s="37">
        <f t="shared" si="27"/>
        <v>3397.2216196423615</v>
      </c>
      <c r="J165" s="40">
        <f t="shared" si="28"/>
        <v>-225.05974846257004</v>
      </c>
      <c r="K165" s="37">
        <f t="shared" si="29"/>
        <v>3172.1618711797914</v>
      </c>
      <c r="L165" s="37">
        <f t="shared" si="30"/>
        <v>14737147.386008564</v>
      </c>
      <c r="M165" s="37">
        <f t="shared" si="31"/>
        <v>13760838.197177935</v>
      </c>
      <c r="N165" s="41">
        <f>'jan-mai'!M165</f>
        <v>9127803.5992201269</v>
      </c>
      <c r="O165" s="41">
        <f t="shared" si="32"/>
        <v>4633034.5979578085</v>
      </c>
      <c r="P165" s="4"/>
      <c r="Q165" s="4"/>
      <c r="R165" s="4"/>
      <c r="S165" s="4"/>
      <c r="T165" s="4"/>
    </row>
    <row r="166" spans="1:20" s="34" customFormat="1" x14ac:dyDescent="0.2">
      <c r="A166" s="33">
        <v>3423</v>
      </c>
      <c r="B166" s="34" t="s">
        <v>104</v>
      </c>
      <c r="C166" s="83">
        <v>35002566</v>
      </c>
      <c r="D166" s="36">
        <v>2378</v>
      </c>
      <c r="E166" s="37">
        <f t="shared" si="26"/>
        <v>14719.32968881413</v>
      </c>
      <c r="F166" s="38">
        <f t="shared" si="23"/>
        <v>0.70238731331184645</v>
      </c>
      <c r="G166" s="39">
        <f t="shared" si="24"/>
        <v>3742.0885929285691</v>
      </c>
      <c r="H166" s="39">
        <f t="shared" si="25"/>
        <v>1449.4199721790042</v>
      </c>
      <c r="I166" s="37">
        <f t="shared" si="27"/>
        <v>5191.5085651075733</v>
      </c>
      <c r="J166" s="40">
        <f t="shared" si="28"/>
        <v>-225.05974846257004</v>
      </c>
      <c r="K166" s="37">
        <f t="shared" si="29"/>
        <v>4966.4488166450028</v>
      </c>
      <c r="L166" s="37">
        <f t="shared" si="30"/>
        <v>12345407.36782581</v>
      </c>
      <c r="M166" s="37">
        <f t="shared" si="31"/>
        <v>11810215.285981817</v>
      </c>
      <c r="N166" s="41">
        <f>'jan-mai'!M166</f>
        <v>9210913.3051971998</v>
      </c>
      <c r="O166" s="41">
        <f t="shared" si="32"/>
        <v>2599301.9807846174</v>
      </c>
      <c r="P166" s="4"/>
      <c r="Q166" s="4"/>
      <c r="R166" s="4"/>
      <c r="S166" s="4"/>
      <c r="T166" s="4"/>
    </row>
    <row r="167" spans="1:20" s="34" customFormat="1" x14ac:dyDescent="0.2">
      <c r="A167" s="33">
        <v>3424</v>
      </c>
      <c r="B167" s="34" t="s">
        <v>105</v>
      </c>
      <c r="C167" s="83">
        <v>28895060</v>
      </c>
      <c r="D167" s="36">
        <v>1741</v>
      </c>
      <c r="E167" s="37">
        <f t="shared" si="26"/>
        <v>16596.817920735211</v>
      </c>
      <c r="F167" s="38">
        <f t="shared" si="23"/>
        <v>0.79197861555679949</v>
      </c>
      <c r="G167" s="39">
        <f t="shared" si="24"/>
        <v>2615.5956537759207</v>
      </c>
      <c r="H167" s="39">
        <f t="shared" si="25"/>
        <v>792.29909100662587</v>
      </c>
      <c r="I167" s="37">
        <f t="shared" si="27"/>
        <v>3407.8947447825467</v>
      </c>
      <c r="J167" s="40">
        <f t="shared" si="28"/>
        <v>-225.05974846257004</v>
      </c>
      <c r="K167" s="37">
        <f t="shared" si="29"/>
        <v>3182.8349963199767</v>
      </c>
      <c r="L167" s="37">
        <f t="shared" si="30"/>
        <v>5933144.7506664135</v>
      </c>
      <c r="M167" s="37">
        <f t="shared" si="31"/>
        <v>5541315.7285930794</v>
      </c>
      <c r="N167" s="41">
        <f>'jan-mai'!M167</f>
        <v>3372742.9471397521</v>
      </c>
      <c r="O167" s="41">
        <f t="shared" si="32"/>
        <v>2168572.7814533273</v>
      </c>
      <c r="P167" s="4"/>
      <c r="Q167" s="4"/>
      <c r="R167" s="4"/>
      <c r="S167" s="4"/>
      <c r="T167" s="4"/>
    </row>
    <row r="168" spans="1:20" s="34" customFormat="1" x14ac:dyDescent="0.2">
      <c r="A168" s="33">
        <v>3425</v>
      </c>
      <c r="B168" s="34" t="s">
        <v>106</v>
      </c>
      <c r="C168" s="83">
        <v>18345793</v>
      </c>
      <c r="D168" s="36">
        <v>1250</v>
      </c>
      <c r="E168" s="37">
        <f t="shared" si="26"/>
        <v>14676.634400000001</v>
      </c>
      <c r="F168" s="38">
        <f t="shared" si="23"/>
        <v>0.70034994952998764</v>
      </c>
      <c r="G168" s="39">
        <f t="shared" si="24"/>
        <v>3767.7057662170469</v>
      </c>
      <c r="H168" s="39">
        <f t="shared" si="25"/>
        <v>1464.3633232639495</v>
      </c>
      <c r="I168" s="37">
        <f t="shared" si="27"/>
        <v>5232.0690894809959</v>
      </c>
      <c r="J168" s="40">
        <f t="shared" si="28"/>
        <v>-225.05974846257004</v>
      </c>
      <c r="K168" s="37">
        <f t="shared" si="29"/>
        <v>5007.0093410184254</v>
      </c>
      <c r="L168" s="37">
        <f t="shared" si="30"/>
        <v>6540086.3618512452</v>
      </c>
      <c r="M168" s="37">
        <f t="shared" si="31"/>
        <v>6258761.6762730321</v>
      </c>
      <c r="N168" s="41">
        <f>'jan-mai'!M168</f>
        <v>4980639.8870044164</v>
      </c>
      <c r="O168" s="41">
        <f t="shared" si="32"/>
        <v>1278121.7892686157</v>
      </c>
      <c r="P168" s="4"/>
      <c r="Q168" s="4"/>
      <c r="R168" s="4"/>
      <c r="S168" s="4"/>
      <c r="T168" s="4"/>
    </row>
    <row r="169" spans="1:20" s="34" customFormat="1" x14ac:dyDescent="0.2">
      <c r="A169" s="33">
        <v>3426</v>
      </c>
      <c r="B169" s="34" t="s">
        <v>107</v>
      </c>
      <c r="C169" s="83">
        <v>21139452</v>
      </c>
      <c r="D169" s="36">
        <v>1563</v>
      </c>
      <c r="E169" s="37">
        <f t="shared" si="26"/>
        <v>13524.921305182341</v>
      </c>
      <c r="F169" s="38">
        <f t="shared" si="23"/>
        <v>0.64539169507973204</v>
      </c>
      <c r="G169" s="39">
        <f t="shared" si="24"/>
        <v>4458.7336231076433</v>
      </c>
      <c r="H169" s="39">
        <f t="shared" si="25"/>
        <v>1867.4629064501305</v>
      </c>
      <c r="I169" s="37">
        <f t="shared" si="27"/>
        <v>6326.1965295577738</v>
      </c>
      <c r="J169" s="40">
        <f t="shared" si="28"/>
        <v>-225.05974846257004</v>
      </c>
      <c r="K169" s="37">
        <f t="shared" si="29"/>
        <v>6101.1367810952033</v>
      </c>
      <c r="L169" s="37">
        <f t="shared" si="30"/>
        <v>9887845.1756988</v>
      </c>
      <c r="M169" s="37">
        <f t="shared" si="31"/>
        <v>9536076.7888518032</v>
      </c>
      <c r="N169" s="41">
        <f>'jan-mai'!M169</f>
        <v>8595459.3770703245</v>
      </c>
      <c r="O169" s="41">
        <f t="shared" si="32"/>
        <v>940617.41178147867</v>
      </c>
      <c r="P169" s="4"/>
      <c r="Q169" s="4"/>
      <c r="R169" s="4"/>
      <c r="S169" s="4"/>
      <c r="T169" s="4"/>
    </row>
    <row r="170" spans="1:20" s="34" customFormat="1" x14ac:dyDescent="0.2">
      <c r="A170" s="33">
        <v>3427</v>
      </c>
      <c r="B170" s="34" t="s">
        <v>108</v>
      </c>
      <c r="C170" s="83">
        <v>92741907</v>
      </c>
      <c r="D170" s="36">
        <v>5537</v>
      </c>
      <c r="E170" s="37">
        <f t="shared" si="26"/>
        <v>16749.486545060503</v>
      </c>
      <c r="F170" s="38">
        <f t="shared" si="23"/>
        <v>0.79926376421056922</v>
      </c>
      <c r="G170" s="39">
        <f t="shared" si="24"/>
        <v>2523.9944791807457</v>
      </c>
      <c r="H170" s="39">
        <f t="shared" si="25"/>
        <v>738.86507249277383</v>
      </c>
      <c r="I170" s="37">
        <f t="shared" si="27"/>
        <v>3262.8595516735195</v>
      </c>
      <c r="J170" s="40">
        <f t="shared" si="28"/>
        <v>-225.05974846257004</v>
      </c>
      <c r="K170" s="37">
        <f t="shared" si="29"/>
        <v>3037.7998032109494</v>
      </c>
      <c r="L170" s="37">
        <f t="shared" si="30"/>
        <v>18066453.337616276</v>
      </c>
      <c r="M170" s="37">
        <f t="shared" si="31"/>
        <v>16820297.510379028</v>
      </c>
      <c r="N170" s="41">
        <f>'jan-mai'!M170</f>
        <v>13208580.293114763</v>
      </c>
      <c r="O170" s="41">
        <f t="shared" si="32"/>
        <v>3611717.2172642648</v>
      </c>
      <c r="P170" s="4"/>
      <c r="Q170" s="4"/>
      <c r="R170" s="4"/>
      <c r="S170" s="4"/>
      <c r="T170" s="4"/>
    </row>
    <row r="171" spans="1:20" s="34" customFormat="1" x14ac:dyDescent="0.2">
      <c r="A171" s="33">
        <v>3428</v>
      </c>
      <c r="B171" s="34" t="s">
        <v>109</v>
      </c>
      <c r="C171" s="83">
        <v>41099668</v>
      </c>
      <c r="D171" s="36">
        <v>2405</v>
      </c>
      <c r="E171" s="37">
        <f t="shared" si="26"/>
        <v>17089.259043659044</v>
      </c>
      <c r="F171" s="38">
        <f t="shared" si="23"/>
        <v>0.81547726696329603</v>
      </c>
      <c r="G171" s="39">
        <f t="shared" si="24"/>
        <v>2320.1309800216213</v>
      </c>
      <c r="H171" s="39">
        <f t="shared" si="25"/>
        <v>619.94469798328464</v>
      </c>
      <c r="I171" s="37">
        <f t="shared" si="27"/>
        <v>2940.075678004906</v>
      </c>
      <c r="J171" s="40">
        <f t="shared" si="28"/>
        <v>-225.05974846257004</v>
      </c>
      <c r="K171" s="37">
        <f t="shared" si="29"/>
        <v>2715.0159295423359</v>
      </c>
      <c r="L171" s="37">
        <f t="shared" si="30"/>
        <v>7070882.0056017991</v>
      </c>
      <c r="M171" s="37">
        <f t="shared" si="31"/>
        <v>6529613.3105493179</v>
      </c>
      <c r="N171" s="41">
        <f>'jan-mai'!M171</f>
        <v>5173630.1691964958</v>
      </c>
      <c r="O171" s="41">
        <f t="shared" si="32"/>
        <v>1355983.1413528221</v>
      </c>
      <c r="P171" s="4"/>
      <c r="Q171" s="4"/>
      <c r="R171" s="4"/>
      <c r="S171" s="4"/>
      <c r="T171" s="4"/>
    </row>
    <row r="172" spans="1:20" s="34" customFormat="1" x14ac:dyDescent="0.2">
      <c r="A172" s="33">
        <v>3429</v>
      </c>
      <c r="B172" s="34" t="s">
        <v>110</v>
      </c>
      <c r="C172" s="83">
        <v>22359777</v>
      </c>
      <c r="D172" s="36">
        <v>1518</v>
      </c>
      <c r="E172" s="37">
        <f t="shared" si="26"/>
        <v>14729.760869565218</v>
      </c>
      <c r="F172" s="38">
        <f t="shared" si="23"/>
        <v>0.70288507572204606</v>
      </c>
      <c r="G172" s="39">
        <f t="shared" si="24"/>
        <v>3735.8298844779165</v>
      </c>
      <c r="H172" s="39">
        <f t="shared" si="25"/>
        <v>1445.7690589161234</v>
      </c>
      <c r="I172" s="37">
        <f t="shared" si="27"/>
        <v>5181.5989433940395</v>
      </c>
      <c r="J172" s="40">
        <f t="shared" si="28"/>
        <v>-225.05974846257004</v>
      </c>
      <c r="K172" s="37">
        <f t="shared" si="29"/>
        <v>4956.539194931469</v>
      </c>
      <c r="L172" s="37">
        <f t="shared" si="30"/>
        <v>7865667.1960721519</v>
      </c>
      <c r="M172" s="37">
        <f t="shared" si="31"/>
        <v>7524026.4979059696</v>
      </c>
      <c r="N172" s="41">
        <f>'jan-mai'!M172</f>
        <v>5840953.2537381649</v>
      </c>
      <c r="O172" s="41">
        <f t="shared" si="32"/>
        <v>1683073.2441678047</v>
      </c>
      <c r="P172" s="4"/>
      <c r="Q172" s="4"/>
      <c r="R172" s="4"/>
      <c r="S172" s="4"/>
      <c r="T172" s="4"/>
    </row>
    <row r="173" spans="1:20" s="34" customFormat="1" x14ac:dyDescent="0.2">
      <c r="A173" s="33">
        <v>3430</v>
      </c>
      <c r="B173" s="34" t="s">
        <v>111</v>
      </c>
      <c r="C173" s="83">
        <v>34290329</v>
      </c>
      <c r="D173" s="36">
        <v>1870</v>
      </c>
      <c r="E173" s="37">
        <f t="shared" si="26"/>
        <v>18337.074331550801</v>
      </c>
      <c r="F173" s="38">
        <f t="shared" si="23"/>
        <v>0.87502139336721729</v>
      </c>
      <c r="G173" s="39">
        <f t="shared" si="24"/>
        <v>1571.4418072865672</v>
      </c>
      <c r="H173" s="39">
        <f t="shared" si="25"/>
        <v>183.20934722116962</v>
      </c>
      <c r="I173" s="37">
        <f t="shared" si="27"/>
        <v>1754.6511545077367</v>
      </c>
      <c r="J173" s="40">
        <f t="shared" si="28"/>
        <v>-225.05974846257004</v>
      </c>
      <c r="K173" s="37">
        <f t="shared" si="29"/>
        <v>1529.5914060451667</v>
      </c>
      <c r="L173" s="37">
        <f t="shared" si="30"/>
        <v>3281197.6589294677</v>
      </c>
      <c r="M173" s="37">
        <f t="shared" si="31"/>
        <v>2860335.9293044615</v>
      </c>
      <c r="N173" s="41">
        <f>'jan-mai'!M173</f>
        <v>2935369.6973586087</v>
      </c>
      <c r="O173" s="41">
        <f t="shared" si="32"/>
        <v>-75033.768054147251</v>
      </c>
      <c r="P173" s="4"/>
      <c r="Q173" s="4"/>
      <c r="R173" s="4"/>
      <c r="S173" s="4"/>
      <c r="T173" s="4"/>
    </row>
    <row r="174" spans="1:20" s="34" customFormat="1" x14ac:dyDescent="0.2">
      <c r="A174" s="33">
        <v>3431</v>
      </c>
      <c r="B174" s="34" t="s">
        <v>114</v>
      </c>
      <c r="C174" s="83">
        <v>38802313</v>
      </c>
      <c r="D174" s="36">
        <v>2512</v>
      </c>
      <c r="E174" s="37">
        <f t="shared" si="26"/>
        <v>15446.780652866242</v>
      </c>
      <c r="F174" s="38">
        <f t="shared" si="23"/>
        <v>0.73710032939402381</v>
      </c>
      <c r="G174" s="39">
        <f t="shared" si="24"/>
        <v>3305.6180144973023</v>
      </c>
      <c r="H174" s="39">
        <f t="shared" si="25"/>
        <v>1194.812134760765</v>
      </c>
      <c r="I174" s="37">
        <f t="shared" si="27"/>
        <v>4500.4301492580671</v>
      </c>
      <c r="J174" s="40">
        <f t="shared" si="28"/>
        <v>-225.05974846257004</v>
      </c>
      <c r="K174" s="37">
        <f t="shared" si="29"/>
        <v>4275.3704007954966</v>
      </c>
      <c r="L174" s="37">
        <f t="shared" si="30"/>
        <v>11305080.534936264</v>
      </c>
      <c r="M174" s="37">
        <f t="shared" si="31"/>
        <v>10739730.446798287</v>
      </c>
      <c r="N174" s="41">
        <f>'jan-mai'!M174</f>
        <v>8977707.3135640752</v>
      </c>
      <c r="O174" s="41">
        <f t="shared" si="32"/>
        <v>1762023.1332342122</v>
      </c>
      <c r="P174" s="4"/>
      <c r="Q174" s="4"/>
      <c r="R174" s="4"/>
      <c r="S174" s="4"/>
      <c r="T174" s="4"/>
    </row>
    <row r="175" spans="1:20" s="34" customFormat="1" x14ac:dyDescent="0.2">
      <c r="A175" s="33">
        <v>3432</v>
      </c>
      <c r="B175" s="34" t="s">
        <v>115</v>
      </c>
      <c r="C175" s="83">
        <v>31893024</v>
      </c>
      <c r="D175" s="36">
        <v>1980</v>
      </c>
      <c r="E175" s="37">
        <f t="shared" si="26"/>
        <v>16107.587878787879</v>
      </c>
      <c r="F175" s="38">
        <f t="shared" si="23"/>
        <v>0.76863319276788211</v>
      </c>
      <c r="G175" s="39">
        <f t="shared" si="24"/>
        <v>2909.1336789443199</v>
      </c>
      <c r="H175" s="39">
        <f t="shared" si="25"/>
        <v>963.52960568819208</v>
      </c>
      <c r="I175" s="37">
        <f t="shared" si="27"/>
        <v>3872.6632846325119</v>
      </c>
      <c r="J175" s="40">
        <f t="shared" si="28"/>
        <v>-225.05974846257004</v>
      </c>
      <c r="K175" s="37">
        <f t="shared" si="29"/>
        <v>3647.6035361699419</v>
      </c>
      <c r="L175" s="37">
        <f t="shared" si="30"/>
        <v>7667873.3035723735</v>
      </c>
      <c r="M175" s="37">
        <f t="shared" si="31"/>
        <v>7222255.0016164845</v>
      </c>
      <c r="N175" s="41">
        <f>'jan-mai'!M175</f>
        <v>6015005.4766149977</v>
      </c>
      <c r="O175" s="41">
        <f t="shared" si="32"/>
        <v>1207249.5250014868</v>
      </c>
      <c r="P175" s="4"/>
      <c r="Q175" s="4"/>
      <c r="R175" s="4"/>
      <c r="S175" s="4"/>
      <c r="T175" s="4"/>
    </row>
    <row r="176" spans="1:20" s="34" customFormat="1" x14ac:dyDescent="0.2">
      <c r="A176" s="33">
        <v>3433</v>
      </c>
      <c r="B176" s="34" t="s">
        <v>116</v>
      </c>
      <c r="C176" s="83">
        <v>43276304</v>
      </c>
      <c r="D176" s="36">
        <v>2183</v>
      </c>
      <c r="E176" s="37">
        <f t="shared" si="26"/>
        <v>19824.234539624369</v>
      </c>
      <c r="F176" s="38">
        <f t="shared" si="23"/>
        <v>0.94598674879416245</v>
      </c>
      <c r="G176" s="39">
        <f t="shared" si="24"/>
        <v>679.14568244242616</v>
      </c>
      <c r="H176" s="39">
        <f t="shared" si="25"/>
        <v>0</v>
      </c>
      <c r="I176" s="37">
        <f t="shared" si="27"/>
        <v>679.14568244242616</v>
      </c>
      <c r="J176" s="40">
        <f t="shared" si="28"/>
        <v>-225.05974846257004</v>
      </c>
      <c r="K176" s="37">
        <f t="shared" si="29"/>
        <v>454.08593397985612</v>
      </c>
      <c r="L176" s="37">
        <f t="shared" si="30"/>
        <v>1482575.0247718163</v>
      </c>
      <c r="M176" s="37">
        <f t="shared" si="31"/>
        <v>991269.59387802589</v>
      </c>
      <c r="N176" s="41">
        <f>'jan-mai'!M176</f>
        <v>-516465.69795676961</v>
      </c>
      <c r="O176" s="41">
        <f t="shared" si="32"/>
        <v>1507735.2918347954</v>
      </c>
      <c r="P176" s="4"/>
      <c r="Q176" s="4"/>
      <c r="R176" s="4"/>
      <c r="S176" s="4"/>
      <c r="T176" s="4"/>
    </row>
    <row r="177" spans="1:20" s="34" customFormat="1" x14ac:dyDescent="0.2">
      <c r="A177" s="33">
        <v>3434</v>
      </c>
      <c r="B177" s="34" t="s">
        <v>117</v>
      </c>
      <c r="C177" s="83">
        <v>35560487</v>
      </c>
      <c r="D177" s="36">
        <v>2204</v>
      </c>
      <c r="E177" s="37">
        <f t="shared" si="26"/>
        <v>16134.5222323049</v>
      </c>
      <c r="F177" s="38">
        <f t="shared" si="23"/>
        <v>0.76991846516836304</v>
      </c>
      <c r="G177" s="39">
        <f t="shared" si="24"/>
        <v>2892.9730668341076</v>
      </c>
      <c r="H177" s="39">
        <f t="shared" si="25"/>
        <v>954.10258195723475</v>
      </c>
      <c r="I177" s="37">
        <f t="shared" si="27"/>
        <v>3847.0756487913422</v>
      </c>
      <c r="J177" s="40">
        <f t="shared" si="28"/>
        <v>-225.05974846257004</v>
      </c>
      <c r="K177" s="37">
        <f t="shared" si="29"/>
        <v>3622.0159003287722</v>
      </c>
      <c r="L177" s="37">
        <f t="shared" si="30"/>
        <v>8478954.7299361192</v>
      </c>
      <c r="M177" s="37">
        <f t="shared" si="31"/>
        <v>7982923.0443246141</v>
      </c>
      <c r="N177" s="41">
        <f>'jan-mai'!M177</f>
        <v>6238284.2316461885</v>
      </c>
      <c r="O177" s="41">
        <f t="shared" si="32"/>
        <v>1744638.8126784256</v>
      </c>
      <c r="P177" s="4"/>
      <c r="Q177" s="4"/>
      <c r="R177" s="4"/>
      <c r="S177" s="4"/>
      <c r="T177" s="4"/>
    </row>
    <row r="178" spans="1:20" s="34" customFormat="1" x14ac:dyDescent="0.2">
      <c r="A178" s="33">
        <v>3435</v>
      </c>
      <c r="B178" s="34" t="s">
        <v>118</v>
      </c>
      <c r="C178" s="83">
        <v>57140475</v>
      </c>
      <c r="D178" s="36">
        <v>3564</v>
      </c>
      <c r="E178" s="37">
        <f t="shared" si="26"/>
        <v>16032.680976430976</v>
      </c>
      <c r="F178" s="38">
        <f t="shared" si="23"/>
        <v>0.76505873258475565</v>
      </c>
      <c r="G178" s="39">
        <f t="shared" si="24"/>
        <v>2954.0778203584618</v>
      </c>
      <c r="H178" s="39">
        <f t="shared" si="25"/>
        <v>989.74702151310805</v>
      </c>
      <c r="I178" s="37">
        <f t="shared" si="27"/>
        <v>3943.8248418715698</v>
      </c>
      <c r="J178" s="40">
        <f t="shared" si="28"/>
        <v>-225.05974846257004</v>
      </c>
      <c r="K178" s="37">
        <f t="shared" si="29"/>
        <v>3718.7650934089997</v>
      </c>
      <c r="L178" s="37">
        <f t="shared" si="30"/>
        <v>14055791.736430274</v>
      </c>
      <c r="M178" s="37">
        <f t="shared" si="31"/>
        <v>13253678.792909674</v>
      </c>
      <c r="N178" s="41">
        <f>'jan-mai'!M178</f>
        <v>10254192.347906994</v>
      </c>
      <c r="O178" s="41">
        <f t="shared" si="32"/>
        <v>2999486.4450026806</v>
      </c>
      <c r="P178" s="4"/>
      <c r="Q178" s="4"/>
      <c r="R178" s="4"/>
      <c r="S178" s="4"/>
      <c r="T178" s="4"/>
    </row>
    <row r="179" spans="1:20" s="34" customFormat="1" x14ac:dyDescent="0.2">
      <c r="A179" s="33">
        <v>3436</v>
      </c>
      <c r="B179" s="34" t="s">
        <v>119</v>
      </c>
      <c r="C179" s="83">
        <v>110806257</v>
      </c>
      <c r="D179" s="36">
        <v>5705</v>
      </c>
      <c r="E179" s="37">
        <f t="shared" si="26"/>
        <v>19422.656792287467</v>
      </c>
      <c r="F179" s="38">
        <f t="shared" si="23"/>
        <v>0.92682397976860398</v>
      </c>
      <c r="G179" s="39">
        <f t="shared" si="24"/>
        <v>920.09233084456719</v>
      </c>
      <c r="H179" s="39">
        <f t="shared" si="25"/>
        <v>0</v>
      </c>
      <c r="I179" s="37">
        <f t="shared" si="27"/>
        <v>920.09233084456719</v>
      </c>
      <c r="J179" s="40">
        <f t="shared" si="28"/>
        <v>-225.05974846257004</v>
      </c>
      <c r="K179" s="37">
        <f t="shared" si="29"/>
        <v>695.03258238199714</v>
      </c>
      <c r="L179" s="37">
        <f t="shared" si="30"/>
        <v>5249126.7474682555</v>
      </c>
      <c r="M179" s="37">
        <f t="shared" si="31"/>
        <v>3965160.8824892938</v>
      </c>
      <c r="N179" s="41">
        <f>'jan-mai'!M179</f>
        <v>1592640.9527973519</v>
      </c>
      <c r="O179" s="41">
        <f t="shared" si="32"/>
        <v>2372519.9296919419</v>
      </c>
      <c r="P179" s="4"/>
      <c r="Q179" s="4"/>
      <c r="R179" s="4"/>
      <c r="S179" s="4"/>
      <c r="T179" s="4"/>
    </row>
    <row r="180" spans="1:20" s="34" customFormat="1" x14ac:dyDescent="0.2">
      <c r="A180" s="33">
        <v>3437</v>
      </c>
      <c r="B180" s="34" t="s">
        <v>120</v>
      </c>
      <c r="C180" s="83">
        <v>80104424</v>
      </c>
      <c r="D180" s="36">
        <v>5592</v>
      </c>
      <c r="E180" s="37">
        <f t="shared" si="26"/>
        <v>14324.825464949929</v>
      </c>
      <c r="F180" s="38">
        <f t="shared" si="23"/>
        <v>0.6835620836479761</v>
      </c>
      <c r="G180" s="39">
        <f t="shared" si="24"/>
        <v>3978.7911272470901</v>
      </c>
      <c r="H180" s="39">
        <f t="shared" si="25"/>
        <v>1587.4964505314747</v>
      </c>
      <c r="I180" s="37">
        <f t="shared" si="27"/>
        <v>5566.2875777785648</v>
      </c>
      <c r="J180" s="40">
        <f t="shared" si="28"/>
        <v>-225.05974846257004</v>
      </c>
      <c r="K180" s="37">
        <f t="shared" si="29"/>
        <v>5341.2278293159943</v>
      </c>
      <c r="L180" s="37">
        <f t="shared" si="30"/>
        <v>31126680.134937733</v>
      </c>
      <c r="M180" s="37">
        <f t="shared" si="31"/>
        <v>29868146.021535039</v>
      </c>
      <c r="N180" s="41">
        <f>'jan-mai'!M180</f>
        <v>23403719.932742961</v>
      </c>
      <c r="O180" s="41">
        <f t="shared" si="32"/>
        <v>6464426.0887920782</v>
      </c>
      <c r="P180" s="4"/>
      <c r="Q180" s="4"/>
      <c r="R180" s="4"/>
      <c r="S180" s="4"/>
      <c r="T180" s="4"/>
    </row>
    <row r="181" spans="1:20" s="34" customFormat="1" x14ac:dyDescent="0.2">
      <c r="A181" s="33">
        <v>3438</v>
      </c>
      <c r="B181" s="34" t="s">
        <v>121</v>
      </c>
      <c r="C181" s="83">
        <v>54782674</v>
      </c>
      <c r="D181" s="36">
        <v>3064</v>
      </c>
      <c r="E181" s="37">
        <f t="shared" si="26"/>
        <v>17879.462793733681</v>
      </c>
      <c r="F181" s="38">
        <f t="shared" si="23"/>
        <v>0.85318476456800441</v>
      </c>
      <c r="G181" s="39">
        <f t="shared" si="24"/>
        <v>1846.008729976839</v>
      </c>
      <c r="H181" s="39">
        <f t="shared" si="25"/>
        <v>343.37338545716153</v>
      </c>
      <c r="I181" s="37">
        <f t="shared" si="27"/>
        <v>2189.3821154340008</v>
      </c>
      <c r="J181" s="40">
        <f t="shared" si="28"/>
        <v>-225.05974846257004</v>
      </c>
      <c r="K181" s="37">
        <f t="shared" si="29"/>
        <v>1964.3223669714307</v>
      </c>
      <c r="L181" s="37">
        <f t="shared" si="30"/>
        <v>6708266.8016897785</v>
      </c>
      <c r="M181" s="37">
        <f t="shared" si="31"/>
        <v>6018683.7324004639</v>
      </c>
      <c r="N181" s="41">
        <f>'jan-mai'!M181</f>
        <v>4440381.0831052242</v>
      </c>
      <c r="O181" s="41">
        <f t="shared" si="32"/>
        <v>1578302.6492952397</v>
      </c>
      <c r="P181" s="4"/>
      <c r="Q181" s="4"/>
      <c r="R181" s="4"/>
      <c r="S181" s="4"/>
      <c r="T181" s="4"/>
    </row>
    <row r="182" spans="1:20" s="34" customFormat="1" x14ac:dyDescent="0.2">
      <c r="A182" s="33">
        <v>3439</v>
      </c>
      <c r="B182" s="34" t="s">
        <v>122</v>
      </c>
      <c r="C182" s="83">
        <v>75799775</v>
      </c>
      <c r="D182" s="36">
        <v>4408</v>
      </c>
      <c r="E182" s="37">
        <f t="shared" si="26"/>
        <v>17195.95621597096</v>
      </c>
      <c r="F182" s="38">
        <f t="shared" si="23"/>
        <v>0.82056871757840733</v>
      </c>
      <c r="G182" s="39">
        <f t="shared" si="24"/>
        <v>2256.1126766344714</v>
      </c>
      <c r="H182" s="39">
        <f t="shared" si="25"/>
        <v>582.60068767411371</v>
      </c>
      <c r="I182" s="37">
        <f t="shared" si="27"/>
        <v>2838.7133643085854</v>
      </c>
      <c r="J182" s="40">
        <f t="shared" si="28"/>
        <v>-225.05974846257004</v>
      </c>
      <c r="K182" s="37">
        <f t="shared" si="29"/>
        <v>2613.6536158460153</v>
      </c>
      <c r="L182" s="37">
        <f t="shared" si="30"/>
        <v>12513048.509872245</v>
      </c>
      <c r="M182" s="37">
        <f t="shared" si="31"/>
        <v>11520985.138649236</v>
      </c>
      <c r="N182" s="41">
        <f>'jan-mai'!M182</f>
        <v>11409927.463292375</v>
      </c>
      <c r="O182" s="41">
        <f t="shared" si="32"/>
        <v>111057.6753568612</v>
      </c>
      <c r="P182" s="4"/>
      <c r="Q182" s="4"/>
      <c r="R182" s="4"/>
      <c r="S182" s="4"/>
      <c r="T182" s="4"/>
    </row>
    <row r="183" spans="1:20" s="34" customFormat="1" x14ac:dyDescent="0.2">
      <c r="A183" s="33">
        <v>3440</v>
      </c>
      <c r="B183" s="34" t="s">
        <v>123</v>
      </c>
      <c r="C183" s="83">
        <v>96538326</v>
      </c>
      <c r="D183" s="36">
        <v>5093</v>
      </c>
      <c r="E183" s="37">
        <f t="shared" si="26"/>
        <v>18955.100333791477</v>
      </c>
      <c r="F183" s="38">
        <f t="shared" si="23"/>
        <v>0.9045127922588786</v>
      </c>
      <c r="G183" s="39">
        <f t="shared" si="24"/>
        <v>1200.6262059421613</v>
      </c>
      <c r="H183" s="39">
        <f t="shared" si="25"/>
        <v>0</v>
      </c>
      <c r="I183" s="37">
        <f t="shared" si="27"/>
        <v>1200.6262059421613</v>
      </c>
      <c r="J183" s="40">
        <f t="shared" si="28"/>
        <v>-225.05974846257004</v>
      </c>
      <c r="K183" s="37">
        <f t="shared" si="29"/>
        <v>975.56645747959124</v>
      </c>
      <c r="L183" s="37">
        <f t="shared" si="30"/>
        <v>6114789.2668634271</v>
      </c>
      <c r="M183" s="37">
        <f t="shared" si="31"/>
        <v>4968559.9679435585</v>
      </c>
      <c r="N183" s="41">
        <f>'jan-mai'!M183</f>
        <v>3716470.1657838607</v>
      </c>
      <c r="O183" s="41">
        <f t="shared" si="32"/>
        <v>1252089.8021596977</v>
      </c>
      <c r="P183" s="4"/>
      <c r="Q183" s="4"/>
      <c r="R183" s="4"/>
      <c r="S183" s="4"/>
      <c r="T183" s="4"/>
    </row>
    <row r="184" spans="1:20" s="34" customFormat="1" x14ac:dyDescent="0.2">
      <c r="A184" s="33">
        <v>3441</v>
      </c>
      <c r="B184" s="34" t="s">
        <v>124</v>
      </c>
      <c r="C184" s="83">
        <v>103798445</v>
      </c>
      <c r="D184" s="36">
        <v>6023</v>
      </c>
      <c r="E184" s="37">
        <f t="shared" si="26"/>
        <v>17233.678399468703</v>
      </c>
      <c r="F184" s="38">
        <f t="shared" si="23"/>
        <v>0.82236877122754681</v>
      </c>
      <c r="G184" s="39">
        <f t="shared" si="24"/>
        <v>2233.4793665358256</v>
      </c>
      <c r="H184" s="39">
        <f t="shared" si="25"/>
        <v>569.39792344990383</v>
      </c>
      <c r="I184" s="37">
        <f t="shared" si="27"/>
        <v>2802.8772899857295</v>
      </c>
      <c r="J184" s="40">
        <f t="shared" si="28"/>
        <v>-225.05974846257004</v>
      </c>
      <c r="K184" s="37">
        <f t="shared" si="29"/>
        <v>2577.8175415231594</v>
      </c>
      <c r="L184" s="37">
        <f t="shared" si="30"/>
        <v>16881729.91758405</v>
      </c>
      <c r="M184" s="37">
        <f t="shared" si="31"/>
        <v>15526195.052593989</v>
      </c>
      <c r="N184" s="41">
        <f>'jan-mai'!M184</f>
        <v>12994138.695102086</v>
      </c>
      <c r="O184" s="41">
        <f t="shared" si="32"/>
        <v>2532056.357491903</v>
      </c>
      <c r="P184" s="4"/>
      <c r="Q184" s="4"/>
      <c r="R184" s="4"/>
      <c r="S184" s="4"/>
      <c r="T184" s="4"/>
    </row>
    <row r="185" spans="1:20" s="34" customFormat="1" x14ac:dyDescent="0.2">
      <c r="A185" s="33">
        <v>3442</v>
      </c>
      <c r="B185" s="34" t="s">
        <v>125</v>
      </c>
      <c r="C185" s="83">
        <v>246412016</v>
      </c>
      <c r="D185" s="36">
        <v>14871</v>
      </c>
      <c r="E185" s="37">
        <f t="shared" si="26"/>
        <v>16569.96947078206</v>
      </c>
      <c r="F185" s="38">
        <f t="shared" si="23"/>
        <v>0.79069744236292006</v>
      </c>
      <c r="G185" s="39">
        <f t="shared" si="24"/>
        <v>2631.7047237478114</v>
      </c>
      <c r="H185" s="39">
        <f t="shared" si="25"/>
        <v>801.6960484902288</v>
      </c>
      <c r="I185" s="37">
        <f t="shared" si="27"/>
        <v>3433.4007722380402</v>
      </c>
      <c r="J185" s="40">
        <f t="shared" si="28"/>
        <v>-225.05974846257004</v>
      </c>
      <c r="K185" s="37">
        <f t="shared" si="29"/>
        <v>3208.3410237754701</v>
      </c>
      <c r="L185" s="37">
        <f t="shared" si="30"/>
        <v>51058102.883951895</v>
      </c>
      <c r="M185" s="37">
        <f t="shared" si="31"/>
        <v>47711239.364565015</v>
      </c>
      <c r="N185" s="41">
        <f>'jan-mai'!M185</f>
        <v>37959561.193834163</v>
      </c>
      <c r="O185" s="41">
        <f t="shared" si="32"/>
        <v>9751678.1707308516</v>
      </c>
      <c r="P185" s="4"/>
      <c r="Q185" s="4"/>
      <c r="R185" s="4"/>
      <c r="S185" s="4"/>
      <c r="T185" s="4"/>
    </row>
    <row r="186" spans="1:20" s="34" customFormat="1" x14ac:dyDescent="0.2">
      <c r="A186" s="33">
        <v>3443</v>
      </c>
      <c r="B186" s="34" t="s">
        <v>126</v>
      </c>
      <c r="C186" s="83">
        <v>219135169</v>
      </c>
      <c r="D186" s="36">
        <v>13459</v>
      </c>
      <c r="E186" s="37">
        <f t="shared" si="26"/>
        <v>16281.682814473586</v>
      </c>
      <c r="F186" s="38">
        <f t="shared" si="23"/>
        <v>0.77694077719751897</v>
      </c>
      <c r="G186" s="39">
        <f t="shared" si="24"/>
        <v>2804.6767175328955</v>
      </c>
      <c r="H186" s="39">
        <f t="shared" si="25"/>
        <v>902.59637819819454</v>
      </c>
      <c r="I186" s="37">
        <f t="shared" si="27"/>
        <v>3707.2730957310901</v>
      </c>
      <c r="J186" s="40">
        <f t="shared" si="28"/>
        <v>-225.05974846257004</v>
      </c>
      <c r="K186" s="37">
        <f t="shared" si="29"/>
        <v>3482.21334726852</v>
      </c>
      <c r="L186" s="37">
        <f t="shared" si="30"/>
        <v>49896188.595444739</v>
      </c>
      <c r="M186" s="37">
        <f t="shared" si="31"/>
        <v>46867109.440887012</v>
      </c>
      <c r="N186" s="41">
        <f>'jan-mai'!M186</f>
        <v>35024814.072833963</v>
      </c>
      <c r="O186" s="41">
        <f t="shared" si="32"/>
        <v>11842295.368053049</v>
      </c>
      <c r="P186" s="4"/>
      <c r="Q186" s="4"/>
      <c r="R186" s="4"/>
      <c r="S186" s="4"/>
      <c r="T186" s="4"/>
    </row>
    <row r="187" spans="1:20" s="34" customFormat="1" x14ac:dyDescent="0.2">
      <c r="A187" s="33">
        <v>3446</v>
      </c>
      <c r="B187" s="34" t="s">
        <v>129</v>
      </c>
      <c r="C187" s="83">
        <v>241285886</v>
      </c>
      <c r="D187" s="36">
        <v>13611</v>
      </c>
      <c r="E187" s="37">
        <f t="shared" si="26"/>
        <v>17727.271030783926</v>
      </c>
      <c r="F187" s="38">
        <f t="shared" si="23"/>
        <v>0.84592237112031166</v>
      </c>
      <c r="G187" s="39">
        <f t="shared" si="24"/>
        <v>1937.3237877466918</v>
      </c>
      <c r="H187" s="39">
        <f t="shared" si="25"/>
        <v>396.64050248957574</v>
      </c>
      <c r="I187" s="37">
        <f t="shared" si="27"/>
        <v>2333.9642902362675</v>
      </c>
      <c r="J187" s="40">
        <f t="shared" si="28"/>
        <v>-225.05974846257004</v>
      </c>
      <c r="K187" s="37">
        <f t="shared" si="29"/>
        <v>2108.9045417736975</v>
      </c>
      <c r="L187" s="37">
        <f t="shared" si="30"/>
        <v>31767587.954405837</v>
      </c>
      <c r="M187" s="37">
        <f t="shared" si="31"/>
        <v>28704299.718081795</v>
      </c>
      <c r="N187" s="41">
        <f>'jan-mai'!M187</f>
        <v>23296805.540533684</v>
      </c>
      <c r="O187" s="41">
        <f t="shared" si="32"/>
        <v>5407494.1775481105</v>
      </c>
      <c r="P187" s="4"/>
      <c r="Q187" s="4"/>
      <c r="R187" s="4"/>
      <c r="S187" s="4"/>
      <c r="T187" s="4"/>
    </row>
    <row r="188" spans="1:20" s="34" customFormat="1" x14ac:dyDescent="0.2">
      <c r="A188" s="33">
        <v>3447</v>
      </c>
      <c r="B188" s="34" t="s">
        <v>130</v>
      </c>
      <c r="C188" s="83">
        <v>80233282</v>
      </c>
      <c r="D188" s="36">
        <v>5579</v>
      </c>
      <c r="E188" s="37">
        <f t="shared" si="26"/>
        <v>14381.301666965406</v>
      </c>
      <c r="F188" s="38">
        <f t="shared" si="23"/>
        <v>0.68625705472603094</v>
      </c>
      <c r="G188" s="39">
        <f t="shared" si="24"/>
        <v>3944.9054060378039</v>
      </c>
      <c r="H188" s="39">
        <f t="shared" si="25"/>
        <v>1567.7297798260577</v>
      </c>
      <c r="I188" s="37">
        <f t="shared" si="27"/>
        <v>5512.6351858638618</v>
      </c>
      <c r="J188" s="40">
        <f t="shared" si="28"/>
        <v>-225.05974846257004</v>
      </c>
      <c r="K188" s="37">
        <f t="shared" si="29"/>
        <v>5287.5754374012922</v>
      </c>
      <c r="L188" s="37">
        <f t="shared" si="30"/>
        <v>30754991.701934487</v>
      </c>
      <c r="M188" s="37">
        <f t="shared" si="31"/>
        <v>29499383.365261808</v>
      </c>
      <c r="N188" s="41">
        <f>'jan-mai'!M188</f>
        <v>22602701.831558116</v>
      </c>
      <c r="O188" s="41">
        <f t="shared" si="32"/>
        <v>6896681.5337036923</v>
      </c>
      <c r="P188" s="4"/>
      <c r="Q188" s="4"/>
      <c r="R188" s="4"/>
      <c r="S188" s="4"/>
      <c r="T188" s="4"/>
    </row>
    <row r="189" spans="1:20" s="34" customFormat="1" x14ac:dyDescent="0.2">
      <c r="A189" s="33">
        <v>3448</v>
      </c>
      <c r="B189" s="34" t="s">
        <v>131</v>
      </c>
      <c r="C189" s="83">
        <v>102734861</v>
      </c>
      <c r="D189" s="36">
        <v>6581</v>
      </c>
      <c r="E189" s="37">
        <f t="shared" si="26"/>
        <v>15610.828293572406</v>
      </c>
      <c r="F189" s="38">
        <f t="shared" si="23"/>
        <v>0.74492846994435835</v>
      </c>
      <c r="G189" s="39">
        <f t="shared" si="24"/>
        <v>3207.1894300736044</v>
      </c>
      <c r="H189" s="39">
        <f t="shared" si="25"/>
        <v>1137.3954605136078</v>
      </c>
      <c r="I189" s="37">
        <f t="shared" si="27"/>
        <v>4344.5848905872117</v>
      </c>
      <c r="J189" s="40">
        <f t="shared" si="28"/>
        <v>-225.05974846257004</v>
      </c>
      <c r="K189" s="37">
        <f t="shared" si="29"/>
        <v>4119.5251421246412</v>
      </c>
      <c r="L189" s="37">
        <f t="shared" si="30"/>
        <v>28591713.164954439</v>
      </c>
      <c r="M189" s="37">
        <f t="shared" si="31"/>
        <v>27110594.960322265</v>
      </c>
      <c r="N189" s="41">
        <f>'jan-mai'!M189</f>
        <v>19600386.834420849</v>
      </c>
      <c r="O189" s="41">
        <f t="shared" si="32"/>
        <v>7510208.1259014159</v>
      </c>
      <c r="P189" s="4"/>
      <c r="Q189" s="4"/>
      <c r="R189" s="4"/>
      <c r="S189" s="4"/>
      <c r="T189" s="4"/>
    </row>
    <row r="190" spans="1:20" s="34" customFormat="1" x14ac:dyDescent="0.2">
      <c r="A190" s="33">
        <v>3449</v>
      </c>
      <c r="B190" s="34" t="s">
        <v>132</v>
      </c>
      <c r="C190" s="83">
        <v>50834441</v>
      </c>
      <c r="D190" s="36">
        <v>2904</v>
      </c>
      <c r="E190" s="37">
        <f t="shared" si="26"/>
        <v>17504.972796143251</v>
      </c>
      <c r="F190" s="38">
        <f t="shared" si="23"/>
        <v>0.83531458781195311</v>
      </c>
      <c r="G190" s="39">
        <f t="shared" si="24"/>
        <v>2070.7027285310969</v>
      </c>
      <c r="H190" s="39">
        <f t="shared" si="25"/>
        <v>474.44488461381201</v>
      </c>
      <c r="I190" s="37">
        <f t="shared" si="27"/>
        <v>2545.147613144909</v>
      </c>
      <c r="J190" s="40">
        <f t="shared" si="28"/>
        <v>-225.05974846257004</v>
      </c>
      <c r="K190" s="37">
        <f t="shared" si="29"/>
        <v>2320.0878646823389</v>
      </c>
      <c r="L190" s="37">
        <f t="shared" si="30"/>
        <v>7391108.6685728161</v>
      </c>
      <c r="M190" s="37">
        <f t="shared" si="31"/>
        <v>6737535.1590375118</v>
      </c>
      <c r="N190" s="41">
        <f>'jan-mai'!M190</f>
        <v>4641149.4223686615</v>
      </c>
      <c r="O190" s="41">
        <f t="shared" si="32"/>
        <v>2096385.7366688503</v>
      </c>
      <c r="P190" s="4"/>
      <c r="Q190" s="4"/>
      <c r="R190" s="4"/>
      <c r="S190" s="4"/>
      <c r="T190" s="4"/>
    </row>
    <row r="191" spans="1:20" s="34" customFormat="1" x14ac:dyDescent="0.2">
      <c r="A191" s="33">
        <v>3450</v>
      </c>
      <c r="B191" s="34" t="s">
        <v>133</v>
      </c>
      <c r="C191" s="83">
        <v>18655045</v>
      </c>
      <c r="D191" s="36">
        <v>1257</v>
      </c>
      <c r="E191" s="37">
        <f t="shared" si="26"/>
        <v>14840.926809864757</v>
      </c>
      <c r="F191" s="38">
        <f t="shared" si="23"/>
        <v>0.70818977014696383</v>
      </c>
      <c r="G191" s="39">
        <f t="shared" si="24"/>
        <v>3669.1303202981931</v>
      </c>
      <c r="H191" s="39">
        <f t="shared" si="25"/>
        <v>1406.8609798112848</v>
      </c>
      <c r="I191" s="37">
        <f t="shared" si="27"/>
        <v>5075.9913001094774</v>
      </c>
      <c r="J191" s="40">
        <f t="shared" si="28"/>
        <v>-225.05974846257004</v>
      </c>
      <c r="K191" s="37">
        <f t="shared" si="29"/>
        <v>4850.9315516469069</v>
      </c>
      <c r="L191" s="37">
        <f t="shared" si="30"/>
        <v>6380521.0642376132</v>
      </c>
      <c r="M191" s="37">
        <f t="shared" si="31"/>
        <v>6097620.9604201615</v>
      </c>
      <c r="N191" s="41">
        <f>'jan-mai'!M191</f>
        <v>4711287.018411641</v>
      </c>
      <c r="O191" s="41">
        <f t="shared" si="32"/>
        <v>1386333.9420085205</v>
      </c>
      <c r="P191" s="4"/>
      <c r="Q191" s="4"/>
      <c r="R191" s="4"/>
      <c r="S191" s="4"/>
      <c r="T191" s="4"/>
    </row>
    <row r="192" spans="1:20" s="34" customFormat="1" x14ac:dyDescent="0.2">
      <c r="A192" s="33">
        <v>3451</v>
      </c>
      <c r="B192" s="34" t="s">
        <v>134</v>
      </c>
      <c r="C192" s="83">
        <v>118013343</v>
      </c>
      <c r="D192" s="36">
        <v>6360</v>
      </c>
      <c r="E192" s="37">
        <f t="shared" si="26"/>
        <v>18555.557075471697</v>
      </c>
      <c r="F192" s="38">
        <f t="shared" si="23"/>
        <v>0.88544710640931457</v>
      </c>
      <c r="G192" s="39">
        <f t="shared" si="24"/>
        <v>1440.3521609340291</v>
      </c>
      <c r="H192" s="39">
        <f t="shared" si="25"/>
        <v>106.74038684885581</v>
      </c>
      <c r="I192" s="37">
        <f t="shared" si="27"/>
        <v>1547.092547782885</v>
      </c>
      <c r="J192" s="40">
        <f t="shared" si="28"/>
        <v>-225.05974846257004</v>
      </c>
      <c r="K192" s="37">
        <f t="shared" si="29"/>
        <v>1322.032799320315</v>
      </c>
      <c r="L192" s="37">
        <f t="shared" si="30"/>
        <v>9839508.6038991492</v>
      </c>
      <c r="M192" s="37">
        <f t="shared" si="31"/>
        <v>8408128.6036772039</v>
      </c>
      <c r="N192" s="41">
        <f>'jan-mai'!M192</f>
        <v>6150977.3642784767</v>
      </c>
      <c r="O192" s="41">
        <f t="shared" si="32"/>
        <v>2257151.2393987272</v>
      </c>
      <c r="P192" s="4"/>
      <c r="Q192" s="4"/>
      <c r="R192" s="4"/>
      <c r="S192" s="4"/>
      <c r="T192" s="4"/>
    </row>
    <row r="193" spans="1:20" s="34" customFormat="1" x14ac:dyDescent="0.2">
      <c r="A193" s="33">
        <v>3452</v>
      </c>
      <c r="B193" s="34" t="s">
        <v>135</v>
      </c>
      <c r="C193" s="83">
        <v>41714052</v>
      </c>
      <c r="D193" s="36">
        <v>2120</v>
      </c>
      <c r="E193" s="37">
        <f t="shared" si="26"/>
        <v>19676.439622641508</v>
      </c>
      <c r="F193" s="38">
        <f t="shared" si="23"/>
        <v>0.93893416713077138</v>
      </c>
      <c r="G193" s="39">
        <f t="shared" si="24"/>
        <v>767.82263263214259</v>
      </c>
      <c r="H193" s="39">
        <f t="shared" si="25"/>
        <v>0</v>
      </c>
      <c r="I193" s="37">
        <f t="shared" si="27"/>
        <v>767.82263263214259</v>
      </c>
      <c r="J193" s="40">
        <f t="shared" si="28"/>
        <v>-225.05974846257004</v>
      </c>
      <c r="K193" s="37">
        <f t="shared" si="29"/>
        <v>542.76288416957254</v>
      </c>
      <c r="L193" s="37">
        <f t="shared" si="30"/>
        <v>1627783.9811801424</v>
      </c>
      <c r="M193" s="37">
        <f t="shared" si="31"/>
        <v>1150657.3144394937</v>
      </c>
      <c r="N193" s="41">
        <f>'jan-mai'!M193</f>
        <v>1022288.968085959</v>
      </c>
      <c r="O193" s="41">
        <f t="shared" si="32"/>
        <v>128368.34635353473</v>
      </c>
      <c r="P193" s="4"/>
      <c r="Q193" s="4"/>
      <c r="R193" s="4"/>
      <c r="S193" s="4"/>
      <c r="T193" s="4"/>
    </row>
    <row r="194" spans="1:20" s="34" customFormat="1" x14ac:dyDescent="0.2">
      <c r="A194" s="33">
        <v>3453</v>
      </c>
      <c r="B194" s="34" t="s">
        <v>136</v>
      </c>
      <c r="C194" s="83">
        <v>67469878</v>
      </c>
      <c r="D194" s="36">
        <v>3236</v>
      </c>
      <c r="E194" s="37">
        <f t="shared" si="26"/>
        <v>20849.776885043262</v>
      </c>
      <c r="F194" s="38">
        <f t="shared" si="23"/>
        <v>0.99492429879915456</v>
      </c>
      <c r="G194" s="39">
        <f t="shared" si="24"/>
        <v>63.820275191090332</v>
      </c>
      <c r="H194" s="39">
        <f t="shared" si="25"/>
        <v>0</v>
      </c>
      <c r="I194" s="37">
        <f t="shared" si="27"/>
        <v>63.820275191090332</v>
      </c>
      <c r="J194" s="40">
        <f t="shared" si="28"/>
        <v>-225.05974846257004</v>
      </c>
      <c r="K194" s="37">
        <f t="shared" si="29"/>
        <v>-161.23947327147971</v>
      </c>
      <c r="L194" s="37">
        <f t="shared" si="30"/>
        <v>206522.4105183683</v>
      </c>
      <c r="M194" s="37">
        <f t="shared" si="31"/>
        <v>-521770.93550650834</v>
      </c>
      <c r="N194" s="41">
        <f>'jan-mai'!M194</f>
        <v>590639.8267576216</v>
      </c>
      <c r="O194" s="41">
        <f t="shared" si="32"/>
        <v>-1112410.7622641299</v>
      </c>
      <c r="P194" s="4"/>
      <c r="Q194" s="4"/>
      <c r="R194" s="4"/>
      <c r="S194" s="4"/>
      <c r="T194" s="4"/>
    </row>
    <row r="195" spans="1:20" s="34" customFormat="1" x14ac:dyDescent="0.2">
      <c r="A195" s="33">
        <v>3454</v>
      </c>
      <c r="B195" s="34" t="s">
        <v>137</v>
      </c>
      <c r="C195" s="83">
        <v>31842644</v>
      </c>
      <c r="D195" s="36">
        <v>1573</v>
      </c>
      <c r="E195" s="37">
        <f t="shared" si="26"/>
        <v>20243.257469802924</v>
      </c>
      <c r="F195" s="38">
        <f t="shared" si="23"/>
        <v>0.9659819793084865</v>
      </c>
      <c r="G195" s="39">
        <f t="shared" si="24"/>
        <v>427.73192433529329</v>
      </c>
      <c r="H195" s="39">
        <f t="shared" si="25"/>
        <v>0</v>
      </c>
      <c r="I195" s="37">
        <f t="shared" si="27"/>
        <v>427.73192433529329</v>
      </c>
      <c r="J195" s="40">
        <f t="shared" si="28"/>
        <v>-225.05974846257004</v>
      </c>
      <c r="K195" s="37">
        <f t="shared" si="29"/>
        <v>202.67217587272324</v>
      </c>
      <c r="L195" s="37">
        <f t="shared" si="30"/>
        <v>672822.3169794163</v>
      </c>
      <c r="M195" s="37">
        <f t="shared" si="31"/>
        <v>318803.33264779364</v>
      </c>
      <c r="N195" s="41">
        <f>'jan-mai'!M195</f>
        <v>-230551.06801924043</v>
      </c>
      <c r="O195" s="41">
        <f t="shared" si="32"/>
        <v>549354.40066703409</v>
      </c>
      <c r="P195" s="4"/>
      <c r="Q195" s="4"/>
      <c r="R195" s="4"/>
      <c r="S195" s="4"/>
      <c r="T195" s="4"/>
    </row>
    <row r="196" spans="1:20" s="34" customFormat="1" x14ac:dyDescent="0.2">
      <c r="A196" s="33">
        <v>3801</v>
      </c>
      <c r="B196" s="34" t="s">
        <v>155</v>
      </c>
      <c r="C196" s="83">
        <v>468764106</v>
      </c>
      <c r="D196" s="36">
        <v>27510</v>
      </c>
      <c r="E196" s="37">
        <f t="shared" si="26"/>
        <v>17039.77121046892</v>
      </c>
      <c r="F196" s="38">
        <f t="shared" si="23"/>
        <v>0.81311577177765249</v>
      </c>
      <c r="G196" s="39">
        <f t="shared" si="24"/>
        <v>2349.8236799356955</v>
      </c>
      <c r="H196" s="39">
        <f t="shared" si="25"/>
        <v>637.26543959982791</v>
      </c>
      <c r="I196" s="37">
        <f t="shared" si="27"/>
        <v>2987.0891195355234</v>
      </c>
      <c r="J196" s="40">
        <f t="shared" si="28"/>
        <v>-225.05974846257004</v>
      </c>
      <c r="K196" s="37">
        <f t="shared" si="29"/>
        <v>2762.0293710729534</v>
      </c>
      <c r="L196" s="37">
        <f t="shared" si="30"/>
        <v>82174821.678422242</v>
      </c>
      <c r="M196" s="37">
        <f t="shared" si="31"/>
        <v>75983427.998216942</v>
      </c>
      <c r="N196" s="41">
        <f>'jan-mai'!M196</f>
        <v>59662629.630393207</v>
      </c>
      <c r="O196" s="41">
        <f t="shared" si="32"/>
        <v>16320798.367823735</v>
      </c>
      <c r="P196" s="4"/>
      <c r="Q196" s="4"/>
      <c r="R196" s="4"/>
      <c r="S196" s="4"/>
      <c r="T196" s="4"/>
    </row>
    <row r="197" spans="1:20" s="34" customFormat="1" x14ac:dyDescent="0.2">
      <c r="A197" s="33">
        <v>3802</v>
      </c>
      <c r="B197" s="34" t="s">
        <v>160</v>
      </c>
      <c r="C197" s="83">
        <v>463279619</v>
      </c>
      <c r="D197" s="36">
        <v>25011</v>
      </c>
      <c r="E197" s="37">
        <f t="shared" si="26"/>
        <v>18523.034624765103</v>
      </c>
      <c r="F197" s="38">
        <f t="shared" si="23"/>
        <v>0.88389517726192401</v>
      </c>
      <c r="G197" s="39">
        <f t="shared" si="24"/>
        <v>1459.8656313579856</v>
      </c>
      <c r="H197" s="39">
        <f t="shared" si="25"/>
        <v>118.12324459616374</v>
      </c>
      <c r="I197" s="37">
        <f t="shared" si="27"/>
        <v>1577.9888759541493</v>
      </c>
      <c r="J197" s="40">
        <f t="shared" si="28"/>
        <v>-225.05974846257004</v>
      </c>
      <c r="K197" s="37">
        <f t="shared" si="29"/>
        <v>1352.9291274915793</v>
      </c>
      <c r="L197" s="37">
        <f t="shared" si="30"/>
        <v>39467079.776489228</v>
      </c>
      <c r="M197" s="37">
        <f t="shared" si="31"/>
        <v>33838110.407691889</v>
      </c>
      <c r="N197" s="41">
        <f>'jan-mai'!M197</f>
        <v>27050886.868013967</v>
      </c>
      <c r="O197" s="41">
        <f t="shared" si="32"/>
        <v>6787223.5396779217</v>
      </c>
      <c r="P197" s="4"/>
      <c r="Q197" s="4"/>
      <c r="R197" s="4"/>
      <c r="S197" s="4"/>
      <c r="T197" s="4"/>
    </row>
    <row r="198" spans="1:20" s="34" customFormat="1" x14ac:dyDescent="0.2">
      <c r="A198" s="33">
        <v>3803</v>
      </c>
      <c r="B198" s="34" t="s">
        <v>156</v>
      </c>
      <c r="C198" s="83">
        <v>1131528386</v>
      </c>
      <c r="D198" s="36">
        <v>57026</v>
      </c>
      <c r="E198" s="37">
        <f t="shared" si="26"/>
        <v>19842.324308210289</v>
      </c>
      <c r="F198" s="38">
        <f t="shared" si="23"/>
        <v>0.94684996907824603</v>
      </c>
      <c r="G198" s="39">
        <f t="shared" si="24"/>
        <v>668.29182129087417</v>
      </c>
      <c r="H198" s="39">
        <f t="shared" si="25"/>
        <v>0</v>
      </c>
      <c r="I198" s="37">
        <f t="shared" si="27"/>
        <v>668.29182129087417</v>
      </c>
      <c r="J198" s="40">
        <f t="shared" si="28"/>
        <v>-225.05974846257004</v>
      </c>
      <c r="K198" s="37">
        <f t="shared" si="29"/>
        <v>443.23207282830413</v>
      </c>
      <c r="L198" s="37">
        <f t="shared" si="30"/>
        <v>38110009.400933392</v>
      </c>
      <c r="M198" s="37">
        <f t="shared" si="31"/>
        <v>25275752.18510687</v>
      </c>
      <c r="N198" s="41">
        <f>'jan-mai'!M198</f>
        <v>23056716.924561251</v>
      </c>
      <c r="O198" s="41">
        <f t="shared" si="32"/>
        <v>2219035.2605456188</v>
      </c>
      <c r="P198" s="4"/>
      <c r="Q198" s="4"/>
      <c r="R198" s="4"/>
      <c r="S198" s="4"/>
      <c r="T198" s="4"/>
    </row>
    <row r="199" spans="1:20" s="34" customFormat="1" x14ac:dyDescent="0.2">
      <c r="A199" s="33">
        <v>3804</v>
      </c>
      <c r="B199" s="34" t="s">
        <v>157</v>
      </c>
      <c r="C199" s="83">
        <v>1173548368</v>
      </c>
      <c r="D199" s="36">
        <v>64345</v>
      </c>
      <c r="E199" s="37">
        <f t="shared" si="26"/>
        <v>18238.376998989821</v>
      </c>
      <c r="F199" s="38">
        <f t="shared" si="23"/>
        <v>0.8703116847246265</v>
      </c>
      <c r="G199" s="39">
        <f t="shared" si="24"/>
        <v>1630.660206823155</v>
      </c>
      <c r="H199" s="39">
        <f t="shared" si="25"/>
        <v>217.75341361751251</v>
      </c>
      <c r="I199" s="37">
        <f t="shared" si="27"/>
        <v>1848.4136204406675</v>
      </c>
      <c r="J199" s="40">
        <f t="shared" si="28"/>
        <v>-225.05974846257004</v>
      </c>
      <c r="K199" s="37">
        <f t="shared" si="29"/>
        <v>1623.3538719780975</v>
      </c>
      <c r="L199" s="37">
        <f t="shared" si="30"/>
        <v>118936174.40725476</v>
      </c>
      <c r="M199" s="37">
        <f t="shared" si="31"/>
        <v>104454704.89243068</v>
      </c>
      <c r="N199" s="41">
        <f>'jan-mai'!M199</f>
        <v>91770310.406839371</v>
      </c>
      <c r="O199" s="41">
        <f t="shared" si="32"/>
        <v>12684394.485591307</v>
      </c>
      <c r="P199" s="4"/>
      <c r="Q199" s="4"/>
      <c r="R199" s="4"/>
      <c r="S199" s="4"/>
      <c r="T199" s="4"/>
    </row>
    <row r="200" spans="1:20" s="34" customFormat="1" x14ac:dyDescent="0.2">
      <c r="A200" s="33">
        <v>3805</v>
      </c>
      <c r="B200" s="34" t="s">
        <v>158</v>
      </c>
      <c r="C200" s="83">
        <v>871329060</v>
      </c>
      <c r="D200" s="36">
        <v>47499</v>
      </c>
      <c r="E200" s="37">
        <f t="shared" si="26"/>
        <v>18344.15587696583</v>
      </c>
      <c r="F200" s="38">
        <f t="shared" ref="F200:F263" si="33">IF(ISNUMBER(C200),E200/E$364,"")</f>
        <v>0.87535931552558421</v>
      </c>
      <c r="G200" s="39">
        <f t="shared" ref="G200:G263" si="34">(E$364-E200)*0.6</f>
        <v>1567.1928800375499</v>
      </c>
      <c r="H200" s="39">
        <f t="shared" ref="H200:H263" si="35">IF(E200&gt;=E$364*0.9,0,IF(E200&lt;0.9*E$364,(E$364*0.9-E200)*0.35))</f>
        <v>180.73080632590953</v>
      </c>
      <c r="I200" s="37">
        <f t="shared" si="27"/>
        <v>1747.9236863634594</v>
      </c>
      <c r="J200" s="40">
        <f t="shared" si="28"/>
        <v>-225.05974846257004</v>
      </c>
      <c r="K200" s="37">
        <f t="shared" si="29"/>
        <v>1522.8639379008894</v>
      </c>
      <c r="L200" s="37">
        <f t="shared" si="30"/>
        <v>83024627.17857796</v>
      </c>
      <c r="M200" s="37">
        <f t="shared" si="31"/>
        <v>72334514.186354339</v>
      </c>
      <c r="N200" s="41">
        <f>'jan-mai'!M200</f>
        <v>62707047.19453828</v>
      </c>
      <c r="O200" s="41">
        <f t="shared" si="32"/>
        <v>9627466.9918160588</v>
      </c>
      <c r="P200" s="4"/>
      <c r="Q200" s="4"/>
      <c r="R200" s="4"/>
      <c r="S200" s="4"/>
      <c r="T200" s="4"/>
    </row>
    <row r="201" spans="1:20" s="34" customFormat="1" x14ac:dyDescent="0.2">
      <c r="A201" s="33">
        <v>3806</v>
      </c>
      <c r="B201" s="34" t="s">
        <v>162</v>
      </c>
      <c r="C201" s="83">
        <v>689417934</v>
      </c>
      <c r="D201" s="36">
        <v>36526</v>
      </c>
      <c r="E201" s="37">
        <f t="shared" ref="E201:E264" si="36">(C201)/D201</f>
        <v>18874.717571045283</v>
      </c>
      <c r="F201" s="38">
        <f t="shared" si="33"/>
        <v>0.90067703112331621</v>
      </c>
      <c r="G201" s="39">
        <f t="shared" si="34"/>
        <v>1248.8558635898778</v>
      </c>
      <c r="H201" s="39">
        <f t="shared" si="35"/>
        <v>0</v>
      </c>
      <c r="I201" s="37">
        <f t="shared" ref="I201:I264" si="37">G201+H201</f>
        <v>1248.8558635898778</v>
      </c>
      <c r="J201" s="40">
        <f t="shared" ref="J201:J264" si="38">I$366</f>
        <v>-225.05974846257004</v>
      </c>
      <c r="K201" s="37">
        <f t="shared" ref="K201:K264" si="39">I201+J201</f>
        <v>1023.7961151273078</v>
      </c>
      <c r="L201" s="37">
        <f t="shared" ref="L201:L264" si="40">(I201*D201)</f>
        <v>45615709.27348388</v>
      </c>
      <c r="M201" s="37">
        <f t="shared" ref="M201:M264" si="41">(K201*D201)</f>
        <v>37395176.901140042</v>
      </c>
      <c r="N201" s="41">
        <f>'jan-mai'!M201</f>
        <v>28356890.376560234</v>
      </c>
      <c r="O201" s="41">
        <f t="shared" ref="O201:O264" si="42">M201-N201</f>
        <v>9038286.5245798081</v>
      </c>
      <c r="P201" s="4"/>
      <c r="Q201" s="4"/>
      <c r="R201" s="4"/>
      <c r="S201" s="4"/>
      <c r="T201" s="4"/>
    </row>
    <row r="202" spans="1:20" s="34" customFormat="1" x14ac:dyDescent="0.2">
      <c r="A202" s="33">
        <v>3807</v>
      </c>
      <c r="B202" s="34" t="s">
        <v>163</v>
      </c>
      <c r="C202" s="83">
        <v>958340847</v>
      </c>
      <c r="D202" s="36">
        <v>55144</v>
      </c>
      <c r="E202" s="37">
        <f t="shared" si="36"/>
        <v>17378.877974031628</v>
      </c>
      <c r="F202" s="38">
        <f t="shared" si="33"/>
        <v>0.82929750651831069</v>
      </c>
      <c r="G202" s="39">
        <f t="shared" si="34"/>
        <v>2146.3596217980707</v>
      </c>
      <c r="H202" s="39">
        <f t="shared" si="35"/>
        <v>518.57807235288021</v>
      </c>
      <c r="I202" s="37">
        <f t="shared" si="37"/>
        <v>2664.9376941509508</v>
      </c>
      <c r="J202" s="40">
        <f t="shared" si="38"/>
        <v>-225.05974846257004</v>
      </c>
      <c r="K202" s="37">
        <f t="shared" si="39"/>
        <v>2439.8779456883808</v>
      </c>
      <c r="L202" s="37">
        <f t="shared" si="40"/>
        <v>146955324.20626003</v>
      </c>
      <c r="M202" s="37">
        <f t="shared" si="41"/>
        <v>134544629.43704006</v>
      </c>
      <c r="N202" s="41">
        <f>'jan-mai'!M202</f>
        <v>103043675.90285723</v>
      </c>
      <c r="O202" s="41">
        <f t="shared" si="42"/>
        <v>31500953.534182832</v>
      </c>
      <c r="P202" s="4"/>
      <c r="Q202" s="4"/>
      <c r="R202" s="4"/>
      <c r="S202" s="4"/>
      <c r="T202" s="4"/>
    </row>
    <row r="203" spans="1:20" s="34" customFormat="1" x14ac:dyDescent="0.2">
      <c r="A203" s="33">
        <v>3808</v>
      </c>
      <c r="B203" s="34" t="s">
        <v>164</v>
      </c>
      <c r="C203" s="83">
        <v>222795754</v>
      </c>
      <c r="D203" s="36">
        <v>12994</v>
      </c>
      <c r="E203" s="37">
        <f t="shared" si="36"/>
        <v>17146.048483915652</v>
      </c>
      <c r="F203" s="38">
        <f t="shared" si="33"/>
        <v>0.81818718536376756</v>
      </c>
      <c r="G203" s="39">
        <f t="shared" si="34"/>
        <v>2286.0573158676561</v>
      </c>
      <c r="H203" s="39">
        <f t="shared" si="35"/>
        <v>600.06839389347147</v>
      </c>
      <c r="I203" s="37">
        <f t="shared" si="37"/>
        <v>2886.1257097611278</v>
      </c>
      <c r="J203" s="40">
        <f t="shared" si="38"/>
        <v>-225.05974846257004</v>
      </c>
      <c r="K203" s="37">
        <f t="shared" si="39"/>
        <v>2661.0659612985578</v>
      </c>
      <c r="L203" s="37">
        <f t="shared" si="40"/>
        <v>37502317.472636096</v>
      </c>
      <c r="M203" s="37">
        <f t="shared" si="41"/>
        <v>34577891.101113461</v>
      </c>
      <c r="N203" s="41">
        <f>'jan-mai'!M203</f>
        <v>25338633.065068305</v>
      </c>
      <c r="O203" s="41">
        <f t="shared" si="42"/>
        <v>9239258.0360451564</v>
      </c>
      <c r="P203" s="4"/>
      <c r="Q203" s="4"/>
      <c r="R203" s="4"/>
      <c r="S203" s="4"/>
      <c r="T203" s="4"/>
    </row>
    <row r="204" spans="1:20" s="34" customFormat="1" x14ac:dyDescent="0.2">
      <c r="A204" s="33">
        <v>3811</v>
      </c>
      <c r="B204" s="34" t="s">
        <v>161</v>
      </c>
      <c r="C204" s="83">
        <v>557424430</v>
      </c>
      <c r="D204" s="36">
        <v>26957</v>
      </c>
      <c r="E204" s="37">
        <f t="shared" si="36"/>
        <v>20678.281336944023</v>
      </c>
      <c r="F204" s="38">
        <f t="shared" si="33"/>
        <v>0.98674075377224291</v>
      </c>
      <c r="G204" s="39">
        <f t="shared" si="34"/>
        <v>166.71760405063395</v>
      </c>
      <c r="H204" s="39">
        <f t="shared" si="35"/>
        <v>0</v>
      </c>
      <c r="I204" s="37">
        <f t="shared" si="37"/>
        <v>166.71760405063395</v>
      </c>
      <c r="J204" s="40">
        <f t="shared" si="38"/>
        <v>-225.05974846257004</v>
      </c>
      <c r="K204" s="37">
        <f t="shared" si="39"/>
        <v>-58.34214441193609</v>
      </c>
      <c r="L204" s="37">
        <f t="shared" si="40"/>
        <v>4494206.4523929395</v>
      </c>
      <c r="M204" s="37">
        <f t="shared" si="41"/>
        <v>-1572729.1869125611</v>
      </c>
      <c r="N204" s="41">
        <f>'jan-mai'!M204</f>
        <v>3295707.4743835651</v>
      </c>
      <c r="O204" s="41">
        <f t="shared" si="42"/>
        <v>-4868436.6612961264</v>
      </c>
      <c r="P204" s="4"/>
      <c r="Q204" s="4"/>
      <c r="R204" s="4"/>
      <c r="S204" s="4"/>
      <c r="T204" s="4"/>
    </row>
    <row r="205" spans="1:20" s="34" customFormat="1" x14ac:dyDescent="0.2">
      <c r="A205" s="33">
        <v>3812</v>
      </c>
      <c r="B205" s="34" t="s">
        <v>165</v>
      </c>
      <c r="C205" s="83">
        <v>40161047</v>
      </c>
      <c r="D205" s="36">
        <v>2347</v>
      </c>
      <c r="E205" s="37">
        <f t="shared" si="36"/>
        <v>17111.651896037496</v>
      </c>
      <c r="F205" s="38">
        <f t="shared" si="33"/>
        <v>0.81654582482238414</v>
      </c>
      <c r="G205" s="39">
        <f t="shared" si="34"/>
        <v>2306.6952685945498</v>
      </c>
      <c r="H205" s="39">
        <f t="shared" si="35"/>
        <v>612.10719965082626</v>
      </c>
      <c r="I205" s="37">
        <f t="shared" si="37"/>
        <v>2918.8024682453761</v>
      </c>
      <c r="J205" s="40">
        <f t="shared" si="38"/>
        <v>-225.05974846257004</v>
      </c>
      <c r="K205" s="37">
        <f t="shared" si="39"/>
        <v>2693.742719782806</v>
      </c>
      <c r="L205" s="37">
        <f t="shared" si="40"/>
        <v>6850429.3929718975</v>
      </c>
      <c r="M205" s="37">
        <f t="shared" si="41"/>
        <v>6322214.1633302458</v>
      </c>
      <c r="N205" s="41">
        <f>'jan-mai'!M205</f>
        <v>4939581.4446794922</v>
      </c>
      <c r="O205" s="41">
        <f t="shared" si="42"/>
        <v>1382632.7186507536</v>
      </c>
      <c r="P205" s="4"/>
      <c r="Q205" s="4"/>
      <c r="R205" s="4"/>
      <c r="S205" s="4"/>
      <c r="T205" s="4"/>
    </row>
    <row r="206" spans="1:20" s="34" customFormat="1" x14ac:dyDescent="0.2">
      <c r="A206" s="33">
        <v>3813</v>
      </c>
      <c r="B206" s="34" t="s">
        <v>166</v>
      </c>
      <c r="C206" s="83">
        <v>262617528</v>
      </c>
      <c r="D206" s="36">
        <v>14014</v>
      </c>
      <c r="E206" s="37">
        <f t="shared" si="36"/>
        <v>18739.655201940917</v>
      </c>
      <c r="F206" s="38">
        <f t="shared" si="33"/>
        <v>0.89423203012324748</v>
      </c>
      <c r="G206" s="39">
        <f t="shared" si="34"/>
        <v>1329.8932850524973</v>
      </c>
      <c r="H206" s="39">
        <f t="shared" si="35"/>
        <v>42.306042584628813</v>
      </c>
      <c r="I206" s="37">
        <f t="shared" si="37"/>
        <v>1372.1993276371261</v>
      </c>
      <c r="J206" s="40">
        <f t="shared" si="38"/>
        <v>-225.05974846257004</v>
      </c>
      <c r="K206" s="37">
        <f t="shared" si="39"/>
        <v>1147.139579174556</v>
      </c>
      <c r="L206" s="37">
        <f t="shared" si="40"/>
        <v>19230001.377506685</v>
      </c>
      <c r="M206" s="37">
        <f t="shared" si="41"/>
        <v>16076014.062552229</v>
      </c>
      <c r="N206" s="41">
        <f>'jan-mai'!M206</f>
        <v>14027169.527263911</v>
      </c>
      <c r="O206" s="41">
        <f t="shared" si="42"/>
        <v>2048844.5352883171</v>
      </c>
      <c r="P206" s="4"/>
      <c r="Q206" s="4"/>
      <c r="R206" s="4"/>
      <c r="S206" s="4"/>
      <c r="T206" s="4"/>
    </row>
    <row r="207" spans="1:20" s="34" customFormat="1" x14ac:dyDescent="0.2">
      <c r="A207" s="33">
        <v>3814</v>
      </c>
      <c r="B207" s="34" t="s">
        <v>167</v>
      </c>
      <c r="C207" s="83">
        <v>175130683</v>
      </c>
      <c r="D207" s="36">
        <v>10416</v>
      </c>
      <c r="E207" s="37">
        <f t="shared" si="36"/>
        <v>16813.621639784946</v>
      </c>
      <c r="F207" s="38">
        <f t="shared" si="33"/>
        <v>0.80232420771070601</v>
      </c>
      <c r="G207" s="39">
        <f t="shared" si="34"/>
        <v>2485.51342234608</v>
      </c>
      <c r="H207" s="39">
        <f t="shared" si="35"/>
        <v>716.41778933921887</v>
      </c>
      <c r="I207" s="37">
        <f t="shared" si="37"/>
        <v>3201.9312116852989</v>
      </c>
      <c r="J207" s="40">
        <f t="shared" si="38"/>
        <v>-225.05974846257004</v>
      </c>
      <c r="K207" s="37">
        <f t="shared" si="39"/>
        <v>2976.8714632227288</v>
      </c>
      <c r="L207" s="37">
        <f t="shared" si="40"/>
        <v>33351315.500914074</v>
      </c>
      <c r="M207" s="37">
        <f t="shared" si="41"/>
        <v>31007093.160927944</v>
      </c>
      <c r="N207" s="41">
        <f>'jan-mai'!M207</f>
        <v>26996057.8339504</v>
      </c>
      <c r="O207" s="41">
        <f t="shared" si="42"/>
        <v>4011035.3269775435</v>
      </c>
      <c r="P207" s="4"/>
      <c r="Q207" s="4"/>
      <c r="R207" s="4"/>
      <c r="S207" s="4"/>
      <c r="T207" s="4"/>
    </row>
    <row r="208" spans="1:20" s="34" customFormat="1" x14ac:dyDescent="0.2">
      <c r="A208" s="33">
        <v>3815</v>
      </c>
      <c r="B208" s="34" t="s">
        <v>168</v>
      </c>
      <c r="C208" s="83">
        <v>61749250</v>
      </c>
      <c r="D208" s="36">
        <v>4071</v>
      </c>
      <c r="E208" s="37">
        <f t="shared" si="36"/>
        <v>15168.079096045198</v>
      </c>
      <c r="F208" s="38">
        <f t="shared" si="33"/>
        <v>0.7238010527387746</v>
      </c>
      <c r="G208" s="39">
        <f t="shared" si="34"/>
        <v>3472.8389485899288</v>
      </c>
      <c r="H208" s="39">
        <f t="shared" si="35"/>
        <v>1292.3576796481307</v>
      </c>
      <c r="I208" s="37">
        <f t="shared" si="37"/>
        <v>4765.1966282380599</v>
      </c>
      <c r="J208" s="40">
        <f t="shared" si="38"/>
        <v>-225.05974846257004</v>
      </c>
      <c r="K208" s="37">
        <f t="shared" si="39"/>
        <v>4540.1368797754894</v>
      </c>
      <c r="L208" s="37">
        <f t="shared" si="40"/>
        <v>19399115.473557141</v>
      </c>
      <c r="M208" s="37">
        <f t="shared" si="41"/>
        <v>18482897.237566017</v>
      </c>
      <c r="N208" s="41">
        <f>'jan-mai'!M208</f>
        <v>15383200.544115985</v>
      </c>
      <c r="O208" s="41">
        <f t="shared" si="42"/>
        <v>3099696.6934500318</v>
      </c>
      <c r="P208" s="4"/>
      <c r="Q208" s="4"/>
      <c r="R208" s="4"/>
      <c r="S208" s="4"/>
      <c r="T208" s="4"/>
    </row>
    <row r="209" spans="1:20" s="34" customFormat="1" x14ac:dyDescent="0.2">
      <c r="A209" s="33">
        <v>3816</v>
      </c>
      <c r="B209" s="34" t="s">
        <v>169</v>
      </c>
      <c r="C209" s="83">
        <v>102037552</v>
      </c>
      <c r="D209" s="36">
        <v>6488</v>
      </c>
      <c r="E209" s="37">
        <f t="shared" si="36"/>
        <v>15727.119605425401</v>
      </c>
      <c r="F209" s="38">
        <f t="shared" si="33"/>
        <v>0.75047774044925164</v>
      </c>
      <c r="G209" s="39">
        <f t="shared" si="34"/>
        <v>3137.4146429618067</v>
      </c>
      <c r="H209" s="39">
        <f t="shared" si="35"/>
        <v>1096.6935013650593</v>
      </c>
      <c r="I209" s="37">
        <f t="shared" si="37"/>
        <v>4234.1081443268658</v>
      </c>
      <c r="J209" s="40">
        <f t="shared" si="38"/>
        <v>-225.05974846257004</v>
      </c>
      <c r="K209" s="37">
        <f t="shared" si="39"/>
        <v>4009.0483958642958</v>
      </c>
      <c r="L209" s="37">
        <f t="shared" si="40"/>
        <v>27470893.640392706</v>
      </c>
      <c r="M209" s="37">
        <f t="shared" si="41"/>
        <v>26010705.992367551</v>
      </c>
      <c r="N209" s="41">
        <f>'jan-mai'!M209</f>
        <v>20528385.40286772</v>
      </c>
      <c r="O209" s="41">
        <f t="shared" si="42"/>
        <v>5482320.5894998312</v>
      </c>
      <c r="P209" s="4"/>
      <c r="Q209" s="4"/>
      <c r="R209" s="4"/>
      <c r="S209" s="4"/>
      <c r="T209" s="4"/>
    </row>
    <row r="210" spans="1:20" s="34" customFormat="1" x14ac:dyDescent="0.2">
      <c r="A210" s="33">
        <v>3817</v>
      </c>
      <c r="B210" s="34" t="s">
        <v>405</v>
      </c>
      <c r="C210" s="83">
        <v>161987172</v>
      </c>
      <c r="D210" s="36">
        <v>10461</v>
      </c>
      <c r="E210" s="37">
        <f t="shared" si="36"/>
        <v>15484.864926871236</v>
      </c>
      <c r="F210" s="38">
        <f t="shared" si="33"/>
        <v>0.73891766153232952</v>
      </c>
      <c r="G210" s="39">
        <f t="shared" si="34"/>
        <v>3282.7674500943058</v>
      </c>
      <c r="H210" s="39">
        <f t="shared" si="35"/>
        <v>1181.4826388590172</v>
      </c>
      <c r="I210" s="37">
        <f t="shared" si="37"/>
        <v>4464.250088953323</v>
      </c>
      <c r="J210" s="40">
        <f t="shared" si="38"/>
        <v>-225.05974846257004</v>
      </c>
      <c r="K210" s="37">
        <f t="shared" si="39"/>
        <v>4239.1903404907534</v>
      </c>
      <c r="L210" s="37">
        <f t="shared" si="40"/>
        <v>46700520.180540711</v>
      </c>
      <c r="M210" s="37">
        <f t="shared" si="41"/>
        <v>44346170.151873775</v>
      </c>
      <c r="N210" s="41">
        <f>'jan-mai'!M210</f>
        <v>35149555.507282563</v>
      </c>
      <c r="O210" s="41">
        <f t="shared" si="42"/>
        <v>9196614.6445912123</v>
      </c>
      <c r="P210" s="4"/>
      <c r="Q210" s="4"/>
      <c r="R210" s="4"/>
      <c r="S210" s="4"/>
      <c r="T210" s="4"/>
    </row>
    <row r="211" spans="1:20" s="34" customFormat="1" x14ac:dyDescent="0.2">
      <c r="A211" s="33">
        <v>3818</v>
      </c>
      <c r="B211" s="34" t="s">
        <v>171</v>
      </c>
      <c r="C211" s="83">
        <v>149577972</v>
      </c>
      <c r="D211" s="36">
        <v>5604</v>
      </c>
      <c r="E211" s="37">
        <f t="shared" si="36"/>
        <v>26691.286937901499</v>
      </c>
      <c r="F211" s="38">
        <f t="shared" si="33"/>
        <v>1.2736735787224986</v>
      </c>
      <c r="G211" s="39">
        <f t="shared" si="34"/>
        <v>-3441.0857565238516</v>
      </c>
      <c r="H211" s="39">
        <f t="shared" si="35"/>
        <v>0</v>
      </c>
      <c r="I211" s="37">
        <f t="shared" si="37"/>
        <v>-3441.0857565238516</v>
      </c>
      <c r="J211" s="40">
        <f t="shared" si="38"/>
        <v>-225.05974846257004</v>
      </c>
      <c r="K211" s="37">
        <f t="shared" si="39"/>
        <v>-3666.1455049864217</v>
      </c>
      <c r="L211" s="37">
        <f t="shared" si="40"/>
        <v>-19283844.579559665</v>
      </c>
      <c r="M211" s="37">
        <f t="shared" si="41"/>
        <v>-20545079.409943908</v>
      </c>
      <c r="N211" s="41">
        <f>'jan-mai'!M211</f>
        <v>-21883289.903229386</v>
      </c>
      <c r="O211" s="41">
        <f t="shared" si="42"/>
        <v>1338210.4932854772</v>
      </c>
      <c r="P211" s="4"/>
      <c r="Q211" s="4"/>
      <c r="R211" s="4"/>
      <c r="S211" s="4"/>
      <c r="T211" s="4"/>
    </row>
    <row r="212" spans="1:20" s="34" customFormat="1" x14ac:dyDescent="0.2">
      <c r="A212" s="33">
        <v>3819</v>
      </c>
      <c r="B212" s="34" t="s">
        <v>172</v>
      </c>
      <c r="C212" s="83">
        <v>32928935</v>
      </c>
      <c r="D212" s="36">
        <v>1561</v>
      </c>
      <c r="E212" s="37">
        <f t="shared" si="36"/>
        <v>21094.769378603458</v>
      </c>
      <c r="F212" s="38">
        <f t="shared" si="33"/>
        <v>1.0066150226956432</v>
      </c>
      <c r="G212" s="39">
        <f t="shared" si="34"/>
        <v>-83.175220945027107</v>
      </c>
      <c r="H212" s="39">
        <f t="shared" si="35"/>
        <v>0</v>
      </c>
      <c r="I212" s="37">
        <f t="shared" si="37"/>
        <v>-83.175220945027107</v>
      </c>
      <c r="J212" s="40">
        <f t="shared" si="38"/>
        <v>-225.05974846257004</v>
      </c>
      <c r="K212" s="37">
        <f t="shared" si="39"/>
        <v>-308.23496940759713</v>
      </c>
      <c r="L212" s="37">
        <f t="shared" si="40"/>
        <v>-129836.51989518732</v>
      </c>
      <c r="M212" s="37">
        <f t="shared" si="41"/>
        <v>-481154.78724525915</v>
      </c>
      <c r="N212" s="41">
        <f>'jan-mai'!M212</f>
        <v>-931370.36972538684</v>
      </c>
      <c r="O212" s="41">
        <f t="shared" si="42"/>
        <v>450215.58248012769</v>
      </c>
      <c r="P212" s="4"/>
      <c r="Q212" s="4"/>
      <c r="R212" s="4"/>
      <c r="S212" s="4"/>
      <c r="T212" s="4"/>
    </row>
    <row r="213" spans="1:20" s="34" customFormat="1" x14ac:dyDescent="0.2">
      <c r="A213" s="33">
        <v>3820</v>
      </c>
      <c r="B213" s="34" t="s">
        <v>173</v>
      </c>
      <c r="C213" s="83">
        <v>54900833</v>
      </c>
      <c r="D213" s="36">
        <v>2900</v>
      </c>
      <c r="E213" s="37">
        <f t="shared" si="36"/>
        <v>18931.321724137932</v>
      </c>
      <c r="F213" s="38">
        <f t="shared" si="33"/>
        <v>0.90337810786074757</v>
      </c>
      <c r="G213" s="39">
        <f t="shared" si="34"/>
        <v>1214.8933717342886</v>
      </c>
      <c r="H213" s="39">
        <f t="shared" si="35"/>
        <v>0</v>
      </c>
      <c r="I213" s="37">
        <f t="shared" si="37"/>
        <v>1214.8933717342886</v>
      </c>
      <c r="J213" s="40">
        <f t="shared" si="38"/>
        <v>-225.05974846257004</v>
      </c>
      <c r="K213" s="37">
        <f t="shared" si="39"/>
        <v>989.83362327171858</v>
      </c>
      <c r="L213" s="37">
        <f t="shared" si="40"/>
        <v>3523190.7780294372</v>
      </c>
      <c r="M213" s="37">
        <f t="shared" si="41"/>
        <v>2870517.5074879839</v>
      </c>
      <c r="N213" s="41">
        <f>'jan-mai'!M213</f>
        <v>2002996.7789855101</v>
      </c>
      <c r="O213" s="41">
        <f t="shared" si="42"/>
        <v>867520.72850247379</v>
      </c>
      <c r="P213" s="4"/>
      <c r="Q213" s="4"/>
      <c r="R213" s="4"/>
      <c r="S213" s="4"/>
      <c r="T213" s="4"/>
    </row>
    <row r="214" spans="1:20" s="34" customFormat="1" x14ac:dyDescent="0.2">
      <c r="A214" s="33">
        <v>3821</v>
      </c>
      <c r="B214" s="34" t="s">
        <v>174</v>
      </c>
      <c r="C214" s="83">
        <v>43972728</v>
      </c>
      <c r="D214" s="36">
        <v>2430</v>
      </c>
      <c r="E214" s="37">
        <f t="shared" si="36"/>
        <v>18095.772839506171</v>
      </c>
      <c r="F214" s="38">
        <f t="shared" si="33"/>
        <v>0.86350679927369911</v>
      </c>
      <c r="G214" s="39">
        <f t="shared" si="34"/>
        <v>1716.2227025133448</v>
      </c>
      <c r="H214" s="39">
        <f t="shared" si="35"/>
        <v>267.6648694367899</v>
      </c>
      <c r="I214" s="37">
        <f t="shared" si="37"/>
        <v>1983.8875719501348</v>
      </c>
      <c r="J214" s="40">
        <f t="shared" si="38"/>
        <v>-225.05974846257004</v>
      </c>
      <c r="K214" s="37">
        <f t="shared" si="39"/>
        <v>1758.8278234875647</v>
      </c>
      <c r="L214" s="37">
        <f t="shared" si="40"/>
        <v>4820846.7998388279</v>
      </c>
      <c r="M214" s="37">
        <f t="shared" si="41"/>
        <v>4273951.611074782</v>
      </c>
      <c r="N214" s="41">
        <f>'jan-mai'!M214</f>
        <v>3646981.6099365889</v>
      </c>
      <c r="O214" s="41">
        <f t="shared" si="42"/>
        <v>626970.00113819307</v>
      </c>
      <c r="P214" s="4"/>
      <c r="Q214" s="4"/>
      <c r="R214" s="4"/>
      <c r="S214" s="4"/>
      <c r="T214" s="4"/>
    </row>
    <row r="215" spans="1:20" s="34" customFormat="1" x14ac:dyDescent="0.2">
      <c r="A215" s="33">
        <v>3822</v>
      </c>
      <c r="B215" s="34" t="s">
        <v>175</v>
      </c>
      <c r="C215" s="83">
        <v>29465272</v>
      </c>
      <c r="D215" s="36">
        <v>1430</v>
      </c>
      <c r="E215" s="37">
        <f t="shared" si="36"/>
        <v>20605.085314685315</v>
      </c>
      <c r="F215" s="38">
        <f t="shared" si="33"/>
        <v>0.98324793456740656</v>
      </c>
      <c r="G215" s="39">
        <f t="shared" si="34"/>
        <v>210.63521740585855</v>
      </c>
      <c r="H215" s="39">
        <f t="shared" si="35"/>
        <v>0</v>
      </c>
      <c r="I215" s="37">
        <f t="shared" si="37"/>
        <v>210.63521740585855</v>
      </c>
      <c r="J215" s="40">
        <f t="shared" si="38"/>
        <v>-225.05974846257004</v>
      </c>
      <c r="K215" s="37">
        <f t="shared" si="39"/>
        <v>-14.424531056711487</v>
      </c>
      <c r="L215" s="37">
        <f t="shared" si="40"/>
        <v>301208.36089037772</v>
      </c>
      <c r="M215" s="37">
        <f t="shared" si="41"/>
        <v>-20627.079411097428</v>
      </c>
      <c r="N215" s="41">
        <f>'jan-mai'!M215</f>
        <v>-554470.08001749136</v>
      </c>
      <c r="O215" s="41">
        <f t="shared" si="42"/>
        <v>533843.00060639391</v>
      </c>
      <c r="P215" s="4"/>
      <c r="Q215" s="4"/>
      <c r="R215" s="4"/>
      <c r="S215" s="4"/>
      <c r="T215" s="4"/>
    </row>
    <row r="216" spans="1:20" s="34" customFormat="1" x14ac:dyDescent="0.2">
      <c r="A216" s="33">
        <v>3823</v>
      </c>
      <c r="B216" s="34" t="s">
        <v>176</v>
      </c>
      <c r="C216" s="83">
        <v>25052630</v>
      </c>
      <c r="D216" s="36">
        <v>1228</v>
      </c>
      <c r="E216" s="37">
        <f t="shared" si="36"/>
        <v>20401.164495114008</v>
      </c>
      <c r="F216" s="38">
        <f t="shared" si="33"/>
        <v>0.97351709766007866</v>
      </c>
      <c r="G216" s="39">
        <f t="shared" si="34"/>
        <v>332.98770914864286</v>
      </c>
      <c r="H216" s="39">
        <f t="shared" si="35"/>
        <v>0</v>
      </c>
      <c r="I216" s="37">
        <f t="shared" si="37"/>
        <v>332.98770914864286</v>
      </c>
      <c r="J216" s="40">
        <f t="shared" si="38"/>
        <v>-225.05974846257004</v>
      </c>
      <c r="K216" s="37">
        <f t="shared" si="39"/>
        <v>107.92796068607282</v>
      </c>
      <c r="L216" s="37">
        <f t="shared" si="40"/>
        <v>408908.90683453344</v>
      </c>
      <c r="M216" s="37">
        <f t="shared" si="41"/>
        <v>132535.53572249741</v>
      </c>
      <c r="N216" s="41">
        <f>'jan-mai'!M216</f>
        <v>-606401.79207096412</v>
      </c>
      <c r="O216" s="41">
        <f t="shared" si="42"/>
        <v>738937.3277934615</v>
      </c>
      <c r="P216" s="4"/>
      <c r="Q216" s="4"/>
      <c r="R216" s="4"/>
      <c r="S216" s="4"/>
      <c r="T216" s="4"/>
    </row>
    <row r="217" spans="1:20" s="34" customFormat="1" x14ac:dyDescent="0.2">
      <c r="A217" s="33">
        <v>3824</v>
      </c>
      <c r="B217" s="34" t="s">
        <v>177</v>
      </c>
      <c r="C217" s="83">
        <v>63838214</v>
      </c>
      <c r="D217" s="36">
        <v>2164</v>
      </c>
      <c r="E217" s="37">
        <f t="shared" si="36"/>
        <v>29500.0988909427</v>
      </c>
      <c r="F217" s="38">
        <f t="shared" si="33"/>
        <v>1.4077064404766642</v>
      </c>
      <c r="G217" s="39">
        <f t="shared" si="34"/>
        <v>-5126.3729283485718</v>
      </c>
      <c r="H217" s="39">
        <f t="shared" si="35"/>
        <v>0</v>
      </c>
      <c r="I217" s="37">
        <f t="shared" si="37"/>
        <v>-5126.3729283485718</v>
      </c>
      <c r="J217" s="40">
        <f t="shared" si="38"/>
        <v>-225.05974846257004</v>
      </c>
      <c r="K217" s="37">
        <f t="shared" si="39"/>
        <v>-5351.4326768111423</v>
      </c>
      <c r="L217" s="37">
        <f t="shared" si="40"/>
        <v>-11093471.01694631</v>
      </c>
      <c r="M217" s="37">
        <f t="shared" si="41"/>
        <v>-11580500.312619312</v>
      </c>
      <c r="N217" s="41">
        <f>'jan-mai'!M217</f>
        <v>-11993919.858991504</v>
      </c>
      <c r="O217" s="41">
        <f t="shared" si="42"/>
        <v>413419.54637219198</v>
      </c>
      <c r="P217" s="4"/>
      <c r="Q217" s="4"/>
      <c r="R217" s="4"/>
      <c r="S217" s="4"/>
      <c r="T217" s="4"/>
    </row>
    <row r="218" spans="1:20" s="34" customFormat="1" x14ac:dyDescent="0.2">
      <c r="A218" s="33">
        <v>3825</v>
      </c>
      <c r="B218" s="34" t="s">
        <v>178</v>
      </c>
      <c r="C218" s="83">
        <v>113250872</v>
      </c>
      <c r="D218" s="36">
        <v>3756</v>
      </c>
      <c r="E218" s="37">
        <f t="shared" si="36"/>
        <v>30151.989350372736</v>
      </c>
      <c r="F218" s="38">
        <f t="shared" si="33"/>
        <v>1.4388138073237191</v>
      </c>
      <c r="G218" s="39">
        <f t="shared" si="34"/>
        <v>-5517.5072040065943</v>
      </c>
      <c r="H218" s="39">
        <f t="shared" si="35"/>
        <v>0</v>
      </c>
      <c r="I218" s="37">
        <f t="shared" si="37"/>
        <v>-5517.5072040065943</v>
      </c>
      <c r="J218" s="40">
        <f t="shared" si="38"/>
        <v>-225.05974846257004</v>
      </c>
      <c r="K218" s="37">
        <f t="shared" si="39"/>
        <v>-5742.5669524691639</v>
      </c>
      <c r="L218" s="37">
        <f t="shared" si="40"/>
        <v>-20723757.058248769</v>
      </c>
      <c r="M218" s="37">
        <f t="shared" si="41"/>
        <v>-21569081.473474178</v>
      </c>
      <c r="N218" s="41">
        <f>'jan-mai'!M218</f>
        <v>-21394145.36597601</v>
      </c>
      <c r="O218" s="41">
        <f t="shared" si="42"/>
        <v>-174936.10749816895</v>
      </c>
      <c r="P218" s="4"/>
      <c r="Q218" s="4"/>
      <c r="R218" s="4"/>
      <c r="S218" s="4"/>
      <c r="T218" s="4"/>
    </row>
    <row r="219" spans="1:20" s="34" customFormat="1" x14ac:dyDescent="0.2">
      <c r="A219" s="33">
        <v>4201</v>
      </c>
      <c r="B219" s="34" t="s">
        <v>179</v>
      </c>
      <c r="C219" s="83">
        <v>116239614</v>
      </c>
      <c r="D219" s="36">
        <v>6762</v>
      </c>
      <c r="E219" s="37">
        <f t="shared" si="36"/>
        <v>17190.123336291039</v>
      </c>
      <c r="F219" s="38">
        <f t="shared" si="33"/>
        <v>0.82029038012868194</v>
      </c>
      <c r="G219" s="39">
        <f t="shared" si="34"/>
        <v>2259.6124044424241</v>
      </c>
      <c r="H219" s="39">
        <f t="shared" si="35"/>
        <v>584.64219556208627</v>
      </c>
      <c r="I219" s="37">
        <f t="shared" si="37"/>
        <v>2844.2546000045104</v>
      </c>
      <c r="J219" s="40">
        <f t="shared" si="38"/>
        <v>-225.05974846257004</v>
      </c>
      <c r="K219" s="37">
        <f t="shared" si="39"/>
        <v>2619.1948515419404</v>
      </c>
      <c r="L219" s="37">
        <f t="shared" si="40"/>
        <v>19232849.605230499</v>
      </c>
      <c r="M219" s="37">
        <f t="shared" si="41"/>
        <v>17710995.586126599</v>
      </c>
      <c r="N219" s="41">
        <f>'jan-mai'!M219</f>
        <v>16154936.239379101</v>
      </c>
      <c r="O219" s="41">
        <f t="shared" si="42"/>
        <v>1556059.346747499</v>
      </c>
      <c r="P219" s="4"/>
      <c r="Q219" s="4"/>
      <c r="R219" s="4"/>
      <c r="S219" s="4"/>
      <c r="T219" s="4"/>
    </row>
    <row r="220" spans="1:20" s="34" customFormat="1" x14ac:dyDescent="0.2">
      <c r="A220" s="33">
        <v>4202</v>
      </c>
      <c r="B220" s="34" t="s">
        <v>180</v>
      </c>
      <c r="C220" s="83">
        <v>423763356</v>
      </c>
      <c r="D220" s="36">
        <v>23891</v>
      </c>
      <c r="E220" s="37">
        <f t="shared" si="36"/>
        <v>17737.363693441046</v>
      </c>
      <c r="F220" s="38">
        <f t="shared" si="33"/>
        <v>0.84640397988631988</v>
      </c>
      <c r="G220" s="39">
        <f t="shared" si="34"/>
        <v>1931.2681901524199</v>
      </c>
      <c r="H220" s="39">
        <f t="shared" si="35"/>
        <v>393.10807055958372</v>
      </c>
      <c r="I220" s="37">
        <f t="shared" si="37"/>
        <v>2324.3762607120038</v>
      </c>
      <c r="J220" s="40">
        <f t="shared" si="38"/>
        <v>-225.05974846257004</v>
      </c>
      <c r="K220" s="37">
        <f t="shared" si="39"/>
        <v>2099.3165122494338</v>
      </c>
      <c r="L220" s="37">
        <f t="shared" si="40"/>
        <v>55531673.24467048</v>
      </c>
      <c r="M220" s="37">
        <f t="shared" si="41"/>
        <v>50154770.794151224</v>
      </c>
      <c r="N220" s="41">
        <f>'jan-mai'!M220</f>
        <v>40470474.44285804</v>
      </c>
      <c r="O220" s="41">
        <f t="shared" si="42"/>
        <v>9684296.3512931839</v>
      </c>
      <c r="P220" s="4"/>
      <c r="Q220" s="4"/>
      <c r="R220" s="4"/>
      <c r="S220" s="4"/>
      <c r="T220" s="4"/>
    </row>
    <row r="221" spans="1:20" s="34" customFormat="1" x14ac:dyDescent="0.2">
      <c r="A221" s="33">
        <v>4203</v>
      </c>
      <c r="B221" s="34" t="s">
        <v>181</v>
      </c>
      <c r="C221" s="83">
        <v>781066620</v>
      </c>
      <c r="D221" s="36">
        <v>45065</v>
      </c>
      <c r="E221" s="37">
        <f t="shared" si="36"/>
        <v>17332.000887606791</v>
      </c>
      <c r="F221" s="38">
        <f t="shared" si="33"/>
        <v>0.82706059278066613</v>
      </c>
      <c r="G221" s="39">
        <f t="shared" si="34"/>
        <v>2174.4858736529727</v>
      </c>
      <c r="H221" s="39">
        <f t="shared" si="35"/>
        <v>534.98505260157287</v>
      </c>
      <c r="I221" s="37">
        <f t="shared" si="37"/>
        <v>2709.4709262545457</v>
      </c>
      <c r="J221" s="40">
        <f t="shared" si="38"/>
        <v>-225.05974846257004</v>
      </c>
      <c r="K221" s="37">
        <f t="shared" si="39"/>
        <v>2484.4111777919757</v>
      </c>
      <c r="L221" s="37">
        <f t="shared" si="40"/>
        <v>122102307.2916611</v>
      </c>
      <c r="M221" s="37">
        <f t="shared" si="41"/>
        <v>111959989.72719538</v>
      </c>
      <c r="N221" s="41">
        <f>'jan-mai'!M221</f>
        <v>89903471.888083205</v>
      </c>
      <c r="O221" s="41">
        <f t="shared" si="42"/>
        <v>22056517.839112177</v>
      </c>
      <c r="P221" s="4"/>
      <c r="Q221" s="4"/>
      <c r="R221" s="4"/>
      <c r="S221" s="4"/>
      <c r="T221" s="4"/>
    </row>
    <row r="222" spans="1:20" s="34" customFormat="1" x14ac:dyDescent="0.2">
      <c r="A222" s="33">
        <v>4204</v>
      </c>
      <c r="B222" s="34" t="s">
        <v>194</v>
      </c>
      <c r="C222" s="83">
        <v>2015152871</v>
      </c>
      <c r="D222" s="36">
        <v>112588</v>
      </c>
      <c r="E222" s="37">
        <f t="shared" si="36"/>
        <v>17898.469383948555</v>
      </c>
      <c r="F222" s="38">
        <f t="shared" si="33"/>
        <v>0.85409173439057651</v>
      </c>
      <c r="G222" s="39">
        <f t="shared" si="34"/>
        <v>1834.6047758479144</v>
      </c>
      <c r="H222" s="39">
        <f t="shared" si="35"/>
        <v>336.72107888195546</v>
      </c>
      <c r="I222" s="37">
        <f t="shared" si="37"/>
        <v>2171.3258547298701</v>
      </c>
      <c r="J222" s="40">
        <f t="shared" si="38"/>
        <v>-225.05974846257004</v>
      </c>
      <c r="K222" s="37">
        <f t="shared" si="39"/>
        <v>1946.2661062673001</v>
      </c>
      <c r="L222" s="37">
        <f t="shared" si="40"/>
        <v>244465235.33232662</v>
      </c>
      <c r="M222" s="37">
        <f t="shared" si="41"/>
        <v>219126208.37242278</v>
      </c>
      <c r="N222" s="41">
        <f>'jan-mai'!M222</f>
        <v>171985304.90380251</v>
      </c>
      <c r="O222" s="41">
        <f t="shared" si="42"/>
        <v>47140903.46862027</v>
      </c>
      <c r="P222" s="4"/>
      <c r="Q222" s="4"/>
      <c r="R222" s="4"/>
      <c r="S222" s="4"/>
      <c r="T222" s="4"/>
    </row>
    <row r="223" spans="1:20" s="34" customFormat="1" x14ac:dyDescent="0.2">
      <c r="A223" s="33">
        <v>4205</v>
      </c>
      <c r="B223" s="34" t="s">
        <v>199</v>
      </c>
      <c r="C223" s="83">
        <v>393640713</v>
      </c>
      <c r="D223" s="36">
        <v>23055</v>
      </c>
      <c r="E223" s="37">
        <f t="shared" si="36"/>
        <v>17073.984515289525</v>
      </c>
      <c r="F223" s="38">
        <f t="shared" si="33"/>
        <v>0.81474838628935309</v>
      </c>
      <c r="G223" s="39">
        <f t="shared" si="34"/>
        <v>2329.2956970433324</v>
      </c>
      <c r="H223" s="39">
        <f t="shared" si="35"/>
        <v>625.29078291261612</v>
      </c>
      <c r="I223" s="37">
        <f t="shared" si="37"/>
        <v>2954.5864799559486</v>
      </c>
      <c r="J223" s="40">
        <f t="shared" si="38"/>
        <v>-225.05974846257004</v>
      </c>
      <c r="K223" s="37">
        <f t="shared" si="39"/>
        <v>2729.5267314933785</v>
      </c>
      <c r="L223" s="37">
        <f t="shared" si="40"/>
        <v>68117991.295384392</v>
      </c>
      <c r="M223" s="37">
        <f t="shared" si="41"/>
        <v>62929238.794579841</v>
      </c>
      <c r="N223" s="41">
        <f>'jan-mai'!M223</f>
        <v>51112426.470509455</v>
      </c>
      <c r="O223" s="41">
        <f t="shared" si="42"/>
        <v>11816812.324070387</v>
      </c>
      <c r="P223" s="4"/>
      <c r="Q223" s="4"/>
      <c r="R223" s="4"/>
      <c r="S223" s="4"/>
      <c r="T223" s="4"/>
    </row>
    <row r="224" spans="1:20" s="34" customFormat="1" x14ac:dyDescent="0.2">
      <c r="A224" s="33">
        <v>4206</v>
      </c>
      <c r="B224" s="34" t="s">
        <v>195</v>
      </c>
      <c r="C224" s="83">
        <v>166296772</v>
      </c>
      <c r="D224" s="36">
        <v>9645</v>
      </c>
      <c r="E224" s="37">
        <f t="shared" si="36"/>
        <v>17241.759668221875</v>
      </c>
      <c r="F224" s="38">
        <f t="shared" si="33"/>
        <v>0.82275439888639357</v>
      </c>
      <c r="G224" s="39">
        <f t="shared" si="34"/>
        <v>2228.6306052839223</v>
      </c>
      <c r="H224" s="39">
        <f t="shared" si="35"/>
        <v>566.56947938629344</v>
      </c>
      <c r="I224" s="37">
        <f t="shared" si="37"/>
        <v>2795.2000846702158</v>
      </c>
      <c r="J224" s="40">
        <f t="shared" si="38"/>
        <v>-225.05974846257004</v>
      </c>
      <c r="K224" s="37">
        <f t="shared" si="39"/>
        <v>2570.1403362076458</v>
      </c>
      <c r="L224" s="37">
        <f t="shared" si="40"/>
        <v>26959704.816644233</v>
      </c>
      <c r="M224" s="37">
        <f t="shared" si="41"/>
        <v>24789003.542722743</v>
      </c>
      <c r="N224" s="41">
        <f>'jan-mai'!M224</f>
        <v>21124135.867526088</v>
      </c>
      <c r="O224" s="41">
        <f t="shared" si="42"/>
        <v>3664867.6751966551</v>
      </c>
      <c r="P224" s="4"/>
      <c r="Q224" s="4"/>
      <c r="R224" s="4"/>
      <c r="S224" s="4"/>
      <c r="T224" s="4"/>
    </row>
    <row r="225" spans="1:20" s="34" customFormat="1" x14ac:dyDescent="0.2">
      <c r="A225" s="33">
        <v>4207</v>
      </c>
      <c r="B225" s="34" t="s">
        <v>196</v>
      </c>
      <c r="C225" s="83">
        <v>164886217</v>
      </c>
      <c r="D225" s="36">
        <v>9027</v>
      </c>
      <c r="E225" s="37">
        <f t="shared" si="36"/>
        <v>18265.893098482331</v>
      </c>
      <c r="F225" s="38">
        <f t="shared" si="33"/>
        <v>0.87162471728819846</v>
      </c>
      <c r="G225" s="39">
        <f t="shared" si="34"/>
        <v>1614.1505471276489</v>
      </c>
      <c r="H225" s="39">
        <f t="shared" si="35"/>
        <v>208.12277879513402</v>
      </c>
      <c r="I225" s="37">
        <f t="shared" si="37"/>
        <v>1822.273325922783</v>
      </c>
      <c r="J225" s="40">
        <f t="shared" si="38"/>
        <v>-225.05974846257004</v>
      </c>
      <c r="K225" s="37">
        <f t="shared" si="39"/>
        <v>1597.2135774602129</v>
      </c>
      <c r="L225" s="37">
        <f t="shared" si="40"/>
        <v>16449661.313104963</v>
      </c>
      <c r="M225" s="37">
        <f t="shared" si="41"/>
        <v>14418046.963733342</v>
      </c>
      <c r="N225" s="41">
        <f>'jan-mai'!M225</f>
        <v>12175202.130431093</v>
      </c>
      <c r="O225" s="41">
        <f t="shared" si="42"/>
        <v>2242844.8333022483</v>
      </c>
      <c r="P225" s="4"/>
      <c r="Q225" s="4"/>
      <c r="R225" s="4"/>
      <c r="S225" s="4"/>
      <c r="T225" s="4"/>
    </row>
    <row r="226" spans="1:20" s="34" customFormat="1" x14ac:dyDescent="0.2">
      <c r="A226" s="33">
        <v>4211</v>
      </c>
      <c r="B226" s="34" t="s">
        <v>182</v>
      </c>
      <c r="C226" s="83">
        <v>35286315</v>
      </c>
      <c r="D226" s="36">
        <v>2430</v>
      </c>
      <c r="E226" s="37">
        <f t="shared" si="36"/>
        <v>14521.117283950618</v>
      </c>
      <c r="F226" s="38">
        <f t="shared" si="33"/>
        <v>0.6929288745472767</v>
      </c>
      <c r="G226" s="39">
        <f t="shared" si="34"/>
        <v>3861.0160358466765</v>
      </c>
      <c r="H226" s="39">
        <f t="shared" si="35"/>
        <v>1518.7943138812334</v>
      </c>
      <c r="I226" s="37">
        <f t="shared" si="37"/>
        <v>5379.8103497279099</v>
      </c>
      <c r="J226" s="40">
        <f t="shared" si="38"/>
        <v>-225.05974846257004</v>
      </c>
      <c r="K226" s="37">
        <f t="shared" si="39"/>
        <v>5154.7506012653394</v>
      </c>
      <c r="L226" s="37">
        <f t="shared" si="40"/>
        <v>13072939.14983882</v>
      </c>
      <c r="M226" s="37">
        <f t="shared" si="41"/>
        <v>12526043.961074775</v>
      </c>
      <c r="N226" s="41">
        <f>'jan-mai'!M226</f>
        <v>10087544.609936588</v>
      </c>
      <c r="O226" s="41">
        <f t="shared" si="42"/>
        <v>2438499.3511381876</v>
      </c>
      <c r="P226" s="4"/>
      <c r="Q226" s="4"/>
      <c r="R226" s="4"/>
      <c r="S226" s="4"/>
      <c r="T226" s="4"/>
    </row>
    <row r="227" spans="1:20" s="34" customFormat="1" x14ac:dyDescent="0.2">
      <c r="A227" s="33">
        <v>4212</v>
      </c>
      <c r="B227" s="34" t="s">
        <v>183</v>
      </c>
      <c r="C227" s="83">
        <v>32057486</v>
      </c>
      <c r="D227" s="36">
        <v>2128</v>
      </c>
      <c r="E227" s="37">
        <f t="shared" si="36"/>
        <v>15064.608082706767</v>
      </c>
      <c r="F227" s="38">
        <f t="shared" si="33"/>
        <v>0.71886355024369397</v>
      </c>
      <c r="G227" s="39">
        <f t="shared" si="34"/>
        <v>3534.9215565929871</v>
      </c>
      <c r="H227" s="39">
        <f t="shared" si="35"/>
        <v>1328.5725343165814</v>
      </c>
      <c r="I227" s="37">
        <f t="shared" si="37"/>
        <v>4863.4940909095685</v>
      </c>
      <c r="J227" s="40">
        <f t="shared" si="38"/>
        <v>-225.05974846257004</v>
      </c>
      <c r="K227" s="37">
        <f t="shared" si="39"/>
        <v>4638.4343424469989</v>
      </c>
      <c r="L227" s="37">
        <f t="shared" si="40"/>
        <v>10349515.425455561</v>
      </c>
      <c r="M227" s="37">
        <f t="shared" si="41"/>
        <v>9870588.2807272132</v>
      </c>
      <c r="N227" s="41">
        <f>'jan-mai'!M227</f>
        <v>7858184.397796317</v>
      </c>
      <c r="O227" s="41">
        <f t="shared" si="42"/>
        <v>2012403.8829308962</v>
      </c>
      <c r="P227" s="4"/>
      <c r="Q227" s="4"/>
      <c r="R227" s="4"/>
      <c r="S227" s="4"/>
      <c r="T227" s="4"/>
    </row>
    <row r="228" spans="1:20" s="34" customFormat="1" x14ac:dyDescent="0.2">
      <c r="A228" s="33">
        <v>4213</v>
      </c>
      <c r="B228" s="34" t="s">
        <v>184</v>
      </c>
      <c r="C228" s="83">
        <v>102071858</v>
      </c>
      <c r="D228" s="36">
        <v>6067</v>
      </c>
      <c r="E228" s="37">
        <f t="shared" si="36"/>
        <v>16824.107136970495</v>
      </c>
      <c r="F228" s="38">
        <f t="shared" si="33"/>
        <v>0.80282456203067853</v>
      </c>
      <c r="G228" s="39">
        <f t="shared" si="34"/>
        <v>2479.2221240347503</v>
      </c>
      <c r="H228" s="39">
        <f t="shared" si="35"/>
        <v>712.74786532427652</v>
      </c>
      <c r="I228" s="37">
        <f t="shared" si="37"/>
        <v>3191.9699893590268</v>
      </c>
      <c r="J228" s="40">
        <f t="shared" si="38"/>
        <v>-225.05974846257004</v>
      </c>
      <c r="K228" s="37">
        <f t="shared" si="39"/>
        <v>2966.9102408964568</v>
      </c>
      <c r="L228" s="37">
        <f t="shared" si="40"/>
        <v>19365681.925441217</v>
      </c>
      <c r="M228" s="37">
        <f t="shared" si="41"/>
        <v>18000244.431518804</v>
      </c>
      <c r="N228" s="41">
        <f>'jan-mai'!M228</f>
        <v>15031343.156804638</v>
      </c>
      <c r="O228" s="41">
        <f t="shared" si="42"/>
        <v>2968901.2747141663</v>
      </c>
      <c r="P228" s="4"/>
      <c r="Q228" s="4"/>
      <c r="R228" s="4"/>
      <c r="S228" s="4"/>
      <c r="T228" s="4"/>
    </row>
    <row r="229" spans="1:20" s="34" customFormat="1" x14ac:dyDescent="0.2">
      <c r="A229" s="33">
        <v>4214</v>
      </c>
      <c r="B229" s="34" t="s">
        <v>185</v>
      </c>
      <c r="C229" s="83">
        <v>98040209</v>
      </c>
      <c r="D229" s="36">
        <v>6004</v>
      </c>
      <c r="E229" s="37">
        <f t="shared" si="36"/>
        <v>16329.148734177215</v>
      </c>
      <c r="F229" s="38">
        <f t="shared" si="33"/>
        <v>0.77920578929517204</v>
      </c>
      <c r="G229" s="39">
        <f t="shared" si="34"/>
        <v>2776.1971657107183</v>
      </c>
      <c r="H229" s="39">
        <f t="shared" si="35"/>
        <v>885.98330630192447</v>
      </c>
      <c r="I229" s="37">
        <f t="shared" si="37"/>
        <v>3662.1804720126429</v>
      </c>
      <c r="J229" s="40">
        <f t="shared" si="38"/>
        <v>-225.05974846257004</v>
      </c>
      <c r="K229" s="37">
        <f t="shared" si="39"/>
        <v>3437.1207235500729</v>
      </c>
      <c r="L229" s="37">
        <f t="shared" si="40"/>
        <v>21987731.553963907</v>
      </c>
      <c r="M229" s="37">
        <f t="shared" si="41"/>
        <v>20636472.824194636</v>
      </c>
      <c r="N229" s="41">
        <f>'jan-mai'!M229</f>
        <v>15484270.874139616</v>
      </c>
      <c r="O229" s="41">
        <f t="shared" si="42"/>
        <v>5152201.9500550199</v>
      </c>
      <c r="P229" s="4"/>
      <c r="Q229" s="4"/>
      <c r="R229" s="4"/>
      <c r="S229" s="4"/>
      <c r="T229" s="4"/>
    </row>
    <row r="230" spans="1:20" s="34" customFormat="1" x14ac:dyDescent="0.2">
      <c r="A230" s="33">
        <v>4215</v>
      </c>
      <c r="B230" s="34" t="s">
        <v>186</v>
      </c>
      <c r="C230" s="83">
        <v>207154164</v>
      </c>
      <c r="D230" s="36">
        <v>11180</v>
      </c>
      <c r="E230" s="37">
        <f t="shared" si="36"/>
        <v>18528.994991055457</v>
      </c>
      <c r="F230" s="38">
        <f t="shared" si="33"/>
        <v>0.88417959820727576</v>
      </c>
      <c r="G230" s="39">
        <f t="shared" si="34"/>
        <v>1456.2894115837735</v>
      </c>
      <c r="H230" s="39">
        <f t="shared" si="35"/>
        <v>116.03711639453995</v>
      </c>
      <c r="I230" s="37">
        <f t="shared" si="37"/>
        <v>1572.3265279783134</v>
      </c>
      <c r="J230" s="40">
        <f t="shared" si="38"/>
        <v>-225.05974846257004</v>
      </c>
      <c r="K230" s="37">
        <f t="shared" si="39"/>
        <v>1347.2667795157433</v>
      </c>
      <c r="L230" s="37">
        <f t="shared" si="40"/>
        <v>17578610.582797542</v>
      </c>
      <c r="M230" s="37">
        <f t="shared" si="41"/>
        <v>15062442.59498601</v>
      </c>
      <c r="N230" s="41">
        <f>'jan-mai'!M230</f>
        <v>14465960.468967501</v>
      </c>
      <c r="O230" s="41">
        <f t="shared" si="42"/>
        <v>596482.12601850927</v>
      </c>
      <c r="P230" s="4"/>
      <c r="Q230" s="4"/>
      <c r="R230" s="4"/>
      <c r="S230" s="4"/>
      <c r="T230" s="4"/>
    </row>
    <row r="231" spans="1:20" s="34" customFormat="1" x14ac:dyDescent="0.2">
      <c r="A231" s="33">
        <v>4216</v>
      </c>
      <c r="B231" s="34" t="s">
        <v>187</v>
      </c>
      <c r="C231" s="83">
        <v>77889460</v>
      </c>
      <c r="D231" s="36">
        <v>5274</v>
      </c>
      <c r="E231" s="37">
        <f t="shared" si="36"/>
        <v>14768.574137277208</v>
      </c>
      <c r="F231" s="38">
        <f t="shared" si="33"/>
        <v>0.70473719449412542</v>
      </c>
      <c r="G231" s="39">
        <f t="shared" si="34"/>
        <v>3712.5419238507225</v>
      </c>
      <c r="H231" s="39">
        <f t="shared" si="35"/>
        <v>1432.1844152169269</v>
      </c>
      <c r="I231" s="37">
        <f t="shared" si="37"/>
        <v>5144.726339067649</v>
      </c>
      <c r="J231" s="40">
        <f t="shared" si="38"/>
        <v>-225.05974846257004</v>
      </c>
      <c r="K231" s="37">
        <f t="shared" si="39"/>
        <v>4919.6665906050785</v>
      </c>
      <c r="L231" s="37">
        <f t="shared" si="40"/>
        <v>27133286.712242782</v>
      </c>
      <c r="M231" s="37">
        <f t="shared" si="41"/>
        <v>25946321.598851185</v>
      </c>
      <c r="N231" s="41">
        <f>'jan-mai'!M231</f>
        <v>20762032.084529039</v>
      </c>
      <c r="O231" s="41">
        <f t="shared" si="42"/>
        <v>5184289.5143221468</v>
      </c>
      <c r="P231" s="4"/>
      <c r="Q231" s="4"/>
      <c r="R231" s="4"/>
      <c r="S231" s="4"/>
      <c r="T231" s="4"/>
    </row>
    <row r="232" spans="1:20" s="34" customFormat="1" x14ac:dyDescent="0.2">
      <c r="A232" s="33">
        <v>4217</v>
      </c>
      <c r="B232" s="34" t="s">
        <v>188</v>
      </c>
      <c r="C232" s="83">
        <v>31147109</v>
      </c>
      <c r="D232" s="36">
        <v>1822</v>
      </c>
      <c r="E232" s="37">
        <f t="shared" si="36"/>
        <v>17095.010428100988</v>
      </c>
      <c r="F232" s="38">
        <f t="shared" si="33"/>
        <v>0.81575171556601134</v>
      </c>
      <c r="G232" s="39">
        <f t="shared" si="34"/>
        <v>2316.6801493564549</v>
      </c>
      <c r="H232" s="39">
        <f t="shared" si="35"/>
        <v>617.93171342860398</v>
      </c>
      <c r="I232" s="37">
        <f t="shared" si="37"/>
        <v>2934.6118627850587</v>
      </c>
      <c r="J232" s="40">
        <f t="shared" si="38"/>
        <v>-225.05974846257004</v>
      </c>
      <c r="K232" s="37">
        <f t="shared" si="39"/>
        <v>2709.5521143224887</v>
      </c>
      <c r="L232" s="37">
        <f t="shared" si="40"/>
        <v>5346862.8139943769</v>
      </c>
      <c r="M232" s="37">
        <f t="shared" si="41"/>
        <v>4936803.9522955744</v>
      </c>
      <c r="N232" s="41">
        <f>'jan-mai'!M232</f>
        <v>3254418.3891376383</v>
      </c>
      <c r="O232" s="41">
        <f t="shared" si="42"/>
        <v>1682385.5631579361</v>
      </c>
      <c r="P232" s="4"/>
      <c r="Q232" s="4"/>
      <c r="R232" s="4"/>
      <c r="S232" s="4"/>
      <c r="T232" s="4"/>
    </row>
    <row r="233" spans="1:20" s="34" customFormat="1" x14ac:dyDescent="0.2">
      <c r="A233" s="33">
        <v>4218</v>
      </c>
      <c r="B233" s="34" t="s">
        <v>189</v>
      </c>
      <c r="C233" s="83">
        <v>23182489</v>
      </c>
      <c r="D233" s="36">
        <v>1335</v>
      </c>
      <c r="E233" s="37">
        <f t="shared" si="36"/>
        <v>17365.16029962547</v>
      </c>
      <c r="F233" s="38">
        <f t="shared" si="33"/>
        <v>0.82864291689536407</v>
      </c>
      <c r="G233" s="39">
        <f t="shared" si="34"/>
        <v>2154.5902264417659</v>
      </c>
      <c r="H233" s="39">
        <f t="shared" si="35"/>
        <v>523.37925839503544</v>
      </c>
      <c r="I233" s="37">
        <f t="shared" si="37"/>
        <v>2677.9694848368013</v>
      </c>
      <c r="J233" s="40">
        <f t="shared" si="38"/>
        <v>-225.05974846257004</v>
      </c>
      <c r="K233" s="37">
        <f t="shared" si="39"/>
        <v>2452.9097363742312</v>
      </c>
      <c r="L233" s="37">
        <f t="shared" si="40"/>
        <v>3575089.2622571299</v>
      </c>
      <c r="M233" s="37">
        <f t="shared" si="41"/>
        <v>3274634.4980595987</v>
      </c>
      <c r="N233" s="41">
        <f>'jan-mai'!M233</f>
        <v>1494744.4255207162</v>
      </c>
      <c r="O233" s="41">
        <f t="shared" si="42"/>
        <v>1779890.0725388825</v>
      </c>
      <c r="P233" s="4"/>
      <c r="Q233" s="4"/>
      <c r="R233" s="4"/>
      <c r="S233" s="4"/>
      <c r="T233" s="4"/>
    </row>
    <row r="234" spans="1:20" s="34" customFormat="1" x14ac:dyDescent="0.2">
      <c r="A234" s="33">
        <v>4219</v>
      </c>
      <c r="B234" s="34" t="s">
        <v>190</v>
      </c>
      <c r="C234" s="83">
        <v>58019040</v>
      </c>
      <c r="D234" s="36">
        <v>3619</v>
      </c>
      <c r="E234" s="37">
        <f t="shared" si="36"/>
        <v>16031.787786681403</v>
      </c>
      <c r="F234" s="38">
        <f t="shared" si="33"/>
        <v>0.76501611072888698</v>
      </c>
      <c r="G234" s="39">
        <f t="shared" si="34"/>
        <v>2954.6137342082056</v>
      </c>
      <c r="H234" s="39">
        <f t="shared" si="35"/>
        <v>990.05963792545867</v>
      </c>
      <c r="I234" s="37">
        <f t="shared" si="37"/>
        <v>3944.6733721336641</v>
      </c>
      <c r="J234" s="40">
        <f t="shared" si="38"/>
        <v>-225.05974846257004</v>
      </c>
      <c r="K234" s="37">
        <f t="shared" si="39"/>
        <v>3719.613623671094</v>
      </c>
      <c r="L234" s="37">
        <f t="shared" si="40"/>
        <v>14275772.93375173</v>
      </c>
      <c r="M234" s="37">
        <f t="shared" si="41"/>
        <v>13461281.70406569</v>
      </c>
      <c r="N234" s="41">
        <f>'jan-mai'!M234</f>
        <v>10715158.887535185</v>
      </c>
      <c r="O234" s="41">
        <f t="shared" si="42"/>
        <v>2746122.8165305052</v>
      </c>
      <c r="P234" s="4"/>
      <c r="Q234" s="4"/>
      <c r="R234" s="4"/>
      <c r="S234" s="4"/>
      <c r="T234" s="4"/>
    </row>
    <row r="235" spans="1:20" s="34" customFormat="1" x14ac:dyDescent="0.2">
      <c r="A235" s="33">
        <v>4220</v>
      </c>
      <c r="B235" s="34" t="s">
        <v>191</v>
      </c>
      <c r="C235" s="83">
        <v>21631300</v>
      </c>
      <c r="D235" s="36">
        <v>1142</v>
      </c>
      <c r="E235" s="37">
        <f t="shared" si="36"/>
        <v>18941.593695271455</v>
      </c>
      <c r="F235" s="38">
        <f t="shared" si="33"/>
        <v>0.90386827299458339</v>
      </c>
      <c r="G235" s="39">
        <f t="shared" si="34"/>
        <v>1208.7301890541748</v>
      </c>
      <c r="H235" s="39">
        <f t="shared" si="35"/>
        <v>0</v>
      </c>
      <c r="I235" s="37">
        <f t="shared" si="37"/>
        <v>1208.7301890541748</v>
      </c>
      <c r="J235" s="40">
        <f t="shared" si="38"/>
        <v>-225.05974846257004</v>
      </c>
      <c r="K235" s="37">
        <f t="shared" si="39"/>
        <v>983.6704405916048</v>
      </c>
      <c r="L235" s="37">
        <f t="shared" si="40"/>
        <v>1380369.8758998676</v>
      </c>
      <c r="M235" s="37">
        <f t="shared" si="41"/>
        <v>1123351.6431556127</v>
      </c>
      <c r="N235" s="41">
        <f>'jan-mai'!M235</f>
        <v>467095.27903498337</v>
      </c>
      <c r="O235" s="41">
        <f t="shared" si="42"/>
        <v>656256.36412062938</v>
      </c>
      <c r="P235" s="4"/>
      <c r="Q235" s="4"/>
      <c r="R235" s="4"/>
      <c r="S235" s="4"/>
      <c r="T235" s="4"/>
    </row>
    <row r="236" spans="1:20" s="34" customFormat="1" x14ac:dyDescent="0.2">
      <c r="A236" s="33">
        <v>4221</v>
      </c>
      <c r="B236" s="34" t="s">
        <v>192</v>
      </c>
      <c r="C236" s="83">
        <v>37146751</v>
      </c>
      <c r="D236" s="36">
        <v>1169</v>
      </c>
      <c r="E236" s="37">
        <f t="shared" si="36"/>
        <v>31776.519247219847</v>
      </c>
      <c r="F236" s="38">
        <f t="shared" si="33"/>
        <v>1.5163342660514252</v>
      </c>
      <c r="G236" s="39">
        <f t="shared" si="34"/>
        <v>-6492.2251421148603</v>
      </c>
      <c r="H236" s="39">
        <f t="shared" si="35"/>
        <v>0</v>
      </c>
      <c r="I236" s="37">
        <f t="shared" si="37"/>
        <v>-6492.2251421148603</v>
      </c>
      <c r="J236" s="40">
        <f t="shared" si="38"/>
        <v>-225.05974846257004</v>
      </c>
      <c r="K236" s="37">
        <f t="shared" si="39"/>
        <v>-6717.2848905774299</v>
      </c>
      <c r="L236" s="37">
        <f t="shared" si="40"/>
        <v>-7589411.1911322717</v>
      </c>
      <c r="M236" s="37">
        <f t="shared" si="41"/>
        <v>-7852506.0370850153</v>
      </c>
      <c r="N236" s="41">
        <f>'jan-mai'!M236</f>
        <v>-7800227.6921261856</v>
      </c>
      <c r="O236" s="41">
        <f t="shared" si="42"/>
        <v>-52278.344958829693</v>
      </c>
      <c r="P236" s="4"/>
      <c r="Q236" s="4"/>
      <c r="R236" s="4"/>
      <c r="S236" s="4"/>
      <c r="T236" s="4"/>
    </row>
    <row r="237" spans="1:20" s="34" customFormat="1" x14ac:dyDescent="0.2">
      <c r="A237" s="33">
        <v>4222</v>
      </c>
      <c r="B237" s="34" t="s">
        <v>193</v>
      </c>
      <c r="C237" s="83">
        <v>65447224</v>
      </c>
      <c r="D237" s="36">
        <v>930</v>
      </c>
      <c r="E237" s="37">
        <f t="shared" si="36"/>
        <v>70373.359139784952</v>
      </c>
      <c r="F237" s="38">
        <f t="shared" si="33"/>
        <v>3.358125383419245</v>
      </c>
      <c r="G237" s="39">
        <f t="shared" si="34"/>
        <v>-29650.329077653922</v>
      </c>
      <c r="H237" s="39">
        <f t="shared" si="35"/>
        <v>0</v>
      </c>
      <c r="I237" s="37">
        <f t="shared" si="37"/>
        <v>-29650.329077653922</v>
      </c>
      <c r="J237" s="40">
        <f t="shared" si="38"/>
        <v>-225.05974846257004</v>
      </c>
      <c r="K237" s="37">
        <f t="shared" si="39"/>
        <v>-29875.38882611649</v>
      </c>
      <c r="L237" s="37">
        <f t="shared" si="40"/>
        <v>-27574806.042218149</v>
      </c>
      <c r="M237" s="37">
        <f t="shared" si="41"/>
        <v>-27784111.608288337</v>
      </c>
      <c r="N237" s="41">
        <f>'jan-mai'!M237</f>
        <v>-26216200.117773611</v>
      </c>
      <c r="O237" s="41">
        <f t="shared" si="42"/>
        <v>-1567911.4905147254</v>
      </c>
      <c r="P237" s="4"/>
      <c r="Q237" s="4"/>
      <c r="R237" s="4"/>
      <c r="S237" s="4"/>
      <c r="T237" s="4"/>
    </row>
    <row r="238" spans="1:20" s="34" customFormat="1" x14ac:dyDescent="0.2">
      <c r="A238" s="33">
        <v>4223</v>
      </c>
      <c r="B238" s="34" t="s">
        <v>197</v>
      </c>
      <c r="C238" s="83">
        <v>232159184</v>
      </c>
      <c r="D238" s="36">
        <v>14935</v>
      </c>
      <c r="E238" s="37">
        <f t="shared" si="36"/>
        <v>15544.639035821894</v>
      </c>
      <c r="F238" s="38">
        <f t="shared" si="33"/>
        <v>0.7417700044500487</v>
      </c>
      <c r="G238" s="39">
        <f t="shared" si="34"/>
        <v>3246.9029847239112</v>
      </c>
      <c r="H238" s="39">
        <f t="shared" si="35"/>
        <v>1160.5617007262867</v>
      </c>
      <c r="I238" s="37">
        <f t="shared" si="37"/>
        <v>4407.464685450198</v>
      </c>
      <c r="J238" s="40">
        <f t="shared" si="38"/>
        <v>-225.05974846257004</v>
      </c>
      <c r="K238" s="37">
        <f t="shared" si="39"/>
        <v>4182.4049369876284</v>
      </c>
      <c r="L238" s="37">
        <f t="shared" si="40"/>
        <v>65825485.077198707</v>
      </c>
      <c r="M238" s="37">
        <f t="shared" si="41"/>
        <v>62464217.733910233</v>
      </c>
      <c r="N238" s="41">
        <f>'jan-mai'!M238</f>
        <v>46229360.938128762</v>
      </c>
      <c r="O238" s="41">
        <f t="shared" si="42"/>
        <v>16234856.795781471</v>
      </c>
      <c r="P238" s="4"/>
      <c r="Q238" s="4"/>
      <c r="R238" s="4"/>
      <c r="S238" s="4"/>
      <c r="T238" s="4"/>
    </row>
    <row r="239" spans="1:20" s="34" customFormat="1" x14ac:dyDescent="0.2">
      <c r="A239" s="33">
        <v>4224</v>
      </c>
      <c r="B239" s="34" t="s">
        <v>198</v>
      </c>
      <c r="C239" s="83">
        <v>31790710</v>
      </c>
      <c r="D239" s="36">
        <v>927</v>
      </c>
      <c r="E239" s="37">
        <f t="shared" si="36"/>
        <v>34294.185544768072</v>
      </c>
      <c r="F239" s="38">
        <f t="shared" si="33"/>
        <v>1.6364740349088718</v>
      </c>
      <c r="G239" s="39">
        <f t="shared" si="34"/>
        <v>-8002.8249206437949</v>
      </c>
      <c r="H239" s="39">
        <f t="shared" si="35"/>
        <v>0</v>
      </c>
      <c r="I239" s="37">
        <f t="shared" si="37"/>
        <v>-8002.8249206437949</v>
      </c>
      <c r="J239" s="40">
        <f t="shared" si="38"/>
        <v>-225.05974846257004</v>
      </c>
      <c r="K239" s="37">
        <f t="shared" si="39"/>
        <v>-8227.8846691063645</v>
      </c>
      <c r="L239" s="37">
        <f t="shared" si="40"/>
        <v>-7418618.7014367981</v>
      </c>
      <c r="M239" s="37">
        <f t="shared" si="41"/>
        <v>-7627249.0882615997</v>
      </c>
      <c r="N239" s="41">
        <f>'jan-mai'!M239</f>
        <v>-7901062.1432001488</v>
      </c>
      <c r="O239" s="41">
        <f t="shared" si="42"/>
        <v>273813.05493854918</v>
      </c>
      <c r="P239" s="4"/>
      <c r="Q239" s="4"/>
      <c r="R239" s="4"/>
      <c r="S239" s="4"/>
      <c r="T239" s="4"/>
    </row>
    <row r="240" spans="1:20" s="34" customFormat="1" x14ac:dyDescent="0.2">
      <c r="A240" s="33">
        <v>4225</v>
      </c>
      <c r="B240" s="34" t="s">
        <v>200</v>
      </c>
      <c r="C240" s="83">
        <v>163449098</v>
      </c>
      <c r="D240" s="36">
        <v>10464</v>
      </c>
      <c r="E240" s="37">
        <f t="shared" si="36"/>
        <v>15620.135512232417</v>
      </c>
      <c r="F240" s="38">
        <f t="shared" si="33"/>
        <v>0.74537259834199721</v>
      </c>
      <c r="G240" s="39">
        <f t="shared" si="34"/>
        <v>3201.6050988775974</v>
      </c>
      <c r="H240" s="39">
        <f t="shared" si="35"/>
        <v>1134.137933982604</v>
      </c>
      <c r="I240" s="37">
        <f t="shared" si="37"/>
        <v>4335.7430328602013</v>
      </c>
      <c r="J240" s="40">
        <f t="shared" si="38"/>
        <v>-225.05974846257004</v>
      </c>
      <c r="K240" s="37">
        <f t="shared" si="39"/>
        <v>4110.6832843976317</v>
      </c>
      <c r="L240" s="37">
        <f t="shared" si="40"/>
        <v>45369215.095849149</v>
      </c>
      <c r="M240" s="37">
        <f t="shared" si="41"/>
        <v>43014189.887936816</v>
      </c>
      <c r="N240" s="41">
        <f>'jan-mai'!M240</f>
        <v>35543204.292171374</v>
      </c>
      <c r="O240" s="41">
        <f t="shared" si="42"/>
        <v>7470985.5957654417</v>
      </c>
      <c r="P240" s="4"/>
      <c r="Q240" s="4"/>
      <c r="R240" s="4"/>
      <c r="S240" s="4"/>
      <c r="T240" s="4"/>
    </row>
    <row r="241" spans="1:20" s="34" customFormat="1" x14ac:dyDescent="0.2">
      <c r="A241" s="33">
        <v>4226</v>
      </c>
      <c r="B241" s="34" t="s">
        <v>201</v>
      </c>
      <c r="C241" s="83">
        <v>27088884</v>
      </c>
      <c r="D241" s="36">
        <v>1690</v>
      </c>
      <c r="E241" s="37">
        <f t="shared" si="36"/>
        <v>16028.925443786982</v>
      </c>
      <c r="F241" s="38">
        <f t="shared" si="33"/>
        <v>0.7648795234400706</v>
      </c>
      <c r="G241" s="39">
        <f t="shared" si="34"/>
        <v>2956.331139944858</v>
      </c>
      <c r="H241" s="39">
        <f t="shared" si="35"/>
        <v>991.06145793850601</v>
      </c>
      <c r="I241" s="37">
        <f t="shared" si="37"/>
        <v>3947.392597883364</v>
      </c>
      <c r="J241" s="40">
        <f t="shared" si="38"/>
        <v>-225.05974846257004</v>
      </c>
      <c r="K241" s="37">
        <f t="shared" si="39"/>
        <v>3722.332849420794</v>
      </c>
      <c r="L241" s="37">
        <f t="shared" si="40"/>
        <v>6671093.4904228849</v>
      </c>
      <c r="M241" s="37">
        <f t="shared" si="41"/>
        <v>6290742.5155211417</v>
      </c>
      <c r="N241" s="41">
        <f>'jan-mai'!M241</f>
        <v>5327332.4040299701</v>
      </c>
      <c r="O241" s="41">
        <f t="shared" si="42"/>
        <v>963410.11149117164</v>
      </c>
      <c r="P241" s="4"/>
      <c r="Q241" s="4"/>
      <c r="R241" s="4"/>
      <c r="S241" s="4"/>
      <c r="T241" s="4"/>
    </row>
    <row r="242" spans="1:20" s="34" customFormat="1" x14ac:dyDescent="0.2">
      <c r="A242" s="33">
        <v>4227</v>
      </c>
      <c r="B242" s="34" t="s">
        <v>202</v>
      </c>
      <c r="C242" s="83">
        <v>122003307</v>
      </c>
      <c r="D242" s="36">
        <v>5922</v>
      </c>
      <c r="E242" s="37">
        <f t="shared" si="36"/>
        <v>20601.706686930091</v>
      </c>
      <c r="F242" s="38">
        <f t="shared" si="33"/>
        <v>0.98308671083495114</v>
      </c>
      <c r="G242" s="39">
        <f t="shared" si="34"/>
        <v>212.66239405899321</v>
      </c>
      <c r="H242" s="39">
        <f t="shared" si="35"/>
        <v>0</v>
      </c>
      <c r="I242" s="37">
        <f t="shared" si="37"/>
        <v>212.66239405899321</v>
      </c>
      <c r="J242" s="40">
        <f t="shared" si="38"/>
        <v>-225.05974846257004</v>
      </c>
      <c r="K242" s="37">
        <f t="shared" si="39"/>
        <v>-12.397354403576827</v>
      </c>
      <c r="L242" s="37">
        <f t="shared" si="40"/>
        <v>1259386.6976173578</v>
      </c>
      <c r="M242" s="37">
        <f t="shared" si="41"/>
        <v>-73417.132777981969</v>
      </c>
      <c r="N242" s="41">
        <f>'jan-mai'!M242</f>
        <v>-2696673.2080164887</v>
      </c>
      <c r="O242" s="41">
        <f t="shared" si="42"/>
        <v>2623256.0752385068</v>
      </c>
      <c r="P242" s="4"/>
      <c r="Q242" s="4"/>
      <c r="R242" s="4"/>
      <c r="S242" s="4"/>
      <c r="T242" s="4"/>
    </row>
    <row r="243" spans="1:20" s="34" customFormat="1" x14ac:dyDescent="0.2">
      <c r="A243" s="33">
        <v>4228</v>
      </c>
      <c r="B243" s="34" t="s">
        <v>203</v>
      </c>
      <c r="C243" s="83">
        <v>81838713</v>
      </c>
      <c r="D243" s="36">
        <v>1772</v>
      </c>
      <c r="E243" s="37">
        <f t="shared" si="36"/>
        <v>46184.375282167042</v>
      </c>
      <c r="F243" s="38">
        <f t="shared" si="33"/>
        <v>2.2038584607612557</v>
      </c>
      <c r="G243" s="39">
        <f t="shared" si="34"/>
        <v>-15136.938763083177</v>
      </c>
      <c r="H243" s="39">
        <f t="shared" si="35"/>
        <v>0</v>
      </c>
      <c r="I243" s="37">
        <f t="shared" si="37"/>
        <v>-15136.938763083177</v>
      </c>
      <c r="J243" s="40">
        <f t="shared" si="38"/>
        <v>-225.05974846257004</v>
      </c>
      <c r="K243" s="37">
        <f t="shared" si="39"/>
        <v>-15361.998511545748</v>
      </c>
      <c r="L243" s="37">
        <f t="shared" si="40"/>
        <v>-26822655.48818339</v>
      </c>
      <c r="M243" s="37">
        <f t="shared" si="41"/>
        <v>-27221461.362459064</v>
      </c>
      <c r="N243" s="41">
        <f>'jan-mai'!M243</f>
        <v>-26212969.781392299</v>
      </c>
      <c r="O243" s="41">
        <f t="shared" si="42"/>
        <v>-1008491.5810667649</v>
      </c>
      <c r="P243" s="4"/>
      <c r="Q243" s="4"/>
      <c r="R243" s="4"/>
      <c r="S243" s="4"/>
      <c r="T243" s="4"/>
    </row>
    <row r="244" spans="1:20" s="34" customFormat="1" x14ac:dyDescent="0.2">
      <c r="A244" s="33">
        <v>4601</v>
      </c>
      <c r="B244" s="34" t="s">
        <v>227</v>
      </c>
      <c r="C244" s="83">
        <v>6222703549</v>
      </c>
      <c r="D244" s="36">
        <v>285601</v>
      </c>
      <c r="E244" s="37">
        <f t="shared" si="36"/>
        <v>21788.101403706569</v>
      </c>
      <c r="F244" s="38">
        <f t="shared" si="33"/>
        <v>1.039699927283066</v>
      </c>
      <c r="G244" s="39">
        <f t="shared" si="34"/>
        <v>-499.17443600689364</v>
      </c>
      <c r="H244" s="39">
        <f t="shared" si="35"/>
        <v>0</v>
      </c>
      <c r="I244" s="37">
        <f t="shared" si="37"/>
        <v>-499.17443600689364</v>
      </c>
      <c r="J244" s="40">
        <f t="shared" si="38"/>
        <v>-225.05974846257004</v>
      </c>
      <c r="K244" s="37">
        <f t="shared" si="39"/>
        <v>-724.23418446946368</v>
      </c>
      <c r="L244" s="37">
        <f t="shared" si="40"/>
        <v>-142564718.09800482</v>
      </c>
      <c r="M244" s="37">
        <f t="shared" si="41"/>
        <v>-206842007.3186633</v>
      </c>
      <c r="N244" s="41">
        <f>'jan-mai'!M244</f>
        <v>-163880687.78522778</v>
      </c>
      <c r="O244" s="41">
        <f t="shared" si="42"/>
        <v>-42961319.533435524</v>
      </c>
      <c r="P244" s="4"/>
      <c r="Q244" s="4"/>
      <c r="R244" s="4"/>
      <c r="S244" s="4"/>
      <c r="T244" s="4"/>
    </row>
    <row r="245" spans="1:20" s="34" customFormat="1" x14ac:dyDescent="0.2">
      <c r="A245" s="33">
        <v>4602</v>
      </c>
      <c r="B245" s="34" t="s">
        <v>406</v>
      </c>
      <c r="C245" s="83">
        <v>360809184</v>
      </c>
      <c r="D245" s="36">
        <v>17160</v>
      </c>
      <c r="E245" s="37">
        <f t="shared" si="36"/>
        <v>21026.176223776223</v>
      </c>
      <c r="F245" s="38">
        <f t="shared" si="33"/>
        <v>1.0033418463520698</v>
      </c>
      <c r="G245" s="39">
        <f t="shared" si="34"/>
        <v>-42.01932804868629</v>
      </c>
      <c r="H245" s="39">
        <f t="shared" si="35"/>
        <v>0</v>
      </c>
      <c r="I245" s="37">
        <f t="shared" si="37"/>
        <v>-42.01932804868629</v>
      </c>
      <c r="J245" s="40">
        <f t="shared" si="38"/>
        <v>-225.05974846257004</v>
      </c>
      <c r="K245" s="37">
        <f t="shared" si="39"/>
        <v>-267.07907651125635</v>
      </c>
      <c r="L245" s="37">
        <f t="shared" si="40"/>
        <v>-721051.66931545676</v>
      </c>
      <c r="M245" s="37">
        <f t="shared" si="41"/>
        <v>-4583076.9529331587</v>
      </c>
      <c r="N245" s="41">
        <f>'jan-mai'!M245</f>
        <v>-1312553.1602098923</v>
      </c>
      <c r="O245" s="41">
        <f t="shared" si="42"/>
        <v>-3270523.7927232664</v>
      </c>
      <c r="P245" s="4"/>
      <c r="Q245" s="4"/>
      <c r="R245" s="4"/>
      <c r="S245" s="4"/>
      <c r="T245" s="4"/>
    </row>
    <row r="246" spans="1:20" s="34" customFormat="1" x14ac:dyDescent="0.2">
      <c r="A246" s="33">
        <v>4611</v>
      </c>
      <c r="B246" s="34" t="s">
        <v>228</v>
      </c>
      <c r="C246" s="83">
        <v>83457913</v>
      </c>
      <c r="D246" s="36">
        <v>4053</v>
      </c>
      <c r="E246" s="37">
        <f t="shared" si="36"/>
        <v>20591.639032815197</v>
      </c>
      <c r="F246" s="38">
        <f t="shared" si="33"/>
        <v>0.98260629544412759</v>
      </c>
      <c r="G246" s="39">
        <f t="shared" si="34"/>
        <v>218.70298652792917</v>
      </c>
      <c r="H246" s="39">
        <f t="shared" si="35"/>
        <v>0</v>
      </c>
      <c r="I246" s="37">
        <f t="shared" si="37"/>
        <v>218.70298652792917</v>
      </c>
      <c r="J246" s="40">
        <f t="shared" si="38"/>
        <v>-225.05974846257004</v>
      </c>
      <c r="K246" s="37">
        <f t="shared" si="39"/>
        <v>-6.3567619346408719</v>
      </c>
      <c r="L246" s="37">
        <f t="shared" si="40"/>
        <v>886403.20439769689</v>
      </c>
      <c r="M246" s="37">
        <f t="shared" si="41"/>
        <v>-25763.956121099454</v>
      </c>
      <c r="N246" s="41">
        <f>'jan-mai'!M246</f>
        <v>-360647.24874887569</v>
      </c>
      <c r="O246" s="41">
        <f t="shared" si="42"/>
        <v>334883.29262777622</v>
      </c>
      <c r="P246" s="4"/>
      <c r="Q246" s="4"/>
      <c r="R246" s="4"/>
      <c r="S246" s="4"/>
      <c r="T246" s="4"/>
    </row>
    <row r="247" spans="1:20" s="34" customFormat="1" x14ac:dyDescent="0.2">
      <c r="A247" s="33">
        <v>4612</v>
      </c>
      <c r="B247" s="34" t="s">
        <v>229</v>
      </c>
      <c r="C247" s="83">
        <v>123111384</v>
      </c>
      <c r="D247" s="36">
        <v>5798</v>
      </c>
      <c r="E247" s="37">
        <f t="shared" si="36"/>
        <v>21233.422559503277</v>
      </c>
      <c r="F247" s="38">
        <f t="shared" si="33"/>
        <v>1.0132313725752424</v>
      </c>
      <c r="G247" s="39">
        <f t="shared" si="34"/>
        <v>-166.36712948491839</v>
      </c>
      <c r="H247" s="39">
        <f t="shared" si="35"/>
        <v>0</v>
      </c>
      <c r="I247" s="37">
        <f t="shared" si="37"/>
        <v>-166.36712948491839</v>
      </c>
      <c r="J247" s="40">
        <f t="shared" si="38"/>
        <v>-225.05974846257004</v>
      </c>
      <c r="K247" s="37">
        <f t="shared" si="39"/>
        <v>-391.42687794748844</v>
      </c>
      <c r="L247" s="37">
        <f t="shared" si="40"/>
        <v>-964596.61675355688</v>
      </c>
      <c r="M247" s="37">
        <f t="shared" si="41"/>
        <v>-2269493.038339538</v>
      </c>
      <c r="N247" s="41">
        <f>'jan-mai'!M247</f>
        <v>-5132143.8589800093</v>
      </c>
      <c r="O247" s="41">
        <f t="shared" si="42"/>
        <v>2862650.8206404713</v>
      </c>
      <c r="P247" s="4"/>
      <c r="Q247" s="4"/>
      <c r="R247" s="4"/>
      <c r="S247" s="4"/>
      <c r="T247" s="4"/>
    </row>
    <row r="248" spans="1:20" s="34" customFormat="1" x14ac:dyDescent="0.2">
      <c r="A248" s="33">
        <v>4613</v>
      </c>
      <c r="B248" s="34" t="s">
        <v>230</v>
      </c>
      <c r="C248" s="83">
        <v>231673581</v>
      </c>
      <c r="D248" s="36">
        <v>11953</v>
      </c>
      <c r="E248" s="37">
        <f t="shared" si="36"/>
        <v>19382.044758638</v>
      </c>
      <c r="F248" s="38">
        <f t="shared" si="33"/>
        <v>0.92488602622002247</v>
      </c>
      <c r="G248" s="39">
        <f t="shared" si="34"/>
        <v>944.45955103424785</v>
      </c>
      <c r="H248" s="39">
        <f t="shared" si="35"/>
        <v>0</v>
      </c>
      <c r="I248" s="37">
        <f t="shared" si="37"/>
        <v>944.45955103424785</v>
      </c>
      <c r="J248" s="40">
        <f t="shared" si="38"/>
        <v>-225.05974846257004</v>
      </c>
      <c r="K248" s="37">
        <f t="shared" si="39"/>
        <v>719.39980257167781</v>
      </c>
      <c r="L248" s="37">
        <f t="shared" si="40"/>
        <v>11289125.013512364</v>
      </c>
      <c r="M248" s="37">
        <f t="shared" si="41"/>
        <v>8598985.8401392642</v>
      </c>
      <c r="N248" s="41">
        <f>'jan-mai'!M248</f>
        <v>6476153.307797852</v>
      </c>
      <c r="O248" s="41">
        <f t="shared" si="42"/>
        <v>2122832.5323414123</v>
      </c>
      <c r="P248" s="4"/>
      <c r="Q248" s="4"/>
      <c r="R248" s="4"/>
      <c r="S248" s="4"/>
      <c r="T248" s="4"/>
    </row>
    <row r="249" spans="1:20" s="34" customFormat="1" x14ac:dyDescent="0.2">
      <c r="A249" s="33">
        <v>4614</v>
      </c>
      <c r="B249" s="34" t="s">
        <v>231</v>
      </c>
      <c r="C249" s="83">
        <v>375738732</v>
      </c>
      <c r="D249" s="36">
        <v>18861</v>
      </c>
      <c r="E249" s="37">
        <f t="shared" si="36"/>
        <v>19921.463973278194</v>
      </c>
      <c r="F249" s="38">
        <f t="shared" si="33"/>
        <v>0.9506264112056132</v>
      </c>
      <c r="G249" s="39">
        <f t="shared" si="34"/>
        <v>620.80802225013099</v>
      </c>
      <c r="H249" s="39">
        <f t="shared" si="35"/>
        <v>0</v>
      </c>
      <c r="I249" s="37">
        <f t="shared" si="37"/>
        <v>620.80802225013099</v>
      </c>
      <c r="J249" s="40">
        <f t="shared" si="38"/>
        <v>-225.05974846257004</v>
      </c>
      <c r="K249" s="37">
        <f t="shared" si="39"/>
        <v>395.74827378756095</v>
      </c>
      <c r="L249" s="37">
        <f t="shared" si="40"/>
        <v>11709060.10765972</v>
      </c>
      <c r="M249" s="37">
        <f t="shared" si="41"/>
        <v>7464208.191907187</v>
      </c>
      <c r="N249" s="41">
        <f>'jan-mai'!M249</f>
        <v>5009631.8566364506</v>
      </c>
      <c r="O249" s="41">
        <f t="shared" si="42"/>
        <v>2454576.3352707364</v>
      </c>
      <c r="P249" s="4"/>
      <c r="Q249" s="4"/>
      <c r="R249" s="4"/>
      <c r="S249" s="4"/>
      <c r="T249" s="4"/>
    </row>
    <row r="250" spans="1:20" s="34" customFormat="1" x14ac:dyDescent="0.2">
      <c r="A250" s="33">
        <v>4615</v>
      </c>
      <c r="B250" s="34" t="s">
        <v>232</v>
      </c>
      <c r="C250" s="83">
        <v>59122403</v>
      </c>
      <c r="D250" s="36">
        <v>3147</v>
      </c>
      <c r="E250" s="37">
        <f t="shared" si="36"/>
        <v>18786.90911979663</v>
      </c>
      <c r="F250" s="38">
        <f t="shared" si="33"/>
        <v>0.89648692576780631</v>
      </c>
      <c r="G250" s="39">
        <f t="shared" si="34"/>
        <v>1301.5409343390695</v>
      </c>
      <c r="H250" s="39">
        <f t="shared" si="35"/>
        <v>25.767171335129387</v>
      </c>
      <c r="I250" s="37">
        <f t="shared" si="37"/>
        <v>1327.3081056741989</v>
      </c>
      <c r="J250" s="40">
        <f t="shared" si="38"/>
        <v>-225.05974846257004</v>
      </c>
      <c r="K250" s="37">
        <f t="shared" si="39"/>
        <v>1102.2483572116289</v>
      </c>
      <c r="L250" s="37">
        <f t="shared" si="40"/>
        <v>4177038.6085567041</v>
      </c>
      <c r="M250" s="37">
        <f t="shared" si="41"/>
        <v>3468775.5801449963</v>
      </c>
      <c r="N250" s="41">
        <f>'jan-mai'!M250</f>
        <v>3054344.9483623202</v>
      </c>
      <c r="O250" s="41">
        <f t="shared" si="42"/>
        <v>414430.63178267609</v>
      </c>
      <c r="P250" s="4"/>
      <c r="Q250" s="4"/>
      <c r="R250" s="4"/>
      <c r="S250" s="4"/>
      <c r="T250" s="4"/>
    </row>
    <row r="251" spans="1:20" s="34" customFormat="1" x14ac:dyDescent="0.2">
      <c r="A251" s="33">
        <v>4616</v>
      </c>
      <c r="B251" s="34" t="s">
        <v>233</v>
      </c>
      <c r="C251" s="83">
        <v>62170957</v>
      </c>
      <c r="D251" s="36">
        <v>2924</v>
      </c>
      <c r="E251" s="37">
        <f t="shared" si="36"/>
        <v>21262.297195622436</v>
      </c>
      <c r="F251" s="38">
        <f t="shared" si="33"/>
        <v>1.0146092327438345</v>
      </c>
      <c r="G251" s="39">
        <f t="shared" si="34"/>
        <v>-183.69191115641368</v>
      </c>
      <c r="H251" s="39">
        <f t="shared" si="35"/>
        <v>0</v>
      </c>
      <c r="I251" s="37">
        <f t="shared" si="37"/>
        <v>-183.69191115641368</v>
      </c>
      <c r="J251" s="40">
        <f t="shared" si="38"/>
        <v>-225.05974846257004</v>
      </c>
      <c r="K251" s="37">
        <f t="shared" si="39"/>
        <v>-408.75165961898369</v>
      </c>
      <c r="L251" s="37">
        <f t="shared" si="40"/>
        <v>-537115.14822135365</v>
      </c>
      <c r="M251" s="37">
        <f t="shared" si="41"/>
        <v>-1195189.8527259084</v>
      </c>
      <c r="N251" s="41">
        <f>'jan-mai'!M251</f>
        <v>142452.78239780193</v>
      </c>
      <c r="O251" s="41">
        <f t="shared" si="42"/>
        <v>-1337642.6351237104</v>
      </c>
      <c r="P251" s="4"/>
      <c r="Q251" s="4"/>
      <c r="R251" s="4"/>
      <c r="S251" s="4"/>
      <c r="T251" s="4"/>
    </row>
    <row r="252" spans="1:20" s="34" customFormat="1" x14ac:dyDescent="0.2">
      <c r="A252" s="33">
        <v>4617</v>
      </c>
      <c r="B252" s="34" t="s">
        <v>234</v>
      </c>
      <c r="C252" s="83">
        <v>267546487</v>
      </c>
      <c r="D252" s="36">
        <v>13039</v>
      </c>
      <c r="E252" s="37">
        <f t="shared" si="36"/>
        <v>20518.942173479561</v>
      </c>
      <c r="F252" s="38">
        <f t="shared" si="33"/>
        <v>0.97913729564627872</v>
      </c>
      <c r="G252" s="39">
        <f t="shared" si="34"/>
        <v>262.32110212931076</v>
      </c>
      <c r="H252" s="39">
        <f t="shared" si="35"/>
        <v>0</v>
      </c>
      <c r="I252" s="37">
        <f t="shared" si="37"/>
        <v>262.32110212931076</v>
      </c>
      <c r="J252" s="40">
        <f t="shared" si="38"/>
        <v>-225.05974846257004</v>
      </c>
      <c r="K252" s="37">
        <f t="shared" si="39"/>
        <v>37.261353666740717</v>
      </c>
      <c r="L252" s="37">
        <f t="shared" si="40"/>
        <v>3420404.8506640829</v>
      </c>
      <c r="M252" s="37">
        <f t="shared" si="41"/>
        <v>485850.79046063224</v>
      </c>
      <c r="N252" s="41">
        <f>'jan-mai'!M252</f>
        <v>-2283992.8877958506</v>
      </c>
      <c r="O252" s="41">
        <f t="shared" si="42"/>
        <v>2769843.6782564828</v>
      </c>
      <c r="P252" s="4"/>
      <c r="Q252" s="4"/>
      <c r="R252" s="4"/>
      <c r="S252" s="4"/>
      <c r="T252" s="4"/>
    </row>
    <row r="253" spans="1:20" s="34" customFormat="1" x14ac:dyDescent="0.2">
      <c r="A253" s="33">
        <v>4618</v>
      </c>
      <c r="B253" s="34" t="s">
        <v>235</v>
      </c>
      <c r="C253" s="83">
        <v>250150425</v>
      </c>
      <c r="D253" s="36">
        <v>11002</v>
      </c>
      <c r="E253" s="37">
        <f t="shared" si="36"/>
        <v>22736.813761134341</v>
      </c>
      <c r="F253" s="38">
        <f t="shared" si="33"/>
        <v>1.0849712499538151</v>
      </c>
      <c r="G253" s="39">
        <f t="shared" si="34"/>
        <v>-1068.4018504635569</v>
      </c>
      <c r="H253" s="39">
        <f t="shared" si="35"/>
        <v>0</v>
      </c>
      <c r="I253" s="37">
        <f t="shared" si="37"/>
        <v>-1068.4018504635569</v>
      </c>
      <c r="J253" s="40">
        <f t="shared" si="38"/>
        <v>-225.05974846257004</v>
      </c>
      <c r="K253" s="37">
        <f t="shared" si="39"/>
        <v>-1293.461598926127</v>
      </c>
      <c r="L253" s="37">
        <f t="shared" si="40"/>
        <v>-11754557.158800052</v>
      </c>
      <c r="M253" s="37">
        <f t="shared" si="41"/>
        <v>-14230664.511385249</v>
      </c>
      <c r="N253" s="41">
        <f>'jan-mai'!M253</f>
        <v>-16200432.352414291</v>
      </c>
      <c r="O253" s="41">
        <f t="shared" si="42"/>
        <v>1969767.8410290424</v>
      </c>
      <c r="P253" s="4"/>
      <c r="Q253" s="4"/>
      <c r="R253" s="4"/>
      <c r="S253" s="4"/>
      <c r="T253" s="4"/>
    </row>
    <row r="254" spans="1:20" s="34" customFormat="1" x14ac:dyDescent="0.2">
      <c r="A254" s="33">
        <v>4619</v>
      </c>
      <c r="B254" s="34" t="s">
        <v>236</v>
      </c>
      <c r="C254" s="83">
        <v>42938496</v>
      </c>
      <c r="D254" s="36">
        <v>903</v>
      </c>
      <c r="E254" s="37">
        <f t="shared" si="36"/>
        <v>47550.936877076412</v>
      </c>
      <c r="F254" s="38">
        <f t="shared" si="33"/>
        <v>2.2690690068537847</v>
      </c>
      <c r="G254" s="39">
        <f t="shared" si="34"/>
        <v>-15956.875720028798</v>
      </c>
      <c r="H254" s="39">
        <f t="shared" si="35"/>
        <v>0</v>
      </c>
      <c r="I254" s="37">
        <f t="shared" si="37"/>
        <v>-15956.875720028798</v>
      </c>
      <c r="J254" s="40">
        <f t="shared" si="38"/>
        <v>-225.05974846257004</v>
      </c>
      <c r="K254" s="37">
        <f t="shared" si="39"/>
        <v>-16181.935468491369</v>
      </c>
      <c r="L254" s="37">
        <f t="shared" si="40"/>
        <v>-14409058.775186004</v>
      </c>
      <c r="M254" s="37">
        <f t="shared" si="41"/>
        <v>-14612287.728047706</v>
      </c>
      <c r="N254" s="41">
        <f>'jan-mai'!M254</f>
        <v>-14480461.94661244</v>
      </c>
      <c r="O254" s="41">
        <f t="shared" si="42"/>
        <v>-131825.78143526614</v>
      </c>
      <c r="P254" s="4"/>
      <c r="Q254" s="4"/>
      <c r="R254" s="4"/>
      <c r="S254" s="4"/>
      <c r="T254" s="4"/>
    </row>
    <row r="255" spans="1:20" s="34" customFormat="1" x14ac:dyDescent="0.2">
      <c r="A255" s="33">
        <v>4620</v>
      </c>
      <c r="B255" s="34" t="s">
        <v>237</v>
      </c>
      <c r="C255" s="83">
        <v>26667528</v>
      </c>
      <c r="D255" s="36">
        <v>1061</v>
      </c>
      <c r="E255" s="37">
        <f t="shared" si="36"/>
        <v>25134.333647502357</v>
      </c>
      <c r="F255" s="38">
        <f t="shared" si="33"/>
        <v>1.1993777879687555</v>
      </c>
      <c r="G255" s="39">
        <f t="shared" si="34"/>
        <v>-2506.9137822843663</v>
      </c>
      <c r="H255" s="39">
        <f t="shared" si="35"/>
        <v>0</v>
      </c>
      <c r="I255" s="37">
        <f t="shared" si="37"/>
        <v>-2506.9137822843663</v>
      </c>
      <c r="J255" s="40">
        <f t="shared" si="38"/>
        <v>-225.05974846257004</v>
      </c>
      <c r="K255" s="37">
        <f t="shared" si="39"/>
        <v>-2731.9735307469364</v>
      </c>
      <c r="L255" s="37">
        <f t="shared" si="40"/>
        <v>-2659835.5230037128</v>
      </c>
      <c r="M255" s="37">
        <f t="shared" si="41"/>
        <v>-2898623.9161224994</v>
      </c>
      <c r="N255" s="41">
        <f>'jan-mai'!M255</f>
        <v>-3441498.0074815094</v>
      </c>
      <c r="O255" s="41">
        <f t="shared" si="42"/>
        <v>542874.09135900997</v>
      </c>
      <c r="P255" s="4"/>
      <c r="Q255" s="4"/>
      <c r="R255" s="4"/>
      <c r="S255" s="4"/>
      <c r="T255" s="4"/>
    </row>
    <row r="256" spans="1:20" s="34" customFormat="1" x14ac:dyDescent="0.2">
      <c r="A256" s="33">
        <v>4621</v>
      </c>
      <c r="B256" s="34" t="s">
        <v>238</v>
      </c>
      <c r="C256" s="83">
        <v>296372465</v>
      </c>
      <c r="D256" s="36">
        <v>15787</v>
      </c>
      <c r="E256" s="37">
        <f t="shared" si="36"/>
        <v>18773.197250902642</v>
      </c>
      <c r="F256" s="38">
        <f t="shared" si="33"/>
        <v>0.89583261317636731</v>
      </c>
      <c r="G256" s="39">
        <f t="shared" si="34"/>
        <v>1309.7680556754624</v>
      </c>
      <c r="H256" s="39">
        <f t="shared" si="35"/>
        <v>30.566325448025236</v>
      </c>
      <c r="I256" s="37">
        <f t="shared" si="37"/>
        <v>1340.3343811234877</v>
      </c>
      <c r="J256" s="40">
        <f t="shared" si="38"/>
        <v>-225.05974846257004</v>
      </c>
      <c r="K256" s="37">
        <f t="shared" si="39"/>
        <v>1115.2746326609176</v>
      </c>
      <c r="L256" s="37">
        <f t="shared" si="40"/>
        <v>21159858.874796499</v>
      </c>
      <c r="M256" s="37">
        <f t="shared" si="41"/>
        <v>17606840.625817906</v>
      </c>
      <c r="N256" s="41">
        <f>'jan-mai'!M256</f>
        <v>15005613.396550974</v>
      </c>
      <c r="O256" s="41">
        <f t="shared" si="42"/>
        <v>2601227.2292669322</v>
      </c>
      <c r="P256" s="4"/>
      <c r="Q256" s="4"/>
      <c r="R256" s="4"/>
      <c r="S256" s="4"/>
      <c r="T256" s="4"/>
    </row>
    <row r="257" spans="1:20" s="34" customFormat="1" x14ac:dyDescent="0.2">
      <c r="A257" s="33">
        <v>4622</v>
      </c>
      <c r="B257" s="34" t="s">
        <v>239</v>
      </c>
      <c r="C257" s="83">
        <v>160878217</v>
      </c>
      <c r="D257" s="36">
        <v>8461</v>
      </c>
      <c r="E257" s="37">
        <f t="shared" si="36"/>
        <v>19014.090178465904</v>
      </c>
      <c r="F257" s="38">
        <f t="shared" si="33"/>
        <v>0.90732771110297794</v>
      </c>
      <c r="G257" s="39">
        <f t="shared" si="34"/>
        <v>1165.2322991375054</v>
      </c>
      <c r="H257" s="39">
        <f t="shared" si="35"/>
        <v>0</v>
      </c>
      <c r="I257" s="37">
        <f t="shared" si="37"/>
        <v>1165.2322991375054</v>
      </c>
      <c r="J257" s="40">
        <f t="shared" si="38"/>
        <v>-225.05974846257004</v>
      </c>
      <c r="K257" s="37">
        <f t="shared" si="39"/>
        <v>940.17255067493534</v>
      </c>
      <c r="L257" s="37">
        <f t="shared" si="40"/>
        <v>9859030.4830024336</v>
      </c>
      <c r="M257" s="37">
        <f t="shared" si="41"/>
        <v>7954799.9512606282</v>
      </c>
      <c r="N257" s="41">
        <f>'jan-mai'!M257</f>
        <v>5753811.9113091044</v>
      </c>
      <c r="O257" s="41">
        <f t="shared" si="42"/>
        <v>2200988.0399515238</v>
      </c>
      <c r="P257" s="4"/>
      <c r="Q257" s="4"/>
      <c r="R257" s="4"/>
      <c r="S257" s="4"/>
      <c r="T257" s="4"/>
    </row>
    <row r="258" spans="1:20" s="34" customFormat="1" x14ac:dyDescent="0.2">
      <c r="A258" s="33">
        <v>4623</v>
      </c>
      <c r="B258" s="34" t="s">
        <v>240</v>
      </c>
      <c r="C258" s="83">
        <v>46979515</v>
      </c>
      <c r="D258" s="36">
        <v>2504</v>
      </c>
      <c r="E258" s="37">
        <f t="shared" si="36"/>
        <v>18761.787140575081</v>
      </c>
      <c r="F258" s="38">
        <f t="shared" si="33"/>
        <v>0.8952881375170133</v>
      </c>
      <c r="G258" s="39">
        <f t="shared" si="34"/>
        <v>1316.6141218719988</v>
      </c>
      <c r="H258" s="39">
        <f t="shared" si="35"/>
        <v>34.559864062671473</v>
      </c>
      <c r="I258" s="37">
        <f t="shared" si="37"/>
        <v>1351.1739859346703</v>
      </c>
      <c r="J258" s="40">
        <f t="shared" si="38"/>
        <v>-225.05974846257004</v>
      </c>
      <c r="K258" s="37">
        <f t="shared" si="39"/>
        <v>1126.1142374721003</v>
      </c>
      <c r="L258" s="37">
        <f t="shared" si="40"/>
        <v>3383339.6607804145</v>
      </c>
      <c r="M258" s="37">
        <f t="shared" si="41"/>
        <v>2819790.0506301392</v>
      </c>
      <c r="N258" s="41">
        <f>'jan-mai'!M258</f>
        <v>1615149.8226826608</v>
      </c>
      <c r="O258" s="41">
        <f t="shared" si="42"/>
        <v>1204640.2279474784</v>
      </c>
      <c r="P258" s="4"/>
      <c r="Q258" s="4"/>
      <c r="R258" s="4"/>
      <c r="S258" s="4"/>
      <c r="T258" s="4"/>
    </row>
    <row r="259" spans="1:20" s="34" customFormat="1" x14ac:dyDescent="0.2">
      <c r="A259" s="33">
        <v>4624</v>
      </c>
      <c r="B259" s="34" t="s">
        <v>407</v>
      </c>
      <c r="C259" s="83">
        <v>479865834</v>
      </c>
      <c r="D259" s="36">
        <v>25049</v>
      </c>
      <c r="E259" s="37">
        <f t="shared" si="36"/>
        <v>19157.085472473951</v>
      </c>
      <c r="F259" s="38">
        <f t="shared" si="33"/>
        <v>0.91415126098588306</v>
      </c>
      <c r="G259" s="39">
        <f t="shared" si="34"/>
        <v>1079.435122732677</v>
      </c>
      <c r="H259" s="39">
        <f t="shared" si="35"/>
        <v>0</v>
      </c>
      <c r="I259" s="37">
        <f t="shared" si="37"/>
        <v>1079.435122732677</v>
      </c>
      <c r="J259" s="40">
        <f t="shared" si="38"/>
        <v>-225.05974846257004</v>
      </c>
      <c r="K259" s="37">
        <f t="shared" si="39"/>
        <v>854.37537427010693</v>
      </c>
      <c r="L259" s="37">
        <f t="shared" si="40"/>
        <v>27038770.389330827</v>
      </c>
      <c r="M259" s="37">
        <f t="shared" si="41"/>
        <v>21401248.75009191</v>
      </c>
      <c r="N259" s="41">
        <f>'jan-mai'!M259</f>
        <v>16836239.303106219</v>
      </c>
      <c r="O259" s="41">
        <f t="shared" si="42"/>
        <v>4565009.4469856918</v>
      </c>
      <c r="P259" s="4"/>
      <c r="Q259" s="4"/>
      <c r="R259" s="4"/>
      <c r="S259" s="4"/>
      <c r="T259" s="4"/>
    </row>
    <row r="260" spans="1:20" s="34" customFormat="1" x14ac:dyDescent="0.2">
      <c r="A260" s="33">
        <v>4625</v>
      </c>
      <c r="B260" s="34" t="s">
        <v>241</v>
      </c>
      <c r="C260" s="83">
        <v>172404041</v>
      </c>
      <c r="D260" s="36">
        <v>5276</v>
      </c>
      <c r="E260" s="37">
        <f t="shared" si="36"/>
        <v>32677.035822592872</v>
      </c>
      <c r="F260" s="38">
        <f t="shared" si="33"/>
        <v>1.5593057485401771</v>
      </c>
      <c r="G260" s="39">
        <f t="shared" si="34"/>
        <v>-7032.5350873386751</v>
      </c>
      <c r="H260" s="39">
        <f t="shared" si="35"/>
        <v>0</v>
      </c>
      <c r="I260" s="37">
        <f t="shared" si="37"/>
        <v>-7032.5350873386751</v>
      </c>
      <c r="J260" s="40">
        <f t="shared" si="38"/>
        <v>-225.05974846257004</v>
      </c>
      <c r="K260" s="37">
        <f t="shared" si="39"/>
        <v>-7257.5948358012447</v>
      </c>
      <c r="L260" s="37">
        <f t="shared" si="40"/>
        <v>-37103655.120798849</v>
      </c>
      <c r="M260" s="37">
        <f t="shared" si="41"/>
        <v>-38291070.353687368</v>
      </c>
      <c r="N260" s="41">
        <f>'jan-mai'!M260</f>
        <v>-29557682.0831974</v>
      </c>
      <c r="O260" s="41">
        <f t="shared" si="42"/>
        <v>-8733388.2704899684</v>
      </c>
      <c r="P260" s="4"/>
      <c r="Q260" s="4"/>
      <c r="R260" s="4"/>
      <c r="S260" s="4"/>
      <c r="T260" s="4"/>
    </row>
    <row r="261" spans="1:20" s="34" customFormat="1" x14ac:dyDescent="0.2">
      <c r="A261" s="33">
        <v>4626</v>
      </c>
      <c r="B261" s="34" t="s">
        <v>246</v>
      </c>
      <c r="C261" s="83">
        <v>728686724</v>
      </c>
      <c r="D261" s="36">
        <v>38664</v>
      </c>
      <c r="E261" s="37">
        <f t="shared" si="36"/>
        <v>18846.646079039932</v>
      </c>
      <c r="F261" s="38">
        <f t="shared" si="33"/>
        <v>0.89933749594969503</v>
      </c>
      <c r="G261" s="39">
        <f t="shared" si="34"/>
        <v>1265.6987587930882</v>
      </c>
      <c r="H261" s="39">
        <f t="shared" si="35"/>
        <v>4.8592355999735446</v>
      </c>
      <c r="I261" s="37">
        <f t="shared" si="37"/>
        <v>1270.5579943930618</v>
      </c>
      <c r="J261" s="40">
        <f t="shared" si="38"/>
        <v>-225.05974846257004</v>
      </c>
      <c r="K261" s="37">
        <f t="shared" si="39"/>
        <v>1045.4982459304917</v>
      </c>
      <c r="L261" s="37">
        <f t="shared" si="40"/>
        <v>49124854.295213342</v>
      </c>
      <c r="M261" s="37">
        <f t="shared" si="41"/>
        <v>40423144.18065653</v>
      </c>
      <c r="N261" s="41">
        <f>'jan-mai'!M261</f>
        <v>29310279.697205409</v>
      </c>
      <c r="O261" s="41">
        <f t="shared" si="42"/>
        <v>11112864.483451121</v>
      </c>
      <c r="P261" s="4"/>
      <c r="Q261" s="4"/>
      <c r="R261" s="4"/>
      <c r="S261" s="4"/>
      <c r="T261" s="4"/>
    </row>
    <row r="262" spans="1:20" s="34" customFormat="1" x14ac:dyDescent="0.2">
      <c r="A262" s="33">
        <v>4627</v>
      </c>
      <c r="B262" s="34" t="s">
        <v>242</v>
      </c>
      <c r="C262" s="83">
        <v>521382614</v>
      </c>
      <c r="D262" s="36">
        <v>29594</v>
      </c>
      <c r="E262" s="37">
        <f t="shared" si="36"/>
        <v>17617.848685544366</v>
      </c>
      <c r="F262" s="38">
        <f t="shared" si="33"/>
        <v>0.84070087878921029</v>
      </c>
      <c r="G262" s="39">
        <f t="shared" si="34"/>
        <v>2002.9771948904279</v>
      </c>
      <c r="H262" s="39">
        <f t="shared" si="35"/>
        <v>434.93832332342168</v>
      </c>
      <c r="I262" s="37">
        <f t="shared" si="37"/>
        <v>2437.9155182138497</v>
      </c>
      <c r="J262" s="40">
        <f t="shared" si="38"/>
        <v>-225.05974846257004</v>
      </c>
      <c r="K262" s="37">
        <f t="shared" si="39"/>
        <v>2212.8557697512797</v>
      </c>
      <c r="L262" s="37">
        <f t="shared" si="40"/>
        <v>72147671.846020669</v>
      </c>
      <c r="M262" s="37">
        <f t="shared" si="41"/>
        <v>65487253.65001937</v>
      </c>
      <c r="N262" s="41">
        <f>'jan-mai'!M262</f>
        <v>48128723.616486974</v>
      </c>
      <c r="O262" s="41">
        <f t="shared" si="42"/>
        <v>17358530.033532396</v>
      </c>
      <c r="P262" s="4"/>
      <c r="Q262" s="4"/>
      <c r="R262" s="4"/>
      <c r="S262" s="4"/>
      <c r="T262" s="4"/>
    </row>
    <row r="263" spans="1:20" s="34" customFormat="1" x14ac:dyDescent="0.2">
      <c r="A263" s="33">
        <v>4628</v>
      </c>
      <c r="B263" s="34" t="s">
        <v>243</v>
      </c>
      <c r="C263" s="83">
        <v>76779230</v>
      </c>
      <c r="D263" s="36">
        <v>3918</v>
      </c>
      <c r="E263" s="37">
        <f t="shared" si="36"/>
        <v>19596.536498213372</v>
      </c>
      <c r="F263" s="38">
        <f t="shared" si="33"/>
        <v>0.93512129371337982</v>
      </c>
      <c r="G263" s="39">
        <f t="shared" si="34"/>
        <v>815.76450728902421</v>
      </c>
      <c r="H263" s="39">
        <f t="shared" si="35"/>
        <v>0</v>
      </c>
      <c r="I263" s="37">
        <f t="shared" si="37"/>
        <v>815.76450728902421</v>
      </c>
      <c r="J263" s="40">
        <f t="shared" si="38"/>
        <v>-225.05974846257004</v>
      </c>
      <c r="K263" s="37">
        <f t="shared" si="39"/>
        <v>590.70475882645417</v>
      </c>
      <c r="L263" s="37">
        <f t="shared" si="40"/>
        <v>3196165.339558397</v>
      </c>
      <c r="M263" s="37">
        <f t="shared" si="41"/>
        <v>2314381.2450820473</v>
      </c>
      <c r="N263" s="41">
        <f>'jan-mai'!M263</f>
        <v>-426929.79294302763</v>
      </c>
      <c r="O263" s="41">
        <f t="shared" si="42"/>
        <v>2741311.0380250751</v>
      </c>
      <c r="P263" s="4"/>
      <c r="Q263" s="4"/>
      <c r="R263" s="4"/>
      <c r="S263" s="4"/>
      <c r="T263" s="4"/>
    </row>
    <row r="264" spans="1:20" s="34" customFormat="1" x14ac:dyDescent="0.2">
      <c r="A264" s="33">
        <v>4629</v>
      </c>
      <c r="B264" s="34" t="s">
        <v>244</v>
      </c>
      <c r="C264" s="83">
        <v>20829764</v>
      </c>
      <c r="D264" s="36">
        <v>376</v>
      </c>
      <c r="E264" s="37">
        <f t="shared" si="36"/>
        <v>55398.308510638301</v>
      </c>
      <c r="F264" s="38">
        <f t="shared" ref="F264:F327" si="43">IF(ISNUMBER(C264),E264/E$364,"")</f>
        <v>2.6435353986519017</v>
      </c>
      <c r="G264" s="39">
        <f t="shared" ref="G264:G327" si="44">(E$364-E264)*0.6</f>
        <v>-20665.298700165935</v>
      </c>
      <c r="H264" s="39">
        <f t="shared" ref="H264:H327" si="45">IF(E264&gt;=E$364*0.9,0,IF(E264&lt;0.9*E$364,(E$364*0.9-E264)*0.35))</f>
        <v>0</v>
      </c>
      <c r="I264" s="37">
        <f t="shared" si="37"/>
        <v>-20665.298700165935</v>
      </c>
      <c r="J264" s="40">
        <f t="shared" si="38"/>
        <v>-225.05974846257004</v>
      </c>
      <c r="K264" s="37">
        <f t="shared" si="39"/>
        <v>-20890.358448628504</v>
      </c>
      <c r="L264" s="37">
        <f t="shared" si="40"/>
        <v>-7770152.3112623915</v>
      </c>
      <c r="M264" s="37">
        <f t="shared" si="41"/>
        <v>-7854774.7766843177</v>
      </c>
      <c r="N264" s="41">
        <f>'jan-mai'!M264</f>
        <v>-8035445.2132073948</v>
      </c>
      <c r="O264" s="41">
        <f t="shared" si="42"/>
        <v>180670.43652307708</v>
      </c>
      <c r="P264" s="4"/>
      <c r="Q264" s="4"/>
      <c r="R264" s="4"/>
      <c r="S264" s="4"/>
      <c r="T264" s="4"/>
    </row>
    <row r="265" spans="1:20" s="34" customFormat="1" x14ac:dyDescent="0.2">
      <c r="A265" s="33">
        <v>4630</v>
      </c>
      <c r="B265" s="34" t="s">
        <v>245</v>
      </c>
      <c r="C265" s="83">
        <v>136477632</v>
      </c>
      <c r="D265" s="36">
        <v>8080</v>
      </c>
      <c r="E265" s="37">
        <f t="shared" ref="E265:E328" si="46">(C265)/D265</f>
        <v>16890.79603960396</v>
      </c>
      <c r="F265" s="38">
        <f t="shared" si="43"/>
        <v>0.80600686993047577</v>
      </c>
      <c r="G265" s="39">
        <f t="shared" si="44"/>
        <v>2439.2087824546716</v>
      </c>
      <c r="H265" s="39">
        <f t="shared" si="45"/>
        <v>689.40674940256395</v>
      </c>
      <c r="I265" s="37">
        <f t="shared" ref="I265:I328" si="47">G265+H265</f>
        <v>3128.6155318572355</v>
      </c>
      <c r="J265" s="40">
        <f t="shared" ref="J265:J328" si="48">I$366</f>
        <v>-225.05974846257004</v>
      </c>
      <c r="K265" s="37">
        <f t="shared" ref="K265:K328" si="49">I265+J265</f>
        <v>2903.5557833946655</v>
      </c>
      <c r="L265" s="37">
        <f t="shared" ref="L265:L328" si="50">(I265*D265)</f>
        <v>25279213.497406464</v>
      </c>
      <c r="M265" s="37">
        <f t="shared" ref="M265:M328" si="51">(K265*D265)</f>
        <v>23460730.729828898</v>
      </c>
      <c r="N265" s="41">
        <f>'jan-mai'!M265</f>
        <v>19537204.817196555</v>
      </c>
      <c r="O265" s="41">
        <f t="shared" ref="O265:O328" si="52">M265-N265</f>
        <v>3923525.9126323424</v>
      </c>
      <c r="P265" s="4"/>
      <c r="Q265" s="4"/>
      <c r="R265" s="4"/>
      <c r="S265" s="4"/>
      <c r="T265" s="4"/>
    </row>
    <row r="266" spans="1:20" s="34" customFormat="1" x14ac:dyDescent="0.2">
      <c r="A266" s="33">
        <v>4631</v>
      </c>
      <c r="B266" s="34" t="s">
        <v>408</v>
      </c>
      <c r="C266" s="83">
        <v>520662242</v>
      </c>
      <c r="D266" s="36">
        <v>29337</v>
      </c>
      <c r="E266" s="37">
        <f t="shared" si="46"/>
        <v>17747.630705252752</v>
      </c>
      <c r="F266" s="38">
        <f t="shared" si="43"/>
        <v>0.84689390836775369</v>
      </c>
      <c r="G266" s="39">
        <f t="shared" si="44"/>
        <v>1925.1079830653964</v>
      </c>
      <c r="H266" s="39">
        <f t="shared" si="45"/>
        <v>389.51461642548674</v>
      </c>
      <c r="I266" s="37">
        <f t="shared" si="47"/>
        <v>2314.6225994908832</v>
      </c>
      <c r="J266" s="40">
        <f t="shared" si="48"/>
        <v>-225.05974846257004</v>
      </c>
      <c r="K266" s="37">
        <f t="shared" si="49"/>
        <v>2089.5628510283132</v>
      </c>
      <c r="L266" s="37">
        <f t="shared" si="50"/>
        <v>67904083.201264039</v>
      </c>
      <c r="M266" s="37">
        <f t="shared" si="51"/>
        <v>61301505.360617623</v>
      </c>
      <c r="N266" s="41">
        <f>'jan-mai'!M266</f>
        <v>45512649.877678864</v>
      </c>
      <c r="O266" s="41">
        <f t="shared" si="52"/>
        <v>15788855.482938759</v>
      </c>
      <c r="P266" s="4"/>
      <c r="Q266" s="4"/>
      <c r="R266" s="4"/>
      <c r="S266" s="4"/>
      <c r="T266" s="4"/>
    </row>
    <row r="267" spans="1:20" s="34" customFormat="1" x14ac:dyDescent="0.2">
      <c r="A267" s="33">
        <v>4632</v>
      </c>
      <c r="B267" s="34" t="s">
        <v>247</v>
      </c>
      <c r="C267" s="83">
        <v>65222711</v>
      </c>
      <c r="D267" s="36">
        <v>2860</v>
      </c>
      <c r="E267" s="37">
        <f t="shared" si="46"/>
        <v>22805.143706293708</v>
      </c>
      <c r="F267" s="38">
        <f t="shared" si="43"/>
        <v>1.0882318662735724</v>
      </c>
      <c r="G267" s="39">
        <f t="shared" si="44"/>
        <v>-1109.3998175591769</v>
      </c>
      <c r="H267" s="39">
        <f t="shared" si="45"/>
        <v>0</v>
      </c>
      <c r="I267" s="37">
        <f t="shared" si="47"/>
        <v>-1109.3998175591769</v>
      </c>
      <c r="J267" s="40">
        <f t="shared" si="48"/>
        <v>-225.05974846257004</v>
      </c>
      <c r="K267" s="37">
        <f t="shared" si="49"/>
        <v>-1334.4595660217469</v>
      </c>
      <c r="L267" s="37">
        <f t="shared" si="50"/>
        <v>-3172883.478219246</v>
      </c>
      <c r="M267" s="37">
        <f t="shared" si="51"/>
        <v>-3816554.3588221963</v>
      </c>
      <c r="N267" s="41">
        <f>'jan-mai'!M267</f>
        <v>-2233391.1600349816</v>
      </c>
      <c r="O267" s="41">
        <f t="shared" si="52"/>
        <v>-1583163.1987872147</v>
      </c>
      <c r="P267" s="4"/>
      <c r="Q267" s="4"/>
      <c r="R267" s="4"/>
      <c r="S267" s="4"/>
      <c r="T267" s="4"/>
    </row>
    <row r="268" spans="1:20" s="34" customFormat="1" x14ac:dyDescent="0.2">
      <c r="A268" s="33">
        <v>4633</v>
      </c>
      <c r="B268" s="34" t="s">
        <v>248</v>
      </c>
      <c r="C268" s="83">
        <v>9617262</v>
      </c>
      <c r="D268" s="36">
        <v>525</v>
      </c>
      <c r="E268" s="37">
        <f t="shared" si="46"/>
        <v>18318.594285714287</v>
      </c>
      <c r="F268" s="38">
        <f t="shared" si="43"/>
        <v>0.87413954955914963</v>
      </c>
      <c r="G268" s="39">
        <f t="shared" si="44"/>
        <v>1582.5298347884752</v>
      </c>
      <c r="H268" s="39">
        <f t="shared" si="45"/>
        <v>189.67736326394933</v>
      </c>
      <c r="I268" s="37">
        <f t="shared" si="47"/>
        <v>1772.2071980524245</v>
      </c>
      <c r="J268" s="40">
        <f t="shared" si="48"/>
        <v>-225.05974846257004</v>
      </c>
      <c r="K268" s="37">
        <f t="shared" si="49"/>
        <v>1547.1474495898544</v>
      </c>
      <c r="L268" s="37">
        <f t="shared" si="50"/>
        <v>930408.77897752286</v>
      </c>
      <c r="M268" s="37">
        <f t="shared" si="51"/>
        <v>812252.41103467357</v>
      </c>
      <c r="N268" s="41">
        <f>'jan-mai'!M268</f>
        <v>748521.00554185535</v>
      </c>
      <c r="O268" s="41">
        <f t="shared" si="52"/>
        <v>63731.405492818216</v>
      </c>
      <c r="P268" s="4"/>
      <c r="Q268" s="4"/>
      <c r="R268" s="4"/>
      <c r="S268" s="4"/>
      <c r="T268" s="4"/>
    </row>
    <row r="269" spans="1:20" s="34" customFormat="1" x14ac:dyDescent="0.2">
      <c r="A269" s="33">
        <v>4634</v>
      </c>
      <c r="B269" s="34" t="s">
        <v>249</v>
      </c>
      <c r="C269" s="83">
        <v>41015243</v>
      </c>
      <c r="D269" s="36">
        <v>1660</v>
      </c>
      <c r="E269" s="37">
        <f t="shared" si="46"/>
        <v>24707.977710843374</v>
      </c>
      <c r="F269" s="38">
        <f t="shared" si="43"/>
        <v>1.1790326359003134</v>
      </c>
      <c r="G269" s="39">
        <f t="shared" si="44"/>
        <v>-2251.1002202889763</v>
      </c>
      <c r="H269" s="39">
        <f t="shared" si="45"/>
        <v>0</v>
      </c>
      <c r="I269" s="37">
        <f t="shared" si="47"/>
        <v>-2251.1002202889763</v>
      </c>
      <c r="J269" s="40">
        <f t="shared" si="48"/>
        <v>-225.05974846257004</v>
      </c>
      <c r="K269" s="37">
        <f t="shared" si="49"/>
        <v>-2476.1599687515463</v>
      </c>
      <c r="L269" s="37">
        <f t="shared" si="50"/>
        <v>-3736826.3656797009</v>
      </c>
      <c r="M269" s="37">
        <f t="shared" si="51"/>
        <v>-4110425.5481275669</v>
      </c>
      <c r="N269" s="41">
        <f>'jan-mai'!M269</f>
        <v>-4560676.5306496741</v>
      </c>
      <c r="O269" s="41">
        <f t="shared" si="52"/>
        <v>450250.9825221072</v>
      </c>
      <c r="P269" s="4"/>
      <c r="Q269" s="4"/>
      <c r="R269" s="4"/>
      <c r="S269" s="4"/>
      <c r="T269" s="4"/>
    </row>
    <row r="270" spans="1:20" s="34" customFormat="1" x14ac:dyDescent="0.2">
      <c r="A270" s="33">
        <v>4635</v>
      </c>
      <c r="B270" s="34" t="s">
        <v>250</v>
      </c>
      <c r="C270" s="83">
        <v>49629105</v>
      </c>
      <c r="D270" s="36">
        <v>2272</v>
      </c>
      <c r="E270" s="37">
        <f t="shared" si="46"/>
        <v>21843.796214788734</v>
      </c>
      <c r="F270" s="38">
        <f t="shared" si="43"/>
        <v>1.0423576113996968</v>
      </c>
      <c r="G270" s="39">
        <f t="shared" si="44"/>
        <v>-532.59132265619257</v>
      </c>
      <c r="H270" s="39">
        <f t="shared" si="45"/>
        <v>0</v>
      </c>
      <c r="I270" s="37">
        <f t="shared" si="47"/>
        <v>-532.59132265619257</v>
      </c>
      <c r="J270" s="40">
        <f t="shared" si="48"/>
        <v>-225.05974846257004</v>
      </c>
      <c r="K270" s="37">
        <f t="shared" si="49"/>
        <v>-757.65107111876262</v>
      </c>
      <c r="L270" s="37">
        <f t="shared" si="50"/>
        <v>-1210047.4850748696</v>
      </c>
      <c r="M270" s="37">
        <f t="shared" si="51"/>
        <v>-1721383.2335818287</v>
      </c>
      <c r="N270" s="41">
        <f>'jan-mai'!M270</f>
        <v>-1053926.943636179</v>
      </c>
      <c r="O270" s="41">
        <f t="shared" si="52"/>
        <v>-667456.28994564968</v>
      </c>
      <c r="P270" s="4"/>
      <c r="Q270" s="4"/>
      <c r="R270" s="4"/>
      <c r="S270" s="4"/>
      <c r="T270" s="4"/>
    </row>
    <row r="271" spans="1:20" s="34" customFormat="1" x14ac:dyDescent="0.2">
      <c r="A271" s="33">
        <v>4636</v>
      </c>
      <c r="B271" s="34" t="s">
        <v>251</v>
      </c>
      <c r="C271" s="83">
        <v>15144855</v>
      </c>
      <c r="D271" s="36">
        <v>786</v>
      </c>
      <c r="E271" s="37">
        <f t="shared" si="46"/>
        <v>19268.263358778626</v>
      </c>
      <c r="F271" s="38">
        <f t="shared" si="43"/>
        <v>0.91945652545866507</v>
      </c>
      <c r="G271" s="39">
        <f t="shared" si="44"/>
        <v>1012.7283909498721</v>
      </c>
      <c r="H271" s="39">
        <f t="shared" si="45"/>
        <v>0</v>
      </c>
      <c r="I271" s="37">
        <f t="shared" si="47"/>
        <v>1012.7283909498721</v>
      </c>
      <c r="J271" s="40">
        <f t="shared" si="48"/>
        <v>-225.05974846257004</v>
      </c>
      <c r="K271" s="37">
        <f t="shared" si="49"/>
        <v>787.66864248730201</v>
      </c>
      <c r="L271" s="37">
        <f t="shared" si="50"/>
        <v>796004.5152865994</v>
      </c>
      <c r="M271" s="37">
        <f t="shared" si="51"/>
        <v>619107.55299501936</v>
      </c>
      <c r="N271" s="41">
        <f>'jan-mai'!M271</f>
        <v>439498.86175262392</v>
      </c>
      <c r="O271" s="41">
        <f t="shared" si="52"/>
        <v>179608.69124239543</v>
      </c>
      <c r="P271" s="4"/>
      <c r="Q271" s="4"/>
      <c r="R271" s="4"/>
      <c r="S271" s="4"/>
      <c r="T271" s="4"/>
    </row>
    <row r="272" spans="1:20" s="34" customFormat="1" x14ac:dyDescent="0.2">
      <c r="A272" s="33">
        <v>4637</v>
      </c>
      <c r="B272" s="34" t="s">
        <v>252</v>
      </c>
      <c r="C272" s="83">
        <v>27038115</v>
      </c>
      <c r="D272" s="36">
        <v>1294</v>
      </c>
      <c r="E272" s="37">
        <f t="shared" si="46"/>
        <v>20894.988408037094</v>
      </c>
      <c r="F272" s="38">
        <f t="shared" si="43"/>
        <v>0.99708173401106548</v>
      </c>
      <c r="G272" s="39">
        <f t="shared" si="44"/>
        <v>36.693361394791282</v>
      </c>
      <c r="H272" s="39">
        <f t="shared" si="45"/>
        <v>0</v>
      </c>
      <c r="I272" s="37">
        <f t="shared" si="47"/>
        <v>36.693361394791282</v>
      </c>
      <c r="J272" s="40">
        <f t="shared" si="48"/>
        <v>-225.05974846257004</v>
      </c>
      <c r="K272" s="37">
        <f t="shared" si="49"/>
        <v>-188.36638706777876</v>
      </c>
      <c r="L272" s="37">
        <f t="shared" si="50"/>
        <v>47481.209644859919</v>
      </c>
      <c r="M272" s="37">
        <f t="shared" si="51"/>
        <v>-243746.10486570571</v>
      </c>
      <c r="N272" s="41">
        <f>'jan-mai'!M272</f>
        <v>57706.367312844915</v>
      </c>
      <c r="O272" s="41">
        <f t="shared" si="52"/>
        <v>-301452.47217855061</v>
      </c>
      <c r="P272" s="4"/>
      <c r="Q272" s="4"/>
      <c r="R272" s="4"/>
      <c r="S272" s="4"/>
      <c r="T272" s="4"/>
    </row>
    <row r="273" spans="1:20" s="34" customFormat="1" x14ac:dyDescent="0.2">
      <c r="A273" s="33">
        <v>4638</v>
      </c>
      <c r="B273" s="34" t="s">
        <v>253</v>
      </c>
      <c r="C273" s="83">
        <v>91818444</v>
      </c>
      <c r="D273" s="36">
        <v>4049</v>
      </c>
      <c r="E273" s="37">
        <f t="shared" si="46"/>
        <v>22676.819955544579</v>
      </c>
      <c r="F273" s="38">
        <f t="shared" si="43"/>
        <v>1.0821084233975509</v>
      </c>
      <c r="G273" s="39">
        <f t="shared" si="44"/>
        <v>-1032.4055671096996</v>
      </c>
      <c r="H273" s="39">
        <f t="shared" si="45"/>
        <v>0</v>
      </c>
      <c r="I273" s="37">
        <f t="shared" si="47"/>
        <v>-1032.4055671096996</v>
      </c>
      <c r="J273" s="40">
        <f t="shared" si="48"/>
        <v>-225.05974846257004</v>
      </c>
      <c r="K273" s="37">
        <f t="shared" si="49"/>
        <v>-1257.4653155722697</v>
      </c>
      <c r="L273" s="37">
        <f t="shared" si="50"/>
        <v>-4180210.1412271736</v>
      </c>
      <c r="M273" s="37">
        <f t="shared" si="51"/>
        <v>-5091477.0627521202</v>
      </c>
      <c r="N273" s="41">
        <f>'jan-mai'!M273</f>
        <v>-4653565.6826509256</v>
      </c>
      <c r="O273" s="41">
        <f t="shared" si="52"/>
        <v>-437911.38010119461</v>
      </c>
      <c r="P273" s="4"/>
      <c r="Q273" s="4"/>
      <c r="R273" s="4"/>
      <c r="S273" s="4"/>
      <c r="T273" s="4"/>
    </row>
    <row r="274" spans="1:20" s="34" customFormat="1" x14ac:dyDescent="0.2">
      <c r="A274" s="33">
        <v>4639</v>
      </c>
      <c r="B274" s="34" t="s">
        <v>254</v>
      </c>
      <c r="C274" s="83">
        <v>58349869</v>
      </c>
      <c r="D274" s="36">
        <v>2611</v>
      </c>
      <c r="E274" s="37">
        <f t="shared" si="46"/>
        <v>22347.709306779012</v>
      </c>
      <c r="F274" s="38">
        <f t="shared" si="43"/>
        <v>1.0664036902843008</v>
      </c>
      <c r="G274" s="39">
        <f t="shared" si="44"/>
        <v>-834.93917785035956</v>
      </c>
      <c r="H274" s="39">
        <f t="shared" si="45"/>
        <v>0</v>
      </c>
      <c r="I274" s="37">
        <f t="shared" si="47"/>
        <v>-834.93917785035956</v>
      </c>
      <c r="J274" s="40">
        <f t="shared" si="48"/>
        <v>-225.05974846257004</v>
      </c>
      <c r="K274" s="37">
        <f t="shared" si="49"/>
        <v>-1059.9989263129296</v>
      </c>
      <c r="L274" s="37">
        <f t="shared" si="50"/>
        <v>-2180026.1933672889</v>
      </c>
      <c r="M274" s="37">
        <f t="shared" si="51"/>
        <v>-2767657.1966030593</v>
      </c>
      <c r="N274" s="41">
        <f>'jan-mai'!M274</f>
        <v>-3544540.8704375303</v>
      </c>
      <c r="O274" s="41">
        <f t="shared" si="52"/>
        <v>776883.67383447103</v>
      </c>
      <c r="P274" s="4"/>
      <c r="Q274" s="4"/>
      <c r="R274" s="4"/>
      <c r="S274" s="4"/>
      <c r="T274" s="4"/>
    </row>
    <row r="275" spans="1:20" s="34" customFormat="1" x14ac:dyDescent="0.2">
      <c r="A275" s="33">
        <v>4640</v>
      </c>
      <c r="B275" s="34" t="s">
        <v>255</v>
      </c>
      <c r="C275" s="83">
        <v>214612351</v>
      </c>
      <c r="D275" s="36">
        <v>11938</v>
      </c>
      <c r="E275" s="37">
        <f t="shared" si="46"/>
        <v>17977.245015915563</v>
      </c>
      <c r="F275" s="38">
        <f t="shared" si="43"/>
        <v>0.85785080533072933</v>
      </c>
      <c r="G275" s="39">
        <f t="shared" si="44"/>
        <v>1787.3393966677097</v>
      </c>
      <c r="H275" s="39">
        <f t="shared" si="45"/>
        <v>309.14960769350273</v>
      </c>
      <c r="I275" s="37">
        <f t="shared" si="47"/>
        <v>2096.4890043612122</v>
      </c>
      <c r="J275" s="40">
        <f t="shared" si="48"/>
        <v>-225.05974846257004</v>
      </c>
      <c r="K275" s="37">
        <f t="shared" si="49"/>
        <v>1871.4292558986422</v>
      </c>
      <c r="L275" s="37">
        <f t="shared" si="50"/>
        <v>25027885.734064151</v>
      </c>
      <c r="M275" s="37">
        <f t="shared" si="51"/>
        <v>22341122.45691799</v>
      </c>
      <c r="N275" s="41">
        <f>'jan-mai'!M275</f>
        <v>16401151.834206983</v>
      </c>
      <c r="O275" s="41">
        <f t="shared" si="52"/>
        <v>5939970.6227110066</v>
      </c>
      <c r="P275" s="4"/>
      <c r="Q275" s="4"/>
      <c r="R275" s="4"/>
      <c r="S275" s="4"/>
      <c r="T275" s="4"/>
    </row>
    <row r="276" spans="1:20" s="34" customFormat="1" x14ac:dyDescent="0.2">
      <c r="A276" s="33">
        <v>4641</v>
      </c>
      <c r="B276" s="34" t="s">
        <v>256</v>
      </c>
      <c r="C276" s="83">
        <v>63664518</v>
      </c>
      <c r="D276" s="36">
        <v>1777</v>
      </c>
      <c r="E276" s="37">
        <f t="shared" si="46"/>
        <v>35826.96567248171</v>
      </c>
      <c r="F276" s="38">
        <f t="shared" si="43"/>
        <v>1.7096163137057609</v>
      </c>
      <c r="G276" s="39">
        <f t="shared" si="44"/>
        <v>-8922.4929972719783</v>
      </c>
      <c r="H276" s="39">
        <f t="shared" si="45"/>
        <v>0</v>
      </c>
      <c r="I276" s="37">
        <f t="shared" si="47"/>
        <v>-8922.4929972719783</v>
      </c>
      <c r="J276" s="40">
        <f t="shared" si="48"/>
        <v>-225.05974846257004</v>
      </c>
      <c r="K276" s="37">
        <f t="shared" si="49"/>
        <v>-9147.5527457345488</v>
      </c>
      <c r="L276" s="37">
        <f t="shared" si="50"/>
        <v>-15855270.056152305</v>
      </c>
      <c r="M276" s="37">
        <f t="shared" si="51"/>
        <v>-16255201.229170293</v>
      </c>
      <c r="N276" s="41">
        <f>'jan-mai'!M276</f>
        <v>-16319049.53901474</v>
      </c>
      <c r="O276" s="41">
        <f t="shared" si="52"/>
        <v>63848.3098444473</v>
      </c>
      <c r="P276" s="4"/>
      <c r="Q276" s="4"/>
      <c r="R276" s="4"/>
      <c r="S276" s="4"/>
      <c r="T276" s="4"/>
    </row>
    <row r="277" spans="1:20" s="34" customFormat="1" x14ac:dyDescent="0.2">
      <c r="A277" s="33">
        <v>4642</v>
      </c>
      <c r="B277" s="34" t="s">
        <v>257</v>
      </c>
      <c r="C277" s="83">
        <v>52546948</v>
      </c>
      <c r="D277" s="36">
        <v>2129</v>
      </c>
      <c r="E277" s="37">
        <f t="shared" si="46"/>
        <v>24681.516204790983</v>
      </c>
      <c r="F277" s="38">
        <f t="shared" si="43"/>
        <v>1.1777699271672895</v>
      </c>
      <c r="G277" s="39">
        <f t="shared" si="44"/>
        <v>-2235.2233166575425</v>
      </c>
      <c r="H277" s="39">
        <f t="shared" si="45"/>
        <v>0</v>
      </c>
      <c r="I277" s="37">
        <f t="shared" si="47"/>
        <v>-2235.2233166575425</v>
      </c>
      <c r="J277" s="40">
        <f t="shared" si="48"/>
        <v>-225.05974846257004</v>
      </c>
      <c r="K277" s="37">
        <f t="shared" si="49"/>
        <v>-2460.2830651201125</v>
      </c>
      <c r="L277" s="37">
        <f t="shared" si="50"/>
        <v>-4758790.4411639078</v>
      </c>
      <c r="M277" s="37">
        <f t="shared" si="51"/>
        <v>-5237942.6456407197</v>
      </c>
      <c r="N277" s="41">
        <f>'jan-mai'!M277</f>
        <v>-5610128.3556344314</v>
      </c>
      <c r="O277" s="41">
        <f t="shared" si="52"/>
        <v>372185.70999371167</v>
      </c>
      <c r="P277" s="4"/>
      <c r="Q277" s="4"/>
      <c r="R277" s="4"/>
      <c r="S277" s="4"/>
      <c r="T277" s="4"/>
    </row>
    <row r="278" spans="1:20" s="34" customFormat="1" x14ac:dyDescent="0.2">
      <c r="A278" s="33">
        <v>4643</v>
      </c>
      <c r="B278" s="34" t="s">
        <v>258</v>
      </c>
      <c r="C278" s="83">
        <v>126088212</v>
      </c>
      <c r="D278" s="36">
        <v>5170</v>
      </c>
      <c r="E278" s="37">
        <f t="shared" si="46"/>
        <v>24388.435589941972</v>
      </c>
      <c r="F278" s="38">
        <f t="shared" si="43"/>
        <v>1.163784500520856</v>
      </c>
      <c r="G278" s="39">
        <f t="shared" si="44"/>
        <v>-2059.3749477481351</v>
      </c>
      <c r="H278" s="39">
        <f t="shared" si="45"/>
        <v>0</v>
      </c>
      <c r="I278" s="37">
        <f t="shared" si="47"/>
        <v>-2059.3749477481351</v>
      </c>
      <c r="J278" s="40">
        <f t="shared" si="48"/>
        <v>-225.05974846257004</v>
      </c>
      <c r="K278" s="37">
        <f t="shared" si="49"/>
        <v>-2284.4346962107052</v>
      </c>
      <c r="L278" s="37">
        <f t="shared" si="50"/>
        <v>-10646968.479857858</v>
      </c>
      <c r="M278" s="37">
        <f t="shared" si="51"/>
        <v>-11810527.379409345</v>
      </c>
      <c r="N278" s="41">
        <f>'jan-mai'!M278</f>
        <v>-13198502.381601701</v>
      </c>
      <c r="O278" s="41">
        <f t="shared" si="52"/>
        <v>1387975.0021923557</v>
      </c>
      <c r="P278" s="4"/>
      <c r="Q278" s="4"/>
      <c r="R278" s="4"/>
      <c r="S278" s="4"/>
      <c r="T278" s="4"/>
    </row>
    <row r="279" spans="1:20" s="34" customFormat="1" x14ac:dyDescent="0.2">
      <c r="A279" s="33">
        <v>4644</v>
      </c>
      <c r="B279" s="34" t="s">
        <v>259</v>
      </c>
      <c r="C279" s="83">
        <v>118640619</v>
      </c>
      <c r="D279" s="36">
        <v>5189</v>
      </c>
      <c r="E279" s="37">
        <f t="shared" si="46"/>
        <v>22863.869531701675</v>
      </c>
      <c r="F279" s="38">
        <f t="shared" si="43"/>
        <v>1.091034186460861</v>
      </c>
      <c r="G279" s="39">
        <f t="shared" si="44"/>
        <v>-1144.6353128039575</v>
      </c>
      <c r="H279" s="39">
        <f t="shared" si="45"/>
        <v>0</v>
      </c>
      <c r="I279" s="37">
        <f t="shared" si="47"/>
        <v>-1144.6353128039575</v>
      </c>
      <c r="J279" s="40">
        <f t="shared" si="48"/>
        <v>-225.05974846257004</v>
      </c>
      <c r="K279" s="37">
        <f t="shared" si="49"/>
        <v>-1369.6950612665275</v>
      </c>
      <c r="L279" s="37">
        <f t="shared" si="50"/>
        <v>-5939512.6381397359</v>
      </c>
      <c r="M279" s="37">
        <f t="shared" si="51"/>
        <v>-7107347.6729120119</v>
      </c>
      <c r="N279" s="41">
        <f>'jan-mai'!M279</f>
        <v>-10048114.620566962</v>
      </c>
      <c r="O279" s="41">
        <f t="shared" si="52"/>
        <v>2940766.9476549504</v>
      </c>
      <c r="P279" s="4"/>
      <c r="Q279" s="4"/>
      <c r="R279" s="4"/>
      <c r="S279" s="4"/>
      <c r="T279" s="4"/>
    </row>
    <row r="280" spans="1:20" s="34" customFormat="1" x14ac:dyDescent="0.2">
      <c r="A280" s="33">
        <v>4645</v>
      </c>
      <c r="B280" s="34" t="s">
        <v>260</v>
      </c>
      <c r="C280" s="83">
        <v>54887740</v>
      </c>
      <c r="D280" s="36">
        <v>2991</v>
      </c>
      <c r="E280" s="37">
        <f t="shared" si="46"/>
        <v>18350.966232029423</v>
      </c>
      <c r="F280" s="38">
        <f t="shared" si="43"/>
        <v>0.87568429683227056</v>
      </c>
      <c r="G280" s="39">
        <f t="shared" si="44"/>
        <v>1563.1066669993938</v>
      </c>
      <c r="H280" s="39">
        <f t="shared" si="45"/>
        <v>178.34718205365186</v>
      </c>
      <c r="I280" s="37">
        <f t="shared" si="47"/>
        <v>1741.4538490530458</v>
      </c>
      <c r="J280" s="40">
        <f t="shared" si="48"/>
        <v>-225.05974846257004</v>
      </c>
      <c r="K280" s="37">
        <f t="shared" si="49"/>
        <v>1516.3941005904758</v>
      </c>
      <c r="L280" s="37">
        <f t="shared" si="50"/>
        <v>5208688.4625176601</v>
      </c>
      <c r="M280" s="37">
        <f t="shared" si="51"/>
        <v>4535534.754866113</v>
      </c>
      <c r="N280" s="41">
        <f>'jan-mai'!M280</f>
        <v>4550549.9341441682</v>
      </c>
      <c r="O280" s="41">
        <f t="shared" si="52"/>
        <v>-15015.179278055206</v>
      </c>
      <c r="P280" s="4"/>
      <c r="Q280" s="4"/>
      <c r="R280" s="4"/>
      <c r="S280" s="4"/>
      <c r="T280" s="4"/>
    </row>
    <row r="281" spans="1:20" s="34" customFormat="1" x14ac:dyDescent="0.2">
      <c r="A281" s="33">
        <v>4646</v>
      </c>
      <c r="B281" s="34" t="s">
        <v>261</v>
      </c>
      <c r="C281" s="83">
        <v>47921820</v>
      </c>
      <c r="D281" s="36">
        <v>2885</v>
      </c>
      <c r="E281" s="37">
        <f t="shared" si="46"/>
        <v>16610.682842287693</v>
      </c>
      <c r="F281" s="38">
        <f t="shared" si="43"/>
        <v>0.79264023162250441</v>
      </c>
      <c r="G281" s="39">
        <f t="shared" si="44"/>
        <v>2607.2767008444316</v>
      </c>
      <c r="H281" s="39">
        <f t="shared" si="45"/>
        <v>787.44636846325716</v>
      </c>
      <c r="I281" s="37">
        <f t="shared" si="47"/>
        <v>3394.723069307689</v>
      </c>
      <c r="J281" s="40">
        <f t="shared" si="48"/>
        <v>-225.05974846257004</v>
      </c>
      <c r="K281" s="37">
        <f t="shared" si="49"/>
        <v>3169.663320845119</v>
      </c>
      <c r="L281" s="37">
        <f t="shared" si="50"/>
        <v>9793776.0549526829</v>
      </c>
      <c r="M281" s="37">
        <f t="shared" si="51"/>
        <v>9144478.680638168</v>
      </c>
      <c r="N281" s="41">
        <f>'jan-mai'!M281</f>
        <v>7915160.8014061935</v>
      </c>
      <c r="O281" s="41">
        <f t="shared" si="52"/>
        <v>1229317.8792319745</v>
      </c>
      <c r="P281" s="4"/>
      <c r="Q281" s="4"/>
      <c r="R281" s="4"/>
      <c r="S281" s="4"/>
      <c r="T281" s="4"/>
    </row>
    <row r="282" spans="1:20" s="34" customFormat="1" x14ac:dyDescent="0.2">
      <c r="A282" s="33">
        <v>4647</v>
      </c>
      <c r="B282" s="34" t="s">
        <v>409</v>
      </c>
      <c r="C282" s="83">
        <v>420550426</v>
      </c>
      <c r="D282" s="36">
        <v>22020</v>
      </c>
      <c r="E282" s="37">
        <f t="shared" si="46"/>
        <v>19098.566121707539</v>
      </c>
      <c r="F282" s="38">
        <f t="shared" si="43"/>
        <v>0.91135879350057292</v>
      </c>
      <c r="G282" s="39">
        <f t="shared" si="44"/>
        <v>1114.546733192524</v>
      </c>
      <c r="H282" s="39">
        <f t="shared" si="45"/>
        <v>0</v>
      </c>
      <c r="I282" s="37">
        <f t="shared" si="47"/>
        <v>1114.546733192524</v>
      </c>
      <c r="J282" s="40">
        <f t="shared" si="48"/>
        <v>-225.05974846257004</v>
      </c>
      <c r="K282" s="37">
        <f t="shared" si="49"/>
        <v>889.48698472995397</v>
      </c>
      <c r="L282" s="37">
        <f t="shared" si="50"/>
        <v>24542319.064899378</v>
      </c>
      <c r="M282" s="37">
        <f t="shared" si="51"/>
        <v>19586503.403753586</v>
      </c>
      <c r="N282" s="41">
        <f>'jan-mai'!M282</f>
        <v>14837900.430779614</v>
      </c>
      <c r="O282" s="41">
        <f t="shared" si="52"/>
        <v>4748602.9729739726</v>
      </c>
      <c r="P282" s="4"/>
      <c r="Q282" s="4"/>
      <c r="R282" s="4"/>
      <c r="S282" s="4"/>
      <c r="T282" s="4"/>
    </row>
    <row r="283" spans="1:20" s="34" customFormat="1" x14ac:dyDescent="0.2">
      <c r="A283" s="33">
        <v>4648</v>
      </c>
      <c r="B283" s="34" t="s">
        <v>262</v>
      </c>
      <c r="C283" s="83">
        <v>78125798</v>
      </c>
      <c r="D283" s="36">
        <v>3597</v>
      </c>
      <c r="E283" s="37">
        <f t="shared" si="46"/>
        <v>21719.710314150681</v>
      </c>
      <c r="F283" s="38">
        <f t="shared" si="43"/>
        <v>1.0364363932320464</v>
      </c>
      <c r="G283" s="39">
        <f t="shared" si="44"/>
        <v>-458.13978227336116</v>
      </c>
      <c r="H283" s="39">
        <f t="shared" si="45"/>
        <v>0</v>
      </c>
      <c r="I283" s="37">
        <f t="shared" si="47"/>
        <v>-458.13978227336116</v>
      </c>
      <c r="J283" s="40">
        <f t="shared" si="48"/>
        <v>-225.05974846257004</v>
      </c>
      <c r="K283" s="37">
        <f t="shared" si="49"/>
        <v>-683.19953073593115</v>
      </c>
      <c r="L283" s="37">
        <f t="shared" si="50"/>
        <v>-1647928.79683728</v>
      </c>
      <c r="M283" s="37">
        <f t="shared" si="51"/>
        <v>-2457468.7120571444</v>
      </c>
      <c r="N283" s="41">
        <f>'jan-mai'!M283</f>
        <v>-3433168.3135824599</v>
      </c>
      <c r="O283" s="41">
        <f t="shared" si="52"/>
        <v>975699.60152531555</v>
      </c>
      <c r="P283" s="4"/>
      <c r="Q283" s="4"/>
      <c r="R283" s="4"/>
      <c r="S283" s="4"/>
      <c r="T283" s="4"/>
    </row>
    <row r="284" spans="1:20" s="34" customFormat="1" x14ac:dyDescent="0.2">
      <c r="A284" s="33">
        <v>4649</v>
      </c>
      <c r="B284" s="34" t="s">
        <v>410</v>
      </c>
      <c r="C284" s="83">
        <v>162820375</v>
      </c>
      <c r="D284" s="36">
        <v>9517</v>
      </c>
      <c r="E284" s="37">
        <f t="shared" si="46"/>
        <v>17108.371860880528</v>
      </c>
      <c r="F284" s="38">
        <f t="shared" si="43"/>
        <v>0.81638930580078617</v>
      </c>
      <c r="G284" s="39">
        <f t="shared" si="44"/>
        <v>2308.6632896887304</v>
      </c>
      <c r="H284" s="39">
        <f t="shared" si="45"/>
        <v>613.25521195576493</v>
      </c>
      <c r="I284" s="37">
        <f t="shared" si="47"/>
        <v>2921.9185016444953</v>
      </c>
      <c r="J284" s="40">
        <f t="shared" si="48"/>
        <v>-225.05974846257004</v>
      </c>
      <c r="K284" s="37">
        <f t="shared" si="49"/>
        <v>2696.8587531819253</v>
      </c>
      <c r="L284" s="37">
        <f t="shared" si="50"/>
        <v>27807898.380150661</v>
      </c>
      <c r="M284" s="37">
        <f t="shared" si="51"/>
        <v>25666004.754032385</v>
      </c>
      <c r="N284" s="41">
        <f>'jan-mai'!M284</f>
        <v>21151192.128936831</v>
      </c>
      <c r="O284" s="41">
        <f t="shared" si="52"/>
        <v>4514812.6250955537</v>
      </c>
      <c r="P284" s="4"/>
      <c r="Q284" s="4"/>
      <c r="R284" s="4"/>
      <c r="S284" s="4"/>
      <c r="T284" s="4"/>
    </row>
    <row r="285" spans="1:20" s="34" customFormat="1" x14ac:dyDescent="0.2">
      <c r="A285" s="33">
        <v>4650</v>
      </c>
      <c r="B285" s="34" t="s">
        <v>263</v>
      </c>
      <c r="C285" s="83">
        <v>101422454</v>
      </c>
      <c r="D285" s="36">
        <v>5885</v>
      </c>
      <c r="E285" s="37">
        <f t="shared" si="46"/>
        <v>17234.061852166524</v>
      </c>
      <c r="F285" s="38">
        <f t="shared" si="43"/>
        <v>0.82238706909272807</v>
      </c>
      <c r="G285" s="39">
        <f t="shared" si="44"/>
        <v>2233.2492949171333</v>
      </c>
      <c r="H285" s="39">
        <f t="shared" si="45"/>
        <v>569.26371500566654</v>
      </c>
      <c r="I285" s="37">
        <f t="shared" si="47"/>
        <v>2802.5130099227999</v>
      </c>
      <c r="J285" s="40">
        <f t="shared" si="48"/>
        <v>-225.05974846257004</v>
      </c>
      <c r="K285" s="37">
        <f t="shared" si="49"/>
        <v>2577.4532614602299</v>
      </c>
      <c r="L285" s="37">
        <f t="shared" si="50"/>
        <v>16492789.063395677</v>
      </c>
      <c r="M285" s="37">
        <f t="shared" si="51"/>
        <v>15168312.443693453</v>
      </c>
      <c r="N285" s="41">
        <f>'jan-mai'!M285</f>
        <v>12611888.590216791</v>
      </c>
      <c r="O285" s="41">
        <f t="shared" si="52"/>
        <v>2556423.8534766622</v>
      </c>
      <c r="P285" s="4"/>
      <c r="Q285" s="4"/>
      <c r="R285" s="4"/>
      <c r="S285" s="4"/>
      <c r="T285" s="4"/>
    </row>
    <row r="286" spans="1:20" s="34" customFormat="1" x14ac:dyDescent="0.2">
      <c r="A286" s="33">
        <v>4651</v>
      </c>
      <c r="B286" s="34" t="s">
        <v>264</v>
      </c>
      <c r="C286" s="83">
        <v>126457345</v>
      </c>
      <c r="D286" s="36">
        <v>7118</v>
      </c>
      <c r="E286" s="37">
        <f t="shared" si="46"/>
        <v>17765.853470075865</v>
      </c>
      <c r="F286" s="38">
        <f t="shared" si="43"/>
        <v>0.84776347505970351</v>
      </c>
      <c r="G286" s="39">
        <f t="shared" si="44"/>
        <v>1914.1743241715287</v>
      </c>
      <c r="H286" s="39">
        <f t="shared" si="45"/>
        <v>383.13664873739725</v>
      </c>
      <c r="I286" s="37">
        <f t="shared" si="47"/>
        <v>2297.310972908926</v>
      </c>
      <c r="J286" s="40">
        <f t="shared" si="48"/>
        <v>-225.05974846257004</v>
      </c>
      <c r="K286" s="37">
        <f t="shared" si="49"/>
        <v>2072.251224446356</v>
      </c>
      <c r="L286" s="37">
        <f t="shared" si="50"/>
        <v>16352259.505165735</v>
      </c>
      <c r="M286" s="37">
        <f t="shared" si="51"/>
        <v>14750284.215609161</v>
      </c>
      <c r="N286" s="41">
        <f>'jan-mai'!M286</f>
        <v>15522053.37951795</v>
      </c>
      <c r="O286" s="41">
        <f t="shared" si="52"/>
        <v>-771769.16390878893</v>
      </c>
      <c r="P286" s="4"/>
      <c r="Q286" s="4"/>
      <c r="R286" s="4"/>
      <c r="S286" s="4"/>
      <c r="T286" s="4"/>
    </row>
    <row r="287" spans="1:20" s="34" customFormat="1" x14ac:dyDescent="0.2">
      <c r="A287" s="33">
        <v>5001</v>
      </c>
      <c r="B287" s="34" t="s">
        <v>352</v>
      </c>
      <c r="C287" s="83">
        <v>4306368356</v>
      </c>
      <c r="D287" s="36">
        <v>207595</v>
      </c>
      <c r="E287" s="37">
        <f t="shared" si="46"/>
        <v>20744.085146559406</v>
      </c>
      <c r="F287" s="38">
        <f t="shared" si="43"/>
        <v>0.98988082618169226</v>
      </c>
      <c r="G287" s="39">
        <f t="shared" si="44"/>
        <v>127.23531828140403</v>
      </c>
      <c r="H287" s="39">
        <f t="shared" si="45"/>
        <v>0</v>
      </c>
      <c r="I287" s="37">
        <f t="shared" si="47"/>
        <v>127.23531828140403</v>
      </c>
      <c r="J287" s="40">
        <f t="shared" si="48"/>
        <v>-225.05974846257004</v>
      </c>
      <c r="K287" s="37">
        <f t="shared" si="49"/>
        <v>-97.824430181166008</v>
      </c>
      <c r="L287" s="37">
        <f t="shared" si="50"/>
        <v>26413415.898628071</v>
      </c>
      <c r="M287" s="37">
        <f t="shared" si="51"/>
        <v>-20307862.583459157</v>
      </c>
      <c r="N287" s="41">
        <f>'jan-mai'!M287</f>
        <v>-41809604.126035556</v>
      </c>
      <c r="O287" s="41">
        <f t="shared" si="52"/>
        <v>21501741.542576399</v>
      </c>
      <c r="P287" s="4"/>
      <c r="Q287" s="4"/>
      <c r="R287" s="4"/>
      <c r="S287" s="4"/>
      <c r="T287" s="4"/>
    </row>
    <row r="288" spans="1:20" s="34" customFormat="1" x14ac:dyDescent="0.2">
      <c r="A288" s="33">
        <v>5006</v>
      </c>
      <c r="B288" s="34" t="s">
        <v>353</v>
      </c>
      <c r="C288" s="83">
        <v>379534353</v>
      </c>
      <c r="D288" s="36">
        <v>24152</v>
      </c>
      <c r="E288" s="37">
        <f t="shared" si="46"/>
        <v>15714.40679860881</v>
      </c>
      <c r="F288" s="38">
        <f t="shared" si="43"/>
        <v>0.7498711018037878</v>
      </c>
      <c r="G288" s="39">
        <f t="shared" si="44"/>
        <v>3145.0423270517613</v>
      </c>
      <c r="H288" s="39">
        <f t="shared" si="45"/>
        <v>1101.1429837508663</v>
      </c>
      <c r="I288" s="37">
        <f t="shared" si="47"/>
        <v>4246.185310802628</v>
      </c>
      <c r="J288" s="40">
        <f t="shared" si="48"/>
        <v>-225.05974846257004</v>
      </c>
      <c r="K288" s="37">
        <f t="shared" si="49"/>
        <v>4021.125562340058</v>
      </c>
      <c r="L288" s="37">
        <f t="shared" si="50"/>
        <v>102553867.62650508</v>
      </c>
      <c r="M288" s="37">
        <f t="shared" si="51"/>
        <v>97118224.581637084</v>
      </c>
      <c r="N288" s="41">
        <f>'jan-mai'!M288</f>
        <v>74468940.828184545</v>
      </c>
      <c r="O288" s="41">
        <f t="shared" si="52"/>
        <v>22649283.753452539</v>
      </c>
      <c r="P288" s="4"/>
      <c r="Q288" s="4"/>
      <c r="R288" s="4"/>
      <c r="S288" s="4"/>
      <c r="T288" s="4"/>
    </row>
    <row r="289" spans="1:20" s="34" customFormat="1" x14ac:dyDescent="0.2">
      <c r="A289" s="33">
        <v>5007</v>
      </c>
      <c r="B289" s="34" t="s">
        <v>354</v>
      </c>
      <c r="C289" s="83">
        <v>251223103</v>
      </c>
      <c r="D289" s="36">
        <v>15096</v>
      </c>
      <c r="E289" s="37">
        <f t="shared" si="46"/>
        <v>16641.699986751457</v>
      </c>
      <c r="F289" s="38">
        <f t="shared" si="43"/>
        <v>0.79412032950923528</v>
      </c>
      <c r="G289" s="39">
        <f t="shared" si="44"/>
        <v>2588.6664141661736</v>
      </c>
      <c r="H289" s="39">
        <f t="shared" si="45"/>
        <v>776.5903679009399</v>
      </c>
      <c r="I289" s="37">
        <f t="shared" si="47"/>
        <v>3365.2567820671134</v>
      </c>
      <c r="J289" s="40">
        <f t="shared" si="48"/>
        <v>-225.05974846257004</v>
      </c>
      <c r="K289" s="37">
        <f t="shared" si="49"/>
        <v>3140.1970336045433</v>
      </c>
      <c r="L289" s="37">
        <f t="shared" si="50"/>
        <v>50801916.382085145</v>
      </c>
      <c r="M289" s="37">
        <f t="shared" si="51"/>
        <v>47404414.419294186</v>
      </c>
      <c r="N289" s="41">
        <f>'jan-mai'!M289</f>
        <v>37539574.410494924</v>
      </c>
      <c r="O289" s="41">
        <f t="shared" si="52"/>
        <v>9864840.0087992623</v>
      </c>
      <c r="P289" s="4"/>
      <c r="Q289" s="4"/>
      <c r="R289" s="4"/>
      <c r="S289" s="4"/>
      <c r="T289" s="4"/>
    </row>
    <row r="290" spans="1:20" s="34" customFormat="1" x14ac:dyDescent="0.2">
      <c r="A290" s="33">
        <v>5014</v>
      </c>
      <c r="B290" s="34" t="s">
        <v>356</v>
      </c>
      <c r="C290" s="83">
        <v>164465065</v>
      </c>
      <c r="D290" s="36">
        <v>5204</v>
      </c>
      <c r="E290" s="37">
        <f t="shared" si="46"/>
        <v>31603.586664104536</v>
      </c>
      <c r="F290" s="38">
        <f t="shared" si="43"/>
        <v>1.5080821475782078</v>
      </c>
      <c r="G290" s="39">
        <f t="shared" si="44"/>
        <v>-6388.4655922456741</v>
      </c>
      <c r="H290" s="39">
        <f t="shared" si="45"/>
        <v>0</v>
      </c>
      <c r="I290" s="37">
        <f t="shared" si="47"/>
        <v>-6388.4655922456741</v>
      </c>
      <c r="J290" s="40">
        <f t="shared" si="48"/>
        <v>-225.05974846257004</v>
      </c>
      <c r="K290" s="37">
        <f t="shared" si="49"/>
        <v>-6613.5253407082437</v>
      </c>
      <c r="L290" s="37">
        <f t="shared" si="50"/>
        <v>-33245574.94204649</v>
      </c>
      <c r="M290" s="37">
        <f t="shared" si="51"/>
        <v>-34416785.873045698</v>
      </c>
      <c r="N290" s="41">
        <f>'jan-mai'!M290</f>
        <v>-23160375.893434286</v>
      </c>
      <c r="O290" s="41">
        <f t="shared" si="52"/>
        <v>-11256409.979611412</v>
      </c>
      <c r="P290" s="4"/>
      <c r="Q290" s="4"/>
      <c r="R290" s="4"/>
      <c r="S290" s="4"/>
      <c r="T290" s="4"/>
    </row>
    <row r="291" spans="1:20" s="34" customFormat="1" x14ac:dyDescent="0.2">
      <c r="A291" s="33">
        <v>5020</v>
      </c>
      <c r="B291" s="34" t="s">
        <v>359</v>
      </c>
      <c r="C291" s="83">
        <v>14010430</v>
      </c>
      <c r="D291" s="36">
        <v>925</v>
      </c>
      <c r="E291" s="37">
        <f t="shared" si="46"/>
        <v>15146.41081081081</v>
      </c>
      <c r="F291" s="38">
        <f t="shared" si="43"/>
        <v>0.72276707028362097</v>
      </c>
      <c r="G291" s="39">
        <f t="shared" si="44"/>
        <v>3485.8399197305612</v>
      </c>
      <c r="H291" s="39">
        <f t="shared" si="45"/>
        <v>1299.9415794801662</v>
      </c>
      <c r="I291" s="37">
        <f t="shared" si="47"/>
        <v>4785.7814992107269</v>
      </c>
      <c r="J291" s="40">
        <f t="shared" si="48"/>
        <v>-225.05974846257004</v>
      </c>
      <c r="K291" s="37">
        <f t="shared" si="49"/>
        <v>4560.7217507481564</v>
      </c>
      <c r="L291" s="37">
        <f t="shared" si="50"/>
        <v>4426847.8867699225</v>
      </c>
      <c r="M291" s="37">
        <f t="shared" si="51"/>
        <v>4218667.6194420448</v>
      </c>
      <c r="N291" s="41">
        <f>'jan-mai'!M291</f>
        <v>3328229.1573832687</v>
      </c>
      <c r="O291" s="41">
        <f t="shared" si="52"/>
        <v>890438.46205877606</v>
      </c>
      <c r="P291" s="4"/>
      <c r="Q291" s="4"/>
      <c r="R291" s="4"/>
      <c r="S291" s="4"/>
      <c r="T291" s="4"/>
    </row>
    <row r="292" spans="1:20" s="34" customFormat="1" x14ac:dyDescent="0.2">
      <c r="A292" s="33">
        <v>5021</v>
      </c>
      <c r="B292" s="34" t="s">
        <v>360</v>
      </c>
      <c r="C292" s="83">
        <v>120515169</v>
      </c>
      <c r="D292" s="36">
        <v>6981</v>
      </c>
      <c r="E292" s="37">
        <f t="shared" si="46"/>
        <v>17263.310270734852</v>
      </c>
      <c r="F292" s="38">
        <f t="shared" si="43"/>
        <v>0.8237827656747837</v>
      </c>
      <c r="G292" s="39">
        <f t="shared" si="44"/>
        <v>2215.7002437761366</v>
      </c>
      <c r="H292" s="39">
        <f t="shared" si="45"/>
        <v>559.02676850675175</v>
      </c>
      <c r="I292" s="37">
        <f t="shared" si="47"/>
        <v>2774.7270122828886</v>
      </c>
      <c r="J292" s="40">
        <f t="shared" si="48"/>
        <v>-225.05974846257004</v>
      </c>
      <c r="K292" s="37">
        <f t="shared" si="49"/>
        <v>2549.6672638203186</v>
      </c>
      <c r="L292" s="37">
        <f t="shared" si="50"/>
        <v>19370369.272746846</v>
      </c>
      <c r="M292" s="37">
        <f t="shared" si="51"/>
        <v>17799227.168729644</v>
      </c>
      <c r="N292" s="41">
        <f>'jan-mai'!M292</f>
        <v>14281560.336262265</v>
      </c>
      <c r="O292" s="41">
        <f t="shared" si="52"/>
        <v>3517666.832467379</v>
      </c>
      <c r="P292" s="4"/>
      <c r="Q292" s="4"/>
      <c r="R292" s="4"/>
      <c r="S292" s="4"/>
      <c r="T292" s="4"/>
    </row>
    <row r="293" spans="1:20" s="34" customFormat="1" x14ac:dyDescent="0.2">
      <c r="A293" s="33">
        <v>5022</v>
      </c>
      <c r="B293" s="34" t="s">
        <v>361</v>
      </c>
      <c r="C293" s="83">
        <v>40943959</v>
      </c>
      <c r="D293" s="36">
        <v>2454</v>
      </c>
      <c r="E293" s="37">
        <f t="shared" si="46"/>
        <v>16684.579869600653</v>
      </c>
      <c r="F293" s="38">
        <f t="shared" si="43"/>
        <v>0.79616650187892291</v>
      </c>
      <c r="G293" s="39">
        <f t="shared" si="44"/>
        <v>2562.9384844566557</v>
      </c>
      <c r="H293" s="39">
        <f t="shared" si="45"/>
        <v>761.58240890372122</v>
      </c>
      <c r="I293" s="37">
        <f t="shared" si="47"/>
        <v>3324.5208933603772</v>
      </c>
      <c r="J293" s="40">
        <f t="shared" si="48"/>
        <v>-225.05974846257004</v>
      </c>
      <c r="K293" s="37">
        <f t="shared" si="49"/>
        <v>3099.4611448978071</v>
      </c>
      <c r="L293" s="37">
        <f t="shared" si="50"/>
        <v>8158374.2723063659</v>
      </c>
      <c r="M293" s="37">
        <f t="shared" si="51"/>
        <v>7606077.6495792186</v>
      </c>
      <c r="N293" s="41">
        <f>'jan-mai'!M293</f>
        <v>5240305.5890470715</v>
      </c>
      <c r="O293" s="41">
        <f t="shared" si="52"/>
        <v>2365772.0605321471</v>
      </c>
      <c r="P293" s="4"/>
      <c r="Q293" s="4"/>
      <c r="R293" s="4"/>
      <c r="S293" s="4"/>
      <c r="T293" s="4"/>
    </row>
    <row r="294" spans="1:20" s="34" customFormat="1" x14ac:dyDescent="0.2">
      <c r="A294" s="33">
        <v>5025</v>
      </c>
      <c r="B294" s="34" t="s">
        <v>362</v>
      </c>
      <c r="C294" s="83">
        <v>99956329</v>
      </c>
      <c r="D294" s="36">
        <v>5550</v>
      </c>
      <c r="E294" s="37">
        <f t="shared" si="46"/>
        <v>18010.14936936937</v>
      </c>
      <c r="F294" s="38">
        <f t="shared" si="43"/>
        <v>0.85942095838166932</v>
      </c>
      <c r="G294" s="39">
        <f t="shared" si="44"/>
        <v>1767.5967845954256</v>
      </c>
      <c r="H294" s="39">
        <f t="shared" si="45"/>
        <v>297.63308398467029</v>
      </c>
      <c r="I294" s="37">
        <f t="shared" si="47"/>
        <v>2065.2298685800961</v>
      </c>
      <c r="J294" s="40">
        <f t="shared" si="48"/>
        <v>-225.05974846257004</v>
      </c>
      <c r="K294" s="37">
        <f t="shared" si="49"/>
        <v>1840.170120117526</v>
      </c>
      <c r="L294" s="37">
        <f t="shared" si="50"/>
        <v>11462025.770619534</v>
      </c>
      <c r="M294" s="37">
        <f t="shared" si="51"/>
        <v>10212944.16665227</v>
      </c>
      <c r="N294" s="41">
        <f>'jan-mai'!M294</f>
        <v>8776255.4942996129</v>
      </c>
      <c r="O294" s="41">
        <f t="shared" si="52"/>
        <v>1436688.6723526567</v>
      </c>
      <c r="P294" s="4"/>
      <c r="Q294" s="4"/>
      <c r="R294" s="4"/>
      <c r="S294" s="4"/>
      <c r="T294" s="4"/>
    </row>
    <row r="295" spans="1:20" s="34" customFormat="1" x14ac:dyDescent="0.2">
      <c r="A295" s="33">
        <v>5026</v>
      </c>
      <c r="B295" s="34" t="s">
        <v>363</v>
      </c>
      <c r="C295" s="83">
        <v>29359643</v>
      </c>
      <c r="D295" s="36">
        <v>1968</v>
      </c>
      <c r="E295" s="37">
        <f t="shared" si="46"/>
        <v>14918.517784552845</v>
      </c>
      <c r="F295" s="38">
        <f t="shared" si="43"/>
        <v>0.71189231077894854</v>
      </c>
      <c r="G295" s="39">
        <f t="shared" si="44"/>
        <v>3622.5757354853404</v>
      </c>
      <c r="H295" s="39">
        <f t="shared" si="45"/>
        <v>1379.7041386704541</v>
      </c>
      <c r="I295" s="37">
        <f t="shared" si="47"/>
        <v>5002.2798741557945</v>
      </c>
      <c r="J295" s="40">
        <f t="shared" si="48"/>
        <v>-225.05974846257004</v>
      </c>
      <c r="K295" s="37">
        <f t="shared" si="49"/>
        <v>4777.220125693224</v>
      </c>
      <c r="L295" s="37">
        <f t="shared" si="50"/>
        <v>9844486.7923386041</v>
      </c>
      <c r="M295" s="37">
        <f t="shared" si="51"/>
        <v>9401569.2073642649</v>
      </c>
      <c r="N295" s="41">
        <f>'jan-mai'!M295</f>
        <v>7460602.8370597539</v>
      </c>
      <c r="O295" s="41">
        <f t="shared" si="52"/>
        <v>1940966.3703045109</v>
      </c>
      <c r="P295" s="4"/>
      <c r="Q295" s="4"/>
      <c r="R295" s="4"/>
      <c r="S295" s="4"/>
      <c r="T295" s="4"/>
    </row>
    <row r="296" spans="1:20" s="34" customFormat="1" x14ac:dyDescent="0.2">
      <c r="A296" s="33">
        <v>5027</v>
      </c>
      <c r="B296" s="34" t="s">
        <v>364</v>
      </c>
      <c r="C296" s="83">
        <v>95499804</v>
      </c>
      <c r="D296" s="36">
        <v>6243</v>
      </c>
      <c r="E296" s="37">
        <f t="shared" si="46"/>
        <v>15297.101393560788</v>
      </c>
      <c r="F296" s="38">
        <f t="shared" si="43"/>
        <v>0.72995782936007458</v>
      </c>
      <c r="G296" s="39">
        <f t="shared" si="44"/>
        <v>3395.4255700805747</v>
      </c>
      <c r="H296" s="39">
        <f t="shared" si="45"/>
        <v>1247.1998755176739</v>
      </c>
      <c r="I296" s="37">
        <f t="shared" si="47"/>
        <v>4642.6254455982489</v>
      </c>
      <c r="J296" s="40">
        <f t="shared" si="48"/>
        <v>-225.05974846257004</v>
      </c>
      <c r="K296" s="37">
        <f t="shared" si="49"/>
        <v>4417.5656971356784</v>
      </c>
      <c r="L296" s="37">
        <f t="shared" si="50"/>
        <v>28983910.65686987</v>
      </c>
      <c r="M296" s="37">
        <f t="shared" si="51"/>
        <v>27578862.647218041</v>
      </c>
      <c r="N296" s="41">
        <f>'jan-mai'!M296</f>
        <v>22692624.803614855</v>
      </c>
      <c r="O296" s="41">
        <f t="shared" si="52"/>
        <v>4886237.8436031863</v>
      </c>
      <c r="P296" s="4"/>
      <c r="Q296" s="4"/>
      <c r="R296" s="4"/>
      <c r="S296" s="4"/>
      <c r="T296" s="4"/>
    </row>
    <row r="297" spans="1:20" s="34" customFormat="1" x14ac:dyDescent="0.2">
      <c r="A297" s="33">
        <v>5028</v>
      </c>
      <c r="B297" s="34" t="s">
        <v>365</v>
      </c>
      <c r="C297" s="83">
        <v>285280850</v>
      </c>
      <c r="D297" s="36">
        <v>16949</v>
      </c>
      <c r="E297" s="37">
        <f t="shared" si="46"/>
        <v>16831.72163549472</v>
      </c>
      <c r="F297" s="38">
        <f t="shared" si="43"/>
        <v>0.80318791601986939</v>
      </c>
      <c r="G297" s="39">
        <f t="shared" si="44"/>
        <v>2474.6534249202159</v>
      </c>
      <c r="H297" s="39">
        <f t="shared" si="45"/>
        <v>710.082790840798</v>
      </c>
      <c r="I297" s="37">
        <f t="shared" si="47"/>
        <v>3184.7362157610141</v>
      </c>
      <c r="J297" s="40">
        <f t="shared" si="48"/>
        <v>-225.05974846257004</v>
      </c>
      <c r="K297" s="37">
        <f t="shared" si="49"/>
        <v>2959.6764672984441</v>
      </c>
      <c r="L297" s="37">
        <f t="shared" si="50"/>
        <v>53978094.120933428</v>
      </c>
      <c r="M297" s="37">
        <f t="shared" si="51"/>
        <v>50163556.44424133</v>
      </c>
      <c r="N297" s="41">
        <f>'jan-mai'!M297</f>
        <v>38098881.560150281</v>
      </c>
      <c r="O297" s="41">
        <f t="shared" si="52"/>
        <v>12064674.884091049</v>
      </c>
      <c r="P297" s="4"/>
      <c r="Q297" s="4"/>
      <c r="R297" s="4"/>
      <c r="S297" s="4"/>
      <c r="T297" s="4"/>
    </row>
    <row r="298" spans="1:20" s="34" customFormat="1" x14ac:dyDescent="0.2">
      <c r="A298" s="33">
        <v>5029</v>
      </c>
      <c r="B298" s="34" t="s">
        <v>366</v>
      </c>
      <c r="C298" s="83">
        <v>138738557</v>
      </c>
      <c r="D298" s="36">
        <v>8367</v>
      </c>
      <c r="E298" s="37">
        <f t="shared" si="46"/>
        <v>16581.637026413289</v>
      </c>
      <c r="F298" s="38">
        <f t="shared" si="43"/>
        <v>0.79125420297811055</v>
      </c>
      <c r="G298" s="39">
        <f t="shared" si="44"/>
        <v>2624.7041903690738</v>
      </c>
      <c r="H298" s="39">
        <f t="shared" si="45"/>
        <v>797.61240401929854</v>
      </c>
      <c r="I298" s="37">
        <f t="shared" si="47"/>
        <v>3422.3165943883723</v>
      </c>
      <c r="J298" s="40">
        <f t="shared" si="48"/>
        <v>-225.05974846257004</v>
      </c>
      <c r="K298" s="37">
        <f t="shared" si="49"/>
        <v>3197.2568459258023</v>
      </c>
      <c r="L298" s="37">
        <f t="shared" si="50"/>
        <v>28634522.945247512</v>
      </c>
      <c r="M298" s="37">
        <f t="shared" si="51"/>
        <v>26751448.029861189</v>
      </c>
      <c r="N298" s="41">
        <f>'jan-mai'!M298</f>
        <v>20006714.054892775</v>
      </c>
      <c r="O298" s="41">
        <f t="shared" si="52"/>
        <v>6744733.9749684148</v>
      </c>
      <c r="P298" s="4"/>
      <c r="Q298" s="4"/>
      <c r="R298" s="4"/>
      <c r="S298" s="4"/>
      <c r="T298" s="4"/>
    </row>
    <row r="299" spans="1:20" s="34" customFormat="1" x14ac:dyDescent="0.2">
      <c r="A299" s="33">
        <v>5031</v>
      </c>
      <c r="B299" s="34" t="s">
        <v>367</v>
      </c>
      <c r="C299" s="83">
        <v>267370723</v>
      </c>
      <c r="D299" s="36">
        <v>14334</v>
      </c>
      <c r="E299" s="37">
        <f t="shared" si="46"/>
        <v>18652.903795172318</v>
      </c>
      <c r="F299" s="38">
        <f t="shared" si="43"/>
        <v>0.89009236555873106</v>
      </c>
      <c r="G299" s="39">
        <f t="shared" si="44"/>
        <v>1381.9441291136566</v>
      </c>
      <c r="H299" s="39">
        <f t="shared" si="45"/>
        <v>72.669034953638402</v>
      </c>
      <c r="I299" s="37">
        <f t="shared" si="47"/>
        <v>1454.613164067295</v>
      </c>
      <c r="J299" s="40">
        <f t="shared" si="48"/>
        <v>-225.05974846257004</v>
      </c>
      <c r="K299" s="37">
        <f t="shared" si="49"/>
        <v>1229.5534156047249</v>
      </c>
      <c r="L299" s="37">
        <f t="shared" si="50"/>
        <v>20850425.093740605</v>
      </c>
      <c r="M299" s="37">
        <f t="shared" si="51"/>
        <v>17624418.659278128</v>
      </c>
      <c r="N299" s="41">
        <f>'jan-mai'!M299</f>
        <v>10844934.887992512</v>
      </c>
      <c r="O299" s="41">
        <f t="shared" si="52"/>
        <v>6779483.7712856159</v>
      </c>
      <c r="P299" s="4"/>
      <c r="Q299" s="4"/>
      <c r="R299" s="4"/>
      <c r="S299" s="4"/>
      <c r="T299" s="4"/>
    </row>
    <row r="300" spans="1:20" s="34" customFormat="1" x14ac:dyDescent="0.2">
      <c r="A300" s="33">
        <v>5032</v>
      </c>
      <c r="B300" s="34" t="s">
        <v>368</v>
      </c>
      <c r="C300" s="83">
        <v>68866141</v>
      </c>
      <c r="D300" s="36">
        <v>4069</v>
      </c>
      <c r="E300" s="37">
        <f t="shared" si="46"/>
        <v>16924.586139100516</v>
      </c>
      <c r="F300" s="38">
        <f t="shared" si="43"/>
        <v>0.80761928963325369</v>
      </c>
      <c r="G300" s="39">
        <f t="shared" si="44"/>
        <v>2418.9347227567378</v>
      </c>
      <c r="H300" s="39">
        <f t="shared" si="45"/>
        <v>677.58021457876907</v>
      </c>
      <c r="I300" s="37">
        <f t="shared" si="47"/>
        <v>3096.5149373355071</v>
      </c>
      <c r="J300" s="40">
        <f t="shared" si="48"/>
        <v>-225.05974846257004</v>
      </c>
      <c r="K300" s="37">
        <f t="shared" si="49"/>
        <v>2871.455188872937</v>
      </c>
      <c r="L300" s="37">
        <f t="shared" si="50"/>
        <v>12599719.280018179</v>
      </c>
      <c r="M300" s="37">
        <f t="shared" si="51"/>
        <v>11683951.163523981</v>
      </c>
      <c r="N300" s="41">
        <f>'jan-mai'!M300</f>
        <v>8584062.1708567739</v>
      </c>
      <c r="O300" s="41">
        <f t="shared" si="52"/>
        <v>3099888.9926672075</v>
      </c>
      <c r="P300" s="4"/>
      <c r="Q300" s="4"/>
      <c r="R300" s="4"/>
      <c r="S300" s="4"/>
      <c r="T300" s="4"/>
    </row>
    <row r="301" spans="1:20" s="34" customFormat="1" x14ac:dyDescent="0.2">
      <c r="A301" s="33">
        <v>5033</v>
      </c>
      <c r="B301" s="34" t="s">
        <v>369</v>
      </c>
      <c r="C301" s="83">
        <v>25975396</v>
      </c>
      <c r="D301" s="36">
        <v>759</v>
      </c>
      <c r="E301" s="37">
        <f t="shared" si="46"/>
        <v>34223.183135704872</v>
      </c>
      <c r="F301" s="38">
        <f t="shared" si="43"/>
        <v>1.6330858920793467</v>
      </c>
      <c r="G301" s="39">
        <f t="shared" si="44"/>
        <v>-7960.2234752058757</v>
      </c>
      <c r="H301" s="39">
        <f t="shared" si="45"/>
        <v>0</v>
      </c>
      <c r="I301" s="37">
        <f t="shared" si="47"/>
        <v>-7960.2234752058757</v>
      </c>
      <c r="J301" s="40">
        <f t="shared" si="48"/>
        <v>-225.05974846257004</v>
      </c>
      <c r="K301" s="37">
        <f t="shared" si="49"/>
        <v>-8185.2832236684462</v>
      </c>
      <c r="L301" s="37">
        <f t="shared" si="50"/>
        <v>-6041809.6176812593</v>
      </c>
      <c r="M301" s="37">
        <f t="shared" si="51"/>
        <v>-6212629.9667643504</v>
      </c>
      <c r="N301" s="41">
        <f>'jan-mai'!M301</f>
        <v>-6561923.5670862049</v>
      </c>
      <c r="O301" s="41">
        <f t="shared" si="52"/>
        <v>349293.60032185446</v>
      </c>
      <c r="P301" s="4"/>
      <c r="Q301" s="4"/>
      <c r="R301" s="4"/>
      <c r="S301" s="4"/>
      <c r="T301" s="4"/>
    </row>
    <row r="302" spans="1:20" s="34" customFormat="1" x14ac:dyDescent="0.2">
      <c r="A302" s="33">
        <v>5034</v>
      </c>
      <c r="B302" s="34" t="s">
        <v>370</v>
      </c>
      <c r="C302" s="83">
        <v>39205333</v>
      </c>
      <c r="D302" s="36">
        <v>2413</v>
      </c>
      <c r="E302" s="37">
        <f t="shared" si="46"/>
        <v>16247.547865727311</v>
      </c>
      <c r="F302" s="38">
        <f t="shared" si="43"/>
        <v>0.77531190173601239</v>
      </c>
      <c r="G302" s="39">
        <f t="shared" si="44"/>
        <v>2825.1576867806612</v>
      </c>
      <c r="H302" s="39">
        <f t="shared" si="45"/>
        <v>914.54361025939113</v>
      </c>
      <c r="I302" s="37">
        <f t="shared" si="47"/>
        <v>3739.7012970400524</v>
      </c>
      <c r="J302" s="40">
        <f t="shared" si="48"/>
        <v>-225.05974846257004</v>
      </c>
      <c r="K302" s="37">
        <f t="shared" si="49"/>
        <v>3514.6415485774824</v>
      </c>
      <c r="L302" s="37">
        <f t="shared" si="50"/>
        <v>9023899.2297576461</v>
      </c>
      <c r="M302" s="37">
        <f t="shared" si="51"/>
        <v>8480830.0567174647</v>
      </c>
      <c r="N302" s="41">
        <f>'jan-mai'!M302</f>
        <v>5355608.4122333257</v>
      </c>
      <c r="O302" s="41">
        <f t="shared" si="52"/>
        <v>3125221.644484139</v>
      </c>
      <c r="P302" s="4"/>
      <c r="Q302" s="4"/>
      <c r="R302" s="4"/>
      <c r="S302" s="4"/>
      <c r="T302" s="4"/>
    </row>
    <row r="303" spans="1:20" s="34" customFormat="1" x14ac:dyDescent="0.2">
      <c r="A303" s="33">
        <v>5035</v>
      </c>
      <c r="B303" s="34" t="s">
        <v>371</v>
      </c>
      <c r="C303" s="83">
        <v>401856032</v>
      </c>
      <c r="D303" s="36">
        <v>24283</v>
      </c>
      <c r="E303" s="37">
        <f t="shared" si="46"/>
        <v>16548.862661120947</v>
      </c>
      <c r="F303" s="38">
        <f t="shared" si="43"/>
        <v>0.78969025279356631</v>
      </c>
      <c r="G303" s="39">
        <f t="shared" si="44"/>
        <v>2644.3688095444791</v>
      </c>
      <c r="H303" s="39">
        <f t="shared" si="45"/>
        <v>809.08343187161825</v>
      </c>
      <c r="I303" s="37">
        <f t="shared" si="47"/>
        <v>3453.4522414160974</v>
      </c>
      <c r="J303" s="40">
        <f t="shared" si="48"/>
        <v>-225.05974846257004</v>
      </c>
      <c r="K303" s="37">
        <f t="shared" si="49"/>
        <v>3228.3924929535274</v>
      </c>
      <c r="L303" s="37">
        <f t="shared" si="50"/>
        <v>83860180.778307095</v>
      </c>
      <c r="M303" s="37">
        <f t="shared" si="51"/>
        <v>78395054.906390503</v>
      </c>
      <c r="N303" s="41">
        <f>'jan-mai'!M303</f>
        <v>59228992.251662619</v>
      </c>
      <c r="O303" s="41">
        <f t="shared" si="52"/>
        <v>19166062.654727884</v>
      </c>
      <c r="P303" s="4"/>
      <c r="Q303" s="4"/>
      <c r="R303" s="4"/>
      <c r="S303" s="4"/>
      <c r="T303" s="4"/>
    </row>
    <row r="304" spans="1:20" s="34" customFormat="1" x14ac:dyDescent="0.2">
      <c r="A304" s="33">
        <v>5036</v>
      </c>
      <c r="B304" s="34" t="s">
        <v>372</v>
      </c>
      <c r="C304" s="83">
        <v>38490484</v>
      </c>
      <c r="D304" s="36">
        <v>2609</v>
      </c>
      <c r="E304" s="37">
        <f t="shared" si="46"/>
        <v>14752.964354158681</v>
      </c>
      <c r="F304" s="38">
        <f t="shared" si="43"/>
        <v>0.70399231589857802</v>
      </c>
      <c r="G304" s="39">
        <f t="shared" si="44"/>
        <v>3721.907793721839</v>
      </c>
      <c r="H304" s="39">
        <f t="shared" si="45"/>
        <v>1437.6478393084114</v>
      </c>
      <c r="I304" s="37">
        <f t="shared" si="47"/>
        <v>5159.5556330302506</v>
      </c>
      <c r="J304" s="40">
        <f t="shared" si="48"/>
        <v>-225.05974846257004</v>
      </c>
      <c r="K304" s="37">
        <f t="shared" si="49"/>
        <v>4934.4958845676811</v>
      </c>
      <c r="L304" s="37">
        <f t="shared" si="50"/>
        <v>13461280.646575924</v>
      </c>
      <c r="M304" s="37">
        <f t="shared" si="51"/>
        <v>12874099.76283708</v>
      </c>
      <c r="N304" s="41">
        <f>'jan-mai'!M304</f>
        <v>11003842.541635619</v>
      </c>
      <c r="O304" s="41">
        <f t="shared" si="52"/>
        <v>1870257.2212014608</v>
      </c>
      <c r="P304" s="4"/>
      <c r="Q304" s="4"/>
      <c r="R304" s="4"/>
      <c r="S304" s="4"/>
      <c r="T304" s="4"/>
    </row>
    <row r="305" spans="1:20" s="34" customFormat="1" x14ac:dyDescent="0.2">
      <c r="A305" s="33">
        <v>5037</v>
      </c>
      <c r="B305" s="34" t="s">
        <v>373</v>
      </c>
      <c r="C305" s="83">
        <v>333993635</v>
      </c>
      <c r="D305" s="36">
        <v>20170</v>
      </c>
      <c r="E305" s="37">
        <f t="shared" si="46"/>
        <v>16558.930837878037</v>
      </c>
      <c r="F305" s="38">
        <f t="shared" si="43"/>
        <v>0.7901706931241973</v>
      </c>
      <c r="G305" s="39">
        <f t="shared" si="44"/>
        <v>2638.3279034902253</v>
      </c>
      <c r="H305" s="39">
        <f t="shared" si="45"/>
        <v>805.55957000663693</v>
      </c>
      <c r="I305" s="37">
        <f t="shared" si="47"/>
        <v>3443.8874734968622</v>
      </c>
      <c r="J305" s="40">
        <f t="shared" si="48"/>
        <v>-225.05974846257004</v>
      </c>
      <c r="K305" s="37">
        <f t="shared" si="49"/>
        <v>3218.8277250342921</v>
      </c>
      <c r="L305" s="37">
        <f t="shared" si="50"/>
        <v>69463210.340431705</v>
      </c>
      <c r="M305" s="37">
        <f t="shared" si="51"/>
        <v>64923755.213941671</v>
      </c>
      <c r="N305" s="41">
        <f>'jan-mai'!M305</f>
        <v>50565538.819103256</v>
      </c>
      <c r="O305" s="41">
        <f t="shared" si="52"/>
        <v>14358216.394838415</v>
      </c>
      <c r="P305" s="4"/>
      <c r="Q305" s="4"/>
      <c r="R305" s="4"/>
      <c r="S305" s="4"/>
      <c r="T305" s="4"/>
    </row>
    <row r="306" spans="1:20" s="34" customFormat="1" x14ac:dyDescent="0.2">
      <c r="A306" s="33">
        <v>5038</v>
      </c>
      <c r="B306" s="34" t="s">
        <v>374</v>
      </c>
      <c r="C306" s="83">
        <v>231761532</v>
      </c>
      <c r="D306" s="36">
        <v>14986</v>
      </c>
      <c r="E306" s="37">
        <f t="shared" si="46"/>
        <v>15465.202989456826</v>
      </c>
      <c r="F306" s="38">
        <f t="shared" si="43"/>
        <v>0.73797941939175793</v>
      </c>
      <c r="G306" s="39">
        <f t="shared" si="44"/>
        <v>3294.5646125429521</v>
      </c>
      <c r="H306" s="39">
        <f t="shared" si="45"/>
        <v>1188.3643169540608</v>
      </c>
      <c r="I306" s="37">
        <f t="shared" si="47"/>
        <v>4482.9289294970131</v>
      </c>
      <c r="J306" s="40">
        <f t="shared" si="48"/>
        <v>-225.05974846257004</v>
      </c>
      <c r="K306" s="37">
        <f t="shared" si="49"/>
        <v>4257.8691810344426</v>
      </c>
      <c r="L306" s="37">
        <f t="shared" si="50"/>
        <v>67181172.937442243</v>
      </c>
      <c r="M306" s="37">
        <f t="shared" si="51"/>
        <v>63808427.546982154</v>
      </c>
      <c r="N306" s="41">
        <f>'jan-mai'!M306</f>
        <v>49731652.231238544</v>
      </c>
      <c r="O306" s="41">
        <f t="shared" si="52"/>
        <v>14076775.31574361</v>
      </c>
      <c r="P306" s="4"/>
      <c r="Q306" s="4"/>
      <c r="R306" s="4"/>
      <c r="S306" s="4"/>
      <c r="T306" s="4"/>
    </row>
    <row r="307" spans="1:20" s="34" customFormat="1" x14ac:dyDescent="0.2">
      <c r="A307" s="33">
        <v>5041</v>
      </c>
      <c r="B307" s="34" t="s">
        <v>391</v>
      </c>
      <c r="C307" s="83">
        <v>30093684</v>
      </c>
      <c r="D307" s="36">
        <v>2054</v>
      </c>
      <c r="E307" s="37">
        <f t="shared" si="46"/>
        <v>14651.258033106134</v>
      </c>
      <c r="F307" s="38">
        <f t="shared" si="43"/>
        <v>0.6991390222295587</v>
      </c>
      <c r="G307" s="39">
        <f t="shared" si="44"/>
        <v>3782.9315863533666</v>
      </c>
      <c r="H307" s="39">
        <f t="shared" si="45"/>
        <v>1473.2450516768026</v>
      </c>
      <c r="I307" s="37">
        <f t="shared" si="47"/>
        <v>5256.1766380301688</v>
      </c>
      <c r="J307" s="40">
        <f t="shared" si="48"/>
        <v>-225.05974846257004</v>
      </c>
      <c r="K307" s="37">
        <f t="shared" si="49"/>
        <v>5031.1168895675983</v>
      </c>
      <c r="L307" s="37">
        <f t="shared" si="50"/>
        <v>10796186.814513966</v>
      </c>
      <c r="M307" s="37">
        <f t="shared" si="51"/>
        <v>10333914.091171848</v>
      </c>
      <c r="N307" s="41">
        <f>'jan-mai'!M307</f>
        <v>8361272.8872056575</v>
      </c>
      <c r="O307" s="41">
        <f t="shared" si="52"/>
        <v>1972641.2039661901</v>
      </c>
      <c r="P307" s="4"/>
      <c r="Q307" s="4"/>
      <c r="R307" s="4"/>
      <c r="S307" s="4"/>
      <c r="T307" s="4"/>
    </row>
    <row r="308" spans="1:20" s="34" customFormat="1" x14ac:dyDescent="0.2">
      <c r="A308" s="33">
        <v>5042</v>
      </c>
      <c r="B308" s="34" t="s">
        <v>375</v>
      </c>
      <c r="C308" s="83">
        <v>22352680</v>
      </c>
      <c r="D308" s="36">
        <v>1328</v>
      </c>
      <c r="E308" s="37">
        <f t="shared" si="46"/>
        <v>16831.837349397589</v>
      </c>
      <c r="F308" s="38">
        <f t="shared" si="43"/>
        <v>0.80319343773716678</v>
      </c>
      <c r="G308" s="39">
        <f t="shared" si="44"/>
        <v>2474.5839965784944</v>
      </c>
      <c r="H308" s="39">
        <f t="shared" si="45"/>
        <v>710.04229097479379</v>
      </c>
      <c r="I308" s="37">
        <f t="shared" si="47"/>
        <v>3184.6262875532884</v>
      </c>
      <c r="J308" s="40">
        <f t="shared" si="48"/>
        <v>-225.05974846257004</v>
      </c>
      <c r="K308" s="37">
        <f t="shared" si="49"/>
        <v>2959.5665390907184</v>
      </c>
      <c r="L308" s="37">
        <f t="shared" si="50"/>
        <v>4229183.7098707668</v>
      </c>
      <c r="M308" s="37">
        <f t="shared" si="51"/>
        <v>3930304.3639124739</v>
      </c>
      <c r="N308" s="41">
        <f>'jan-mai'!M308</f>
        <v>2995998.3941134927</v>
      </c>
      <c r="O308" s="41">
        <f t="shared" si="52"/>
        <v>934305.96979898121</v>
      </c>
      <c r="P308" s="4"/>
      <c r="Q308" s="4"/>
      <c r="R308" s="4"/>
      <c r="S308" s="4"/>
      <c r="T308" s="4"/>
    </row>
    <row r="309" spans="1:20" s="34" customFormat="1" x14ac:dyDescent="0.2">
      <c r="A309" s="33">
        <v>5043</v>
      </c>
      <c r="B309" s="34" t="s">
        <v>392</v>
      </c>
      <c r="C309" s="83">
        <v>9217475</v>
      </c>
      <c r="D309" s="36">
        <v>459</v>
      </c>
      <c r="E309" s="37">
        <f t="shared" si="46"/>
        <v>20081.644880174292</v>
      </c>
      <c r="F309" s="38">
        <f t="shared" si="43"/>
        <v>0.95827003623590967</v>
      </c>
      <c r="G309" s="39">
        <f t="shared" si="44"/>
        <v>524.69947811247255</v>
      </c>
      <c r="H309" s="39">
        <f t="shared" si="45"/>
        <v>0</v>
      </c>
      <c r="I309" s="37">
        <f t="shared" si="47"/>
        <v>524.69947811247255</v>
      </c>
      <c r="J309" s="40">
        <f t="shared" si="48"/>
        <v>-225.05974846257004</v>
      </c>
      <c r="K309" s="37">
        <f t="shared" si="49"/>
        <v>299.63972964990251</v>
      </c>
      <c r="L309" s="37">
        <f t="shared" si="50"/>
        <v>240837.0604536249</v>
      </c>
      <c r="M309" s="37">
        <f t="shared" si="51"/>
        <v>137534.63590930525</v>
      </c>
      <c r="N309" s="41">
        <f>'jan-mai'!M309</f>
        <v>-272111.70973987953</v>
      </c>
      <c r="O309" s="41">
        <f t="shared" si="52"/>
        <v>409646.34564918478</v>
      </c>
      <c r="P309" s="4"/>
      <c r="Q309" s="4"/>
      <c r="R309" s="4"/>
      <c r="S309" s="4"/>
      <c r="T309" s="4"/>
    </row>
    <row r="310" spans="1:20" s="34" customFormat="1" x14ac:dyDescent="0.2">
      <c r="A310" s="33">
        <v>5044</v>
      </c>
      <c r="B310" s="34" t="s">
        <v>376</v>
      </c>
      <c r="C310" s="83">
        <v>21849229</v>
      </c>
      <c r="D310" s="36">
        <v>846</v>
      </c>
      <c r="E310" s="37">
        <f t="shared" si="46"/>
        <v>25826.511820330968</v>
      </c>
      <c r="F310" s="38">
        <f t="shared" si="43"/>
        <v>1.2324076322228494</v>
      </c>
      <c r="G310" s="39">
        <f t="shared" si="44"/>
        <v>-2922.2206859815333</v>
      </c>
      <c r="H310" s="39">
        <f t="shared" si="45"/>
        <v>0</v>
      </c>
      <c r="I310" s="37">
        <f t="shared" si="47"/>
        <v>-2922.2206859815333</v>
      </c>
      <c r="J310" s="40">
        <f t="shared" si="48"/>
        <v>-225.05974846257004</v>
      </c>
      <c r="K310" s="37">
        <f t="shared" si="49"/>
        <v>-3147.2804344441033</v>
      </c>
      <c r="L310" s="37">
        <f t="shared" si="50"/>
        <v>-2472198.7003403772</v>
      </c>
      <c r="M310" s="37">
        <f t="shared" si="51"/>
        <v>-2662599.2475397112</v>
      </c>
      <c r="N310" s="41">
        <f>'jan-mai'!M310</f>
        <v>-3033858.0297166412</v>
      </c>
      <c r="O310" s="41">
        <f t="shared" si="52"/>
        <v>371258.78217692999</v>
      </c>
      <c r="P310" s="4"/>
      <c r="Q310" s="4"/>
      <c r="R310" s="4"/>
      <c r="S310" s="4"/>
      <c r="T310" s="4"/>
    </row>
    <row r="311" spans="1:20" s="34" customFormat="1" x14ac:dyDescent="0.2">
      <c r="A311" s="33">
        <v>5045</v>
      </c>
      <c r="B311" s="34" t="s">
        <v>377</v>
      </c>
      <c r="C311" s="83">
        <v>42985542</v>
      </c>
      <c r="D311" s="36">
        <v>2347</v>
      </c>
      <c r="E311" s="37">
        <f t="shared" si="46"/>
        <v>18315.100979974435</v>
      </c>
      <c r="F311" s="38">
        <f t="shared" si="43"/>
        <v>0.87397285354207099</v>
      </c>
      <c r="G311" s="39">
        <f t="shared" si="44"/>
        <v>1584.6258182323866</v>
      </c>
      <c r="H311" s="39">
        <f t="shared" si="45"/>
        <v>190.90002027289756</v>
      </c>
      <c r="I311" s="37">
        <f t="shared" si="47"/>
        <v>1775.5258385052841</v>
      </c>
      <c r="J311" s="40">
        <f t="shared" si="48"/>
        <v>-225.05974846257004</v>
      </c>
      <c r="K311" s="37">
        <f t="shared" si="49"/>
        <v>1550.4660900427141</v>
      </c>
      <c r="L311" s="37">
        <f t="shared" si="50"/>
        <v>4167159.1429719017</v>
      </c>
      <c r="M311" s="37">
        <f t="shared" si="51"/>
        <v>3638943.91333025</v>
      </c>
      <c r="N311" s="41">
        <f>'jan-mai'!M311</f>
        <v>2120627.4446794936</v>
      </c>
      <c r="O311" s="41">
        <f t="shared" si="52"/>
        <v>1518316.4686507564</v>
      </c>
      <c r="P311" s="4"/>
      <c r="Q311" s="4"/>
      <c r="R311" s="4"/>
      <c r="S311" s="4"/>
      <c r="T311" s="4"/>
    </row>
    <row r="312" spans="1:20" s="34" customFormat="1" x14ac:dyDescent="0.2">
      <c r="A312" s="33">
        <v>5046</v>
      </c>
      <c r="B312" s="34" t="s">
        <v>378</v>
      </c>
      <c r="C312" s="83">
        <v>17391851</v>
      </c>
      <c r="D312" s="36">
        <v>1215</v>
      </c>
      <c r="E312" s="37">
        <f t="shared" si="46"/>
        <v>14314.280658436213</v>
      </c>
      <c r="F312" s="38">
        <f t="shared" si="43"/>
        <v>0.6830588991638219</v>
      </c>
      <c r="G312" s="39">
        <f t="shared" si="44"/>
        <v>3985.1180111553194</v>
      </c>
      <c r="H312" s="39">
        <f t="shared" si="45"/>
        <v>1591.1871328112752</v>
      </c>
      <c r="I312" s="37">
        <f t="shared" si="47"/>
        <v>5576.3051439665942</v>
      </c>
      <c r="J312" s="40">
        <f t="shared" si="48"/>
        <v>-225.05974846257004</v>
      </c>
      <c r="K312" s="37">
        <f t="shared" si="49"/>
        <v>5351.2453955040237</v>
      </c>
      <c r="L312" s="37">
        <f t="shared" si="50"/>
        <v>6775210.7499194117</v>
      </c>
      <c r="M312" s="37">
        <f t="shared" si="51"/>
        <v>6501763.1555373892</v>
      </c>
      <c r="N312" s="41">
        <f>'jan-mai'!M312</f>
        <v>5241043.1299682921</v>
      </c>
      <c r="O312" s="41">
        <f t="shared" si="52"/>
        <v>1260720.0255690971</v>
      </c>
      <c r="P312" s="4"/>
      <c r="Q312" s="4"/>
      <c r="R312" s="4"/>
      <c r="S312" s="4"/>
      <c r="T312" s="4"/>
    </row>
    <row r="313" spans="1:20" s="34" customFormat="1" x14ac:dyDescent="0.2">
      <c r="A313" s="33">
        <v>5047</v>
      </c>
      <c r="B313" s="34" t="s">
        <v>379</v>
      </c>
      <c r="C313" s="83">
        <v>62030365</v>
      </c>
      <c r="D313" s="36">
        <v>3865</v>
      </c>
      <c r="E313" s="37">
        <f t="shared" si="46"/>
        <v>16049.253557567918</v>
      </c>
      <c r="F313" s="38">
        <f t="shared" si="43"/>
        <v>0.76584955465243887</v>
      </c>
      <c r="G313" s="39">
        <f t="shared" si="44"/>
        <v>2944.134271676297</v>
      </c>
      <c r="H313" s="39">
        <f t="shared" si="45"/>
        <v>983.94661811517869</v>
      </c>
      <c r="I313" s="37">
        <f t="shared" si="47"/>
        <v>3928.0808897914758</v>
      </c>
      <c r="J313" s="40">
        <f t="shared" si="48"/>
        <v>-225.05974846257004</v>
      </c>
      <c r="K313" s="37">
        <f t="shared" si="49"/>
        <v>3703.0211413289057</v>
      </c>
      <c r="L313" s="37">
        <f t="shared" si="50"/>
        <v>15182032.639044054</v>
      </c>
      <c r="M313" s="37">
        <f t="shared" si="51"/>
        <v>14312176.71123622</v>
      </c>
      <c r="N313" s="41">
        <f>'jan-mai'!M313</f>
        <v>11632389.248417657</v>
      </c>
      <c r="O313" s="41">
        <f t="shared" si="52"/>
        <v>2679787.462818563</v>
      </c>
      <c r="P313" s="4"/>
      <c r="Q313" s="4"/>
      <c r="R313" s="4"/>
      <c r="S313" s="4"/>
      <c r="T313" s="4"/>
    </row>
    <row r="314" spans="1:20" s="34" customFormat="1" x14ac:dyDescent="0.2">
      <c r="A314" s="33">
        <v>5049</v>
      </c>
      <c r="B314" s="34" t="s">
        <v>380</v>
      </c>
      <c r="C314" s="83">
        <v>20781118</v>
      </c>
      <c r="D314" s="36">
        <v>1100</v>
      </c>
      <c r="E314" s="37">
        <f t="shared" si="46"/>
        <v>18891.925454545453</v>
      </c>
      <c r="F314" s="38">
        <f t="shared" si="43"/>
        <v>0.90149816899542001</v>
      </c>
      <c r="G314" s="39">
        <f t="shared" si="44"/>
        <v>1238.5311334897756</v>
      </c>
      <c r="H314" s="39">
        <f t="shared" si="45"/>
        <v>0</v>
      </c>
      <c r="I314" s="37">
        <f t="shared" si="47"/>
        <v>1238.5311334897756</v>
      </c>
      <c r="J314" s="40">
        <f t="shared" si="48"/>
        <v>-225.05974846257004</v>
      </c>
      <c r="K314" s="37">
        <f t="shared" si="49"/>
        <v>1013.4713850272055</v>
      </c>
      <c r="L314" s="37">
        <f t="shared" si="50"/>
        <v>1362384.2468387531</v>
      </c>
      <c r="M314" s="37">
        <f t="shared" si="51"/>
        <v>1114818.5235299261</v>
      </c>
      <c r="N314" s="41">
        <f>'jan-mai'!M314</f>
        <v>1341341.7925638875</v>
      </c>
      <c r="O314" s="41">
        <f t="shared" si="52"/>
        <v>-226523.26903396146</v>
      </c>
      <c r="P314" s="4"/>
      <c r="Q314" s="4"/>
      <c r="R314" s="4"/>
      <c r="S314" s="4"/>
      <c r="T314" s="4"/>
    </row>
    <row r="315" spans="1:20" s="34" customFormat="1" x14ac:dyDescent="0.2">
      <c r="A315" s="33">
        <v>5052</v>
      </c>
      <c r="B315" s="34" t="s">
        <v>381</v>
      </c>
      <c r="C315" s="83">
        <v>9086316</v>
      </c>
      <c r="D315" s="36">
        <v>563</v>
      </c>
      <c r="E315" s="37">
        <f t="shared" si="46"/>
        <v>16139.104795737123</v>
      </c>
      <c r="F315" s="38">
        <f t="shared" si="43"/>
        <v>0.77013713914912774</v>
      </c>
      <c r="G315" s="39">
        <f t="shared" si="44"/>
        <v>2890.223528774774</v>
      </c>
      <c r="H315" s="39">
        <f t="shared" si="45"/>
        <v>952.49868475595679</v>
      </c>
      <c r="I315" s="37">
        <f t="shared" si="47"/>
        <v>3842.7222135307306</v>
      </c>
      <c r="J315" s="40">
        <f t="shared" si="48"/>
        <v>-225.05974846257004</v>
      </c>
      <c r="K315" s="37">
        <f t="shared" si="49"/>
        <v>3617.6624650681606</v>
      </c>
      <c r="L315" s="37">
        <f t="shared" si="50"/>
        <v>2163452.6062178016</v>
      </c>
      <c r="M315" s="37">
        <f t="shared" si="51"/>
        <v>2036743.9678333744</v>
      </c>
      <c r="N315" s="41">
        <f>'jan-mai'!M315</f>
        <v>1672590.2474667889</v>
      </c>
      <c r="O315" s="41">
        <f t="shared" si="52"/>
        <v>364153.72036658553</v>
      </c>
      <c r="P315" s="4"/>
      <c r="Q315" s="4"/>
      <c r="R315" s="4"/>
      <c r="S315" s="4"/>
      <c r="T315" s="4"/>
    </row>
    <row r="316" spans="1:20" s="34" customFormat="1" x14ac:dyDescent="0.2">
      <c r="A316" s="33">
        <v>5053</v>
      </c>
      <c r="B316" s="34" t="s">
        <v>382</v>
      </c>
      <c r="C316" s="83">
        <v>109935051</v>
      </c>
      <c r="D316" s="36">
        <v>6764</v>
      </c>
      <c r="E316" s="37">
        <f t="shared" si="46"/>
        <v>16252.96437019515</v>
      </c>
      <c r="F316" s="38">
        <f t="shared" si="43"/>
        <v>0.77557037030089537</v>
      </c>
      <c r="G316" s="39">
        <f t="shared" si="44"/>
        <v>2821.9077840999576</v>
      </c>
      <c r="H316" s="39">
        <f t="shared" si="45"/>
        <v>912.64783369564736</v>
      </c>
      <c r="I316" s="37">
        <f t="shared" si="47"/>
        <v>3734.555617795605</v>
      </c>
      <c r="J316" s="40">
        <f t="shared" si="48"/>
        <v>-225.05974846257004</v>
      </c>
      <c r="K316" s="37">
        <f t="shared" si="49"/>
        <v>3509.495869333035</v>
      </c>
      <c r="L316" s="37">
        <f t="shared" si="50"/>
        <v>25260534.198769473</v>
      </c>
      <c r="M316" s="37">
        <f t="shared" si="51"/>
        <v>23738230.06016865</v>
      </c>
      <c r="N316" s="41">
        <f>'jan-mai'!M316</f>
        <v>18343213.512638293</v>
      </c>
      <c r="O316" s="41">
        <f t="shared" si="52"/>
        <v>5395016.5475303568</v>
      </c>
      <c r="P316" s="4"/>
      <c r="Q316" s="4"/>
      <c r="R316" s="4"/>
      <c r="S316" s="4"/>
      <c r="T316" s="4"/>
    </row>
    <row r="317" spans="1:20" s="34" customFormat="1" x14ac:dyDescent="0.2">
      <c r="A317" s="33">
        <v>5054</v>
      </c>
      <c r="B317" s="34" t="s">
        <v>383</v>
      </c>
      <c r="C317" s="83">
        <v>151719144</v>
      </c>
      <c r="D317" s="36">
        <v>9948</v>
      </c>
      <c r="E317" s="37">
        <f t="shared" si="46"/>
        <v>15251.220747889023</v>
      </c>
      <c r="F317" s="38">
        <f t="shared" si="43"/>
        <v>0.72776846448220966</v>
      </c>
      <c r="G317" s="39">
        <f t="shared" si="44"/>
        <v>3422.9539574836335</v>
      </c>
      <c r="H317" s="39">
        <f t="shared" si="45"/>
        <v>1263.2581015027918</v>
      </c>
      <c r="I317" s="37">
        <f t="shared" si="47"/>
        <v>4686.2120589864253</v>
      </c>
      <c r="J317" s="40">
        <f t="shared" si="48"/>
        <v>-225.05974846257004</v>
      </c>
      <c r="K317" s="37">
        <f t="shared" si="49"/>
        <v>4461.1523105238557</v>
      </c>
      <c r="L317" s="37">
        <f t="shared" si="50"/>
        <v>46618437.562796958</v>
      </c>
      <c r="M317" s="37">
        <f t="shared" si="51"/>
        <v>44379543.185091317</v>
      </c>
      <c r="N317" s="41">
        <f>'jan-mai'!M317</f>
        <v>36238556.391295955</v>
      </c>
      <c r="O317" s="41">
        <f t="shared" si="52"/>
        <v>8140986.7937953621</v>
      </c>
      <c r="P317" s="4"/>
      <c r="Q317" s="4"/>
      <c r="R317" s="4"/>
      <c r="S317" s="4"/>
      <c r="T317" s="4"/>
    </row>
    <row r="318" spans="1:20" s="34" customFormat="1" x14ac:dyDescent="0.2">
      <c r="A318" s="33">
        <v>5055</v>
      </c>
      <c r="B318" s="34" t="s">
        <v>411</v>
      </c>
      <c r="C318" s="83">
        <v>104406811</v>
      </c>
      <c r="D318" s="36">
        <v>5941</v>
      </c>
      <c r="E318" s="37">
        <f t="shared" si="46"/>
        <v>17573.945632048475</v>
      </c>
      <c r="F318" s="38">
        <f t="shared" si="43"/>
        <v>0.83860588204390341</v>
      </c>
      <c r="G318" s="39">
        <f t="shared" si="44"/>
        <v>2029.3190269879624</v>
      </c>
      <c r="H318" s="39">
        <f t="shared" si="45"/>
        <v>450.30439204698354</v>
      </c>
      <c r="I318" s="37">
        <f t="shared" si="47"/>
        <v>2479.623419034946</v>
      </c>
      <c r="J318" s="40">
        <f t="shared" si="48"/>
        <v>-225.05974846257004</v>
      </c>
      <c r="K318" s="37">
        <f t="shared" si="49"/>
        <v>2254.5636705723759</v>
      </c>
      <c r="L318" s="37">
        <f t="shared" si="50"/>
        <v>14731442.732486615</v>
      </c>
      <c r="M318" s="37">
        <f t="shared" si="51"/>
        <v>13394362.766870486</v>
      </c>
      <c r="N318" s="41">
        <f>'jan-mai'!M318</f>
        <v>11025404.091474591</v>
      </c>
      <c r="O318" s="41">
        <f t="shared" si="52"/>
        <v>2368958.6753958948</v>
      </c>
      <c r="P318" s="4"/>
      <c r="Q318" s="4"/>
      <c r="R318" s="4"/>
      <c r="S318" s="4"/>
      <c r="T318" s="4"/>
    </row>
    <row r="319" spans="1:20" s="34" customFormat="1" x14ac:dyDescent="0.2">
      <c r="A319" s="33">
        <v>5056</v>
      </c>
      <c r="B319" s="34" t="s">
        <v>355</v>
      </c>
      <c r="C319" s="83">
        <v>92997907</v>
      </c>
      <c r="D319" s="36">
        <v>5140</v>
      </c>
      <c r="E319" s="37">
        <f t="shared" si="46"/>
        <v>18092.978015564204</v>
      </c>
      <c r="F319" s="38">
        <f t="shared" si="43"/>
        <v>0.86337343390168286</v>
      </c>
      <c r="G319" s="39">
        <f t="shared" si="44"/>
        <v>1717.8995968785252</v>
      </c>
      <c r="H319" s="39">
        <f t="shared" si="45"/>
        <v>268.64305781647852</v>
      </c>
      <c r="I319" s="37">
        <f t="shared" si="47"/>
        <v>1986.5426546950039</v>
      </c>
      <c r="J319" s="40">
        <f t="shared" si="48"/>
        <v>-225.05974846257004</v>
      </c>
      <c r="K319" s="37">
        <f t="shared" si="49"/>
        <v>1761.4829062324338</v>
      </c>
      <c r="L319" s="37">
        <f t="shared" si="50"/>
        <v>10210829.24513232</v>
      </c>
      <c r="M319" s="37">
        <f t="shared" si="51"/>
        <v>9054022.1380347107</v>
      </c>
      <c r="N319" s="41">
        <f>'jan-mai'!M319</f>
        <v>6330874.6761621619</v>
      </c>
      <c r="O319" s="41">
        <f t="shared" si="52"/>
        <v>2723147.4618725488</v>
      </c>
      <c r="P319" s="4"/>
      <c r="Q319" s="4"/>
      <c r="R319" s="4"/>
      <c r="S319" s="4"/>
      <c r="T319" s="4"/>
    </row>
    <row r="320" spans="1:20" s="34" customFormat="1" x14ac:dyDescent="0.2">
      <c r="A320" s="33">
        <v>5057</v>
      </c>
      <c r="B320" s="34" t="s">
        <v>357</v>
      </c>
      <c r="C320" s="83">
        <v>174368377</v>
      </c>
      <c r="D320" s="36">
        <v>10306</v>
      </c>
      <c r="E320" s="37">
        <f t="shared" si="46"/>
        <v>16919.112846885309</v>
      </c>
      <c r="F320" s="38">
        <f t="shared" si="43"/>
        <v>0.80735811123075263</v>
      </c>
      <c r="G320" s="39">
        <f t="shared" si="44"/>
        <v>2422.2186980858619</v>
      </c>
      <c r="H320" s="39">
        <f t="shared" si="45"/>
        <v>679.49586685409156</v>
      </c>
      <c r="I320" s="37">
        <f t="shared" si="47"/>
        <v>3101.7145649399536</v>
      </c>
      <c r="J320" s="40">
        <f t="shared" si="48"/>
        <v>-225.05974846257004</v>
      </c>
      <c r="K320" s="37">
        <f t="shared" si="49"/>
        <v>2876.6548164773835</v>
      </c>
      <c r="L320" s="37">
        <f t="shared" si="50"/>
        <v>31966270.306271162</v>
      </c>
      <c r="M320" s="37">
        <f t="shared" si="51"/>
        <v>29646804.538615916</v>
      </c>
      <c r="N320" s="41">
        <f>'jan-mai'!M320</f>
        <v>23436077.354694024</v>
      </c>
      <c r="O320" s="41">
        <f t="shared" si="52"/>
        <v>6210727.1839218922</v>
      </c>
      <c r="P320" s="4"/>
      <c r="Q320" s="4"/>
      <c r="R320" s="4"/>
      <c r="S320" s="4"/>
      <c r="T320" s="4"/>
    </row>
    <row r="321" spans="1:20" s="34" customFormat="1" x14ac:dyDescent="0.2">
      <c r="A321" s="33">
        <v>5058</v>
      </c>
      <c r="B321" s="34" t="s">
        <v>358</v>
      </c>
      <c r="C321" s="83">
        <v>73946310</v>
      </c>
      <c r="D321" s="36">
        <v>4271</v>
      </c>
      <c r="E321" s="37">
        <f t="shared" si="46"/>
        <v>17313.582299227346</v>
      </c>
      <c r="F321" s="38">
        <f t="shared" si="43"/>
        <v>0.826181681642704</v>
      </c>
      <c r="G321" s="39">
        <f t="shared" si="44"/>
        <v>2185.5370266806399</v>
      </c>
      <c r="H321" s="39">
        <f t="shared" si="45"/>
        <v>541.43155853437872</v>
      </c>
      <c r="I321" s="37">
        <f t="shared" si="47"/>
        <v>2726.9685852150187</v>
      </c>
      <c r="J321" s="40">
        <f t="shared" si="48"/>
        <v>-225.05974846257004</v>
      </c>
      <c r="K321" s="37">
        <f t="shared" si="49"/>
        <v>2501.9088367524487</v>
      </c>
      <c r="L321" s="37">
        <f t="shared" si="50"/>
        <v>11646882.827453345</v>
      </c>
      <c r="M321" s="37">
        <f t="shared" si="51"/>
        <v>10685652.641769709</v>
      </c>
      <c r="N321" s="41">
        <f>'jan-mai'!M321</f>
        <v>9169542.3200366944</v>
      </c>
      <c r="O321" s="41">
        <f t="shared" si="52"/>
        <v>1516110.3217330147</v>
      </c>
      <c r="P321" s="4"/>
      <c r="Q321" s="4"/>
      <c r="R321" s="4"/>
      <c r="S321" s="4"/>
      <c r="T321" s="4"/>
    </row>
    <row r="322" spans="1:20" s="34" customFormat="1" x14ac:dyDescent="0.2">
      <c r="A322" s="33">
        <v>5059</v>
      </c>
      <c r="B322" s="34" t="s">
        <v>412</v>
      </c>
      <c r="C322" s="83">
        <v>299825682</v>
      </c>
      <c r="D322" s="36">
        <v>18300</v>
      </c>
      <c r="E322" s="37">
        <f t="shared" si="46"/>
        <v>16383.917049180327</v>
      </c>
      <c r="F322" s="38">
        <f t="shared" si="43"/>
        <v>0.78181926222110876</v>
      </c>
      <c r="G322" s="39">
        <f t="shared" si="44"/>
        <v>2743.3361767088513</v>
      </c>
      <c r="H322" s="39">
        <f t="shared" si="45"/>
        <v>866.8143960508354</v>
      </c>
      <c r="I322" s="37">
        <f t="shared" si="47"/>
        <v>3610.1505727596868</v>
      </c>
      <c r="J322" s="40">
        <f t="shared" si="48"/>
        <v>-225.05974846257004</v>
      </c>
      <c r="K322" s="37">
        <f t="shared" si="49"/>
        <v>3385.0908242971168</v>
      </c>
      <c r="L322" s="37">
        <f t="shared" si="50"/>
        <v>66065755.481502272</v>
      </c>
      <c r="M322" s="37">
        <f t="shared" si="51"/>
        <v>61947162.08463724</v>
      </c>
      <c r="N322" s="41">
        <f>'jan-mai'!M322</f>
        <v>49632966.721744642</v>
      </c>
      <c r="O322" s="41">
        <f t="shared" si="52"/>
        <v>12314195.362892598</v>
      </c>
      <c r="P322" s="4"/>
      <c r="Q322" s="4"/>
      <c r="R322" s="4"/>
      <c r="S322" s="4"/>
      <c r="T322" s="4"/>
    </row>
    <row r="323" spans="1:20" s="34" customFormat="1" x14ac:dyDescent="0.2">
      <c r="A323" s="33">
        <v>5060</v>
      </c>
      <c r="B323" s="34" t="s">
        <v>413</v>
      </c>
      <c r="C323" s="83">
        <v>183416873</v>
      </c>
      <c r="D323" s="36">
        <v>9581</v>
      </c>
      <c r="E323" s="37">
        <f t="shared" si="46"/>
        <v>19143.813067529485</v>
      </c>
      <c r="F323" s="38">
        <f t="shared" si="43"/>
        <v>0.9135179190438778</v>
      </c>
      <c r="G323" s="39">
        <f t="shared" si="44"/>
        <v>1087.3985656993566</v>
      </c>
      <c r="H323" s="39">
        <f t="shared" si="45"/>
        <v>0</v>
      </c>
      <c r="I323" s="37">
        <f t="shared" si="47"/>
        <v>1087.3985656993566</v>
      </c>
      <c r="J323" s="40">
        <f t="shared" si="48"/>
        <v>-225.05974846257004</v>
      </c>
      <c r="K323" s="37">
        <f t="shared" si="49"/>
        <v>862.33881723678655</v>
      </c>
      <c r="L323" s="37">
        <f t="shared" si="50"/>
        <v>10418365.657965535</v>
      </c>
      <c r="M323" s="37">
        <f t="shared" si="51"/>
        <v>8262068.2079456523</v>
      </c>
      <c r="N323" s="41">
        <f>'jan-mai'!M323</f>
        <v>7669523.0232314495</v>
      </c>
      <c r="O323" s="41">
        <f t="shared" si="52"/>
        <v>592545.18471420277</v>
      </c>
      <c r="P323" s="4"/>
      <c r="Q323" s="4"/>
      <c r="R323" s="4"/>
      <c r="S323" s="4"/>
      <c r="T323" s="4"/>
    </row>
    <row r="324" spans="1:20" s="34" customFormat="1" x14ac:dyDescent="0.2">
      <c r="A324" s="33">
        <v>5061</v>
      </c>
      <c r="B324" s="34" t="s">
        <v>285</v>
      </c>
      <c r="C324" s="83">
        <v>33199813</v>
      </c>
      <c r="D324" s="36">
        <v>1989</v>
      </c>
      <c r="E324" s="37">
        <f t="shared" si="46"/>
        <v>16691.710910005029</v>
      </c>
      <c r="F324" s="38">
        <f t="shared" si="43"/>
        <v>0.79650678587395796</v>
      </c>
      <c r="G324" s="39">
        <f t="shared" si="44"/>
        <v>2558.6598602140298</v>
      </c>
      <c r="H324" s="39">
        <f t="shared" si="45"/>
        <v>759.08654476218953</v>
      </c>
      <c r="I324" s="37">
        <f t="shared" si="47"/>
        <v>3317.7464049762193</v>
      </c>
      <c r="J324" s="40">
        <f t="shared" si="48"/>
        <v>-225.05974846257004</v>
      </c>
      <c r="K324" s="37">
        <f t="shared" si="49"/>
        <v>3092.6866565136493</v>
      </c>
      <c r="L324" s="37">
        <f t="shared" si="50"/>
        <v>6598997.5994977001</v>
      </c>
      <c r="M324" s="37">
        <f t="shared" si="51"/>
        <v>6151353.7598056486</v>
      </c>
      <c r="N324" s="41">
        <f>'jan-mai'!M324</f>
        <v>4362169.2812814265</v>
      </c>
      <c r="O324" s="41">
        <f t="shared" si="52"/>
        <v>1789184.478524222</v>
      </c>
      <c r="P324" s="4"/>
      <c r="Q324" s="4"/>
      <c r="R324" s="4"/>
      <c r="S324" s="4"/>
      <c r="T324" s="4"/>
    </row>
    <row r="325" spans="1:20" s="34" customFormat="1" x14ac:dyDescent="0.2">
      <c r="A325" s="33">
        <v>5401</v>
      </c>
      <c r="B325" s="34" t="s">
        <v>324</v>
      </c>
      <c r="C325" s="83">
        <v>1593658791</v>
      </c>
      <c r="D325" s="36">
        <v>77095</v>
      </c>
      <c r="E325" s="37">
        <f t="shared" si="46"/>
        <v>20671.363784940659</v>
      </c>
      <c r="F325" s="38">
        <f t="shared" si="43"/>
        <v>0.98641065716668686</v>
      </c>
      <c r="G325" s="39">
        <f t="shared" si="44"/>
        <v>170.86813525265242</v>
      </c>
      <c r="H325" s="39">
        <f t="shared" si="45"/>
        <v>0</v>
      </c>
      <c r="I325" s="37">
        <f t="shared" si="47"/>
        <v>170.86813525265242</v>
      </c>
      <c r="J325" s="40">
        <f t="shared" si="48"/>
        <v>-225.05974846257004</v>
      </c>
      <c r="K325" s="37">
        <f t="shared" si="49"/>
        <v>-54.19161320991762</v>
      </c>
      <c r="L325" s="37">
        <f t="shared" si="50"/>
        <v>13173078.887303239</v>
      </c>
      <c r="M325" s="37">
        <f t="shared" si="51"/>
        <v>-4177902.4204185987</v>
      </c>
      <c r="N325" s="41">
        <f>'jan-mai'!M325</f>
        <v>-7276058.9803834781</v>
      </c>
      <c r="O325" s="41">
        <f t="shared" si="52"/>
        <v>3098156.5599648794</v>
      </c>
      <c r="P325" s="4"/>
      <c r="Q325" s="4"/>
      <c r="R325" s="4"/>
      <c r="S325" s="4"/>
      <c r="T325" s="4"/>
    </row>
    <row r="326" spans="1:20" s="34" customFormat="1" x14ac:dyDescent="0.2">
      <c r="A326" s="33">
        <v>5402</v>
      </c>
      <c r="B326" s="34" t="s">
        <v>420</v>
      </c>
      <c r="C326" s="83">
        <v>443074687</v>
      </c>
      <c r="D326" s="36">
        <v>24738</v>
      </c>
      <c r="E326" s="37">
        <f t="shared" si="46"/>
        <v>17910.691527205108</v>
      </c>
      <c r="F326" s="38">
        <f t="shared" si="43"/>
        <v>0.85467495920762826</v>
      </c>
      <c r="G326" s="39">
        <f t="shared" si="44"/>
        <v>1827.2714898939826</v>
      </c>
      <c r="H326" s="39">
        <f t="shared" si="45"/>
        <v>332.44332874216195</v>
      </c>
      <c r="I326" s="37">
        <f t="shared" si="47"/>
        <v>2159.7148186361446</v>
      </c>
      <c r="J326" s="40">
        <f t="shared" si="48"/>
        <v>-225.05974846257004</v>
      </c>
      <c r="K326" s="37">
        <f t="shared" si="49"/>
        <v>1934.6550701735746</v>
      </c>
      <c r="L326" s="37">
        <f t="shared" si="50"/>
        <v>53427025.183420949</v>
      </c>
      <c r="M326" s="37">
        <f t="shared" si="51"/>
        <v>47859497.12595389</v>
      </c>
      <c r="N326" s="41">
        <f>'jan-mai'!M326</f>
        <v>35559066.043132223</v>
      </c>
      <c r="O326" s="41">
        <f t="shared" si="52"/>
        <v>12300431.082821667</v>
      </c>
      <c r="P326" s="4"/>
      <c r="Q326" s="4"/>
      <c r="R326" s="4"/>
      <c r="S326" s="4"/>
      <c r="T326" s="4"/>
    </row>
    <row r="327" spans="1:20" s="34" customFormat="1" x14ac:dyDescent="0.2">
      <c r="A327" s="33">
        <v>5403</v>
      </c>
      <c r="B327" s="34" t="s">
        <v>342</v>
      </c>
      <c r="C327" s="83">
        <v>377503630</v>
      </c>
      <c r="D327" s="36">
        <v>20847</v>
      </c>
      <c r="E327" s="37">
        <f t="shared" si="46"/>
        <v>18108.295198349882</v>
      </c>
      <c r="F327" s="38">
        <f t="shared" si="43"/>
        <v>0.86410434998901764</v>
      </c>
      <c r="G327" s="39">
        <f t="shared" si="44"/>
        <v>1708.7092872071182</v>
      </c>
      <c r="H327" s="39">
        <f t="shared" si="45"/>
        <v>263.28204384149103</v>
      </c>
      <c r="I327" s="37">
        <f t="shared" si="47"/>
        <v>1971.9913310486093</v>
      </c>
      <c r="J327" s="40">
        <f t="shared" si="48"/>
        <v>-225.05974846257004</v>
      </c>
      <c r="K327" s="37">
        <f t="shared" si="49"/>
        <v>1746.9315825860392</v>
      </c>
      <c r="L327" s="37">
        <f t="shared" si="50"/>
        <v>41110103.278370358</v>
      </c>
      <c r="M327" s="37">
        <f t="shared" si="51"/>
        <v>36418282.702171162</v>
      </c>
      <c r="N327" s="41">
        <f>'jan-mai'!M327</f>
        <v>26841856.392344847</v>
      </c>
      <c r="O327" s="41">
        <f t="shared" si="52"/>
        <v>9576426.3098263144</v>
      </c>
      <c r="P327" s="4"/>
      <c r="Q327" s="4"/>
      <c r="R327" s="4"/>
      <c r="S327" s="4"/>
      <c r="T327" s="4"/>
    </row>
    <row r="328" spans="1:20" s="34" customFormat="1" x14ac:dyDescent="0.2">
      <c r="A328" s="33">
        <v>5404</v>
      </c>
      <c r="B328" s="34" t="s">
        <v>339</v>
      </c>
      <c r="C328" s="83">
        <v>29367245</v>
      </c>
      <c r="D328" s="36">
        <v>1959</v>
      </c>
      <c r="E328" s="37">
        <f t="shared" si="46"/>
        <v>14990.936702399184</v>
      </c>
      <c r="F328" s="38">
        <f t="shared" ref="F328:F363" si="53">IF(ISNUMBER(C328),E328/E$364,"")</f>
        <v>0.71534804756957815</v>
      </c>
      <c r="G328" s="39">
        <f t="shared" ref="G328:G363" si="54">(E$364-E328)*0.6</f>
        <v>3579.1243847775372</v>
      </c>
      <c r="H328" s="39">
        <f t="shared" ref="H328:H363" si="55">IF(E328&gt;=E$364*0.9,0,IF(E328&lt;0.9*E$364,(E$364*0.9-E328)*0.35))</f>
        <v>1354.3575174242355</v>
      </c>
      <c r="I328" s="37">
        <f t="shared" si="47"/>
        <v>4933.4819022017728</v>
      </c>
      <c r="J328" s="40">
        <f t="shared" si="48"/>
        <v>-225.05974846257004</v>
      </c>
      <c r="K328" s="37">
        <f t="shared" si="49"/>
        <v>4708.4221537392023</v>
      </c>
      <c r="L328" s="37">
        <f t="shared" si="50"/>
        <v>9664691.0464132726</v>
      </c>
      <c r="M328" s="37">
        <f t="shared" si="51"/>
        <v>9223798.9991750978</v>
      </c>
      <c r="N328" s="41">
        <f>'jan-mai'!M328</f>
        <v>7632854.5323933214</v>
      </c>
      <c r="O328" s="41">
        <f t="shared" si="52"/>
        <v>1590944.4667817764</v>
      </c>
      <c r="P328" s="4"/>
      <c r="Q328" s="4"/>
      <c r="R328" s="4"/>
      <c r="S328" s="4"/>
      <c r="T328" s="4"/>
    </row>
    <row r="329" spans="1:20" s="34" customFormat="1" x14ac:dyDescent="0.2">
      <c r="A329" s="33">
        <v>5405</v>
      </c>
      <c r="B329" s="34" t="s">
        <v>340</v>
      </c>
      <c r="C329" s="83">
        <v>101349217</v>
      </c>
      <c r="D329" s="36">
        <v>5642</v>
      </c>
      <c r="E329" s="37">
        <f t="shared" ref="E329:E363" si="56">(C329)/D329</f>
        <v>17963.349344204184</v>
      </c>
      <c r="F329" s="38">
        <f t="shared" si="53"/>
        <v>0.85718772190734238</v>
      </c>
      <c r="G329" s="39">
        <f t="shared" si="54"/>
        <v>1795.6767996945375</v>
      </c>
      <c r="H329" s="39">
        <f t="shared" si="55"/>
        <v>314.01309279248562</v>
      </c>
      <c r="I329" s="37">
        <f t="shared" ref="I329:I363" si="57">G329+H329</f>
        <v>2109.6898924870229</v>
      </c>
      <c r="J329" s="40">
        <f t="shared" ref="J329:J363" si="58">I$366</f>
        <v>-225.05974846257004</v>
      </c>
      <c r="K329" s="37">
        <f t="shared" ref="K329:K363" si="59">I329+J329</f>
        <v>1884.6301440244529</v>
      </c>
      <c r="L329" s="37">
        <f t="shared" ref="L329:L363" si="60">(I329*D329)</f>
        <v>11902870.373411784</v>
      </c>
      <c r="M329" s="37">
        <f t="shared" ref="M329:M363" si="61">(K329*D329)</f>
        <v>10633083.272585964</v>
      </c>
      <c r="N329" s="41">
        <f>'jan-mai'!M329</f>
        <v>8207672.9142231382</v>
      </c>
      <c r="O329" s="41">
        <f t="shared" ref="O329:O363" si="62">M329-N329</f>
        <v>2425410.3583628256</v>
      </c>
      <c r="P329" s="4"/>
      <c r="Q329" s="4"/>
      <c r="R329" s="4"/>
      <c r="S329" s="4"/>
      <c r="T329" s="4"/>
    </row>
    <row r="330" spans="1:20" s="34" customFormat="1" x14ac:dyDescent="0.2">
      <c r="A330" s="33">
        <v>5406</v>
      </c>
      <c r="B330" s="34" t="s">
        <v>341</v>
      </c>
      <c r="C330" s="83">
        <v>218776856</v>
      </c>
      <c r="D330" s="36">
        <v>11331</v>
      </c>
      <c r="E330" s="37">
        <f t="shared" si="56"/>
        <v>19307.815373753419</v>
      </c>
      <c r="F330" s="38">
        <f t="shared" si="53"/>
        <v>0.92134389629154523</v>
      </c>
      <c r="G330" s="39">
        <f t="shared" si="54"/>
        <v>988.99718196499589</v>
      </c>
      <c r="H330" s="39">
        <f t="shared" si="55"/>
        <v>0</v>
      </c>
      <c r="I330" s="37">
        <f t="shared" si="57"/>
        <v>988.99718196499589</v>
      </c>
      <c r="J330" s="40">
        <f t="shared" si="58"/>
        <v>-225.05974846257004</v>
      </c>
      <c r="K330" s="37">
        <f t="shared" si="59"/>
        <v>763.93743350242585</v>
      </c>
      <c r="L330" s="37">
        <f t="shared" si="60"/>
        <v>11206327.068845369</v>
      </c>
      <c r="M330" s="37">
        <f t="shared" si="61"/>
        <v>8656175.0590159874</v>
      </c>
      <c r="N330" s="41">
        <f>'jan-mai'!M330</f>
        <v>5750179.2360292431</v>
      </c>
      <c r="O330" s="41">
        <f t="shared" si="62"/>
        <v>2905995.8229867443</v>
      </c>
      <c r="P330" s="4"/>
      <c r="Q330" s="4"/>
      <c r="R330" s="4"/>
      <c r="S330" s="4"/>
      <c r="T330" s="4"/>
    </row>
    <row r="331" spans="1:20" s="34" customFormat="1" x14ac:dyDescent="0.2">
      <c r="A331" s="33">
        <v>5411</v>
      </c>
      <c r="B331" s="34" t="s">
        <v>325</v>
      </c>
      <c r="C331" s="83">
        <v>43368700</v>
      </c>
      <c r="D331" s="36">
        <v>2822</v>
      </c>
      <c r="E331" s="37">
        <f t="shared" si="56"/>
        <v>15368.072289156626</v>
      </c>
      <c r="F331" s="38">
        <f t="shared" si="53"/>
        <v>0.73334446840782808</v>
      </c>
      <c r="G331" s="39">
        <f t="shared" si="54"/>
        <v>3352.8430327230722</v>
      </c>
      <c r="H331" s="39">
        <f t="shared" si="55"/>
        <v>1222.3600620591308</v>
      </c>
      <c r="I331" s="37">
        <f t="shared" si="57"/>
        <v>4575.2030947822032</v>
      </c>
      <c r="J331" s="40">
        <f t="shared" si="58"/>
        <v>-225.05974846257004</v>
      </c>
      <c r="K331" s="37">
        <f t="shared" si="59"/>
        <v>4350.1433463196336</v>
      </c>
      <c r="L331" s="37">
        <f t="shared" si="60"/>
        <v>12911223.133475378</v>
      </c>
      <c r="M331" s="37">
        <f t="shared" si="61"/>
        <v>12276104.523314007</v>
      </c>
      <c r="N331" s="41">
        <f>'jan-mai'!M331</f>
        <v>9764301.6187411714</v>
      </c>
      <c r="O331" s="41">
        <f t="shared" si="62"/>
        <v>2511802.9045728352</v>
      </c>
      <c r="P331" s="4"/>
      <c r="Q331" s="4"/>
      <c r="R331" s="4"/>
      <c r="S331" s="4"/>
      <c r="T331" s="4"/>
    </row>
    <row r="332" spans="1:20" s="34" customFormat="1" x14ac:dyDescent="0.2">
      <c r="A332" s="33">
        <v>5412</v>
      </c>
      <c r="B332" s="34" t="s">
        <v>313</v>
      </c>
      <c r="C332" s="83">
        <v>65379667</v>
      </c>
      <c r="D332" s="36">
        <v>4209</v>
      </c>
      <c r="E332" s="37">
        <f t="shared" si="56"/>
        <v>15533.301734378712</v>
      </c>
      <c r="F332" s="38">
        <f t="shared" si="53"/>
        <v>0.74122900313618223</v>
      </c>
      <c r="G332" s="39">
        <f t="shared" si="54"/>
        <v>3253.7053655898203</v>
      </c>
      <c r="H332" s="39">
        <f t="shared" si="55"/>
        <v>1164.5297562314004</v>
      </c>
      <c r="I332" s="37">
        <f t="shared" si="57"/>
        <v>4418.2351218212207</v>
      </c>
      <c r="J332" s="40">
        <f t="shared" si="58"/>
        <v>-225.05974846257004</v>
      </c>
      <c r="K332" s="37">
        <f t="shared" si="59"/>
        <v>4193.1753733586502</v>
      </c>
      <c r="L332" s="37">
        <f t="shared" si="60"/>
        <v>18596351.627745517</v>
      </c>
      <c r="M332" s="37">
        <f t="shared" si="61"/>
        <v>17649075.146466557</v>
      </c>
      <c r="N332" s="41">
        <f>'jan-mai'!M332</f>
        <v>13581068.149001271</v>
      </c>
      <c r="O332" s="41">
        <f t="shared" si="62"/>
        <v>4068006.9974652864</v>
      </c>
      <c r="P332" s="4"/>
      <c r="Q332" s="4"/>
      <c r="R332" s="4"/>
      <c r="S332" s="4"/>
      <c r="T332" s="4"/>
    </row>
    <row r="333" spans="1:20" s="34" customFormat="1" x14ac:dyDescent="0.2">
      <c r="A333" s="33">
        <v>5413</v>
      </c>
      <c r="B333" s="34" t="s">
        <v>326</v>
      </c>
      <c r="C333" s="83">
        <v>22107489</v>
      </c>
      <c r="D333" s="36">
        <v>1320</v>
      </c>
      <c r="E333" s="37">
        <f t="shared" si="56"/>
        <v>16748.097727272729</v>
      </c>
      <c r="F333" s="38">
        <f t="shared" si="53"/>
        <v>0.79919749162783227</v>
      </c>
      <c r="G333" s="39">
        <f t="shared" si="54"/>
        <v>2524.8277698534102</v>
      </c>
      <c r="H333" s="39">
        <f t="shared" si="55"/>
        <v>739.35115871849484</v>
      </c>
      <c r="I333" s="37">
        <f t="shared" si="57"/>
        <v>3264.1789285719051</v>
      </c>
      <c r="J333" s="40">
        <f t="shared" si="58"/>
        <v>-225.05974846257004</v>
      </c>
      <c r="K333" s="37">
        <f t="shared" si="59"/>
        <v>3039.119180109335</v>
      </c>
      <c r="L333" s="37">
        <f t="shared" si="60"/>
        <v>4308716.1857149145</v>
      </c>
      <c r="M333" s="37">
        <f t="shared" si="61"/>
        <v>4011637.3177443221</v>
      </c>
      <c r="N333" s="41">
        <f>'jan-mai'!M333</f>
        <v>3384436.2510766643</v>
      </c>
      <c r="O333" s="41">
        <f t="shared" si="62"/>
        <v>627201.06666765781</v>
      </c>
      <c r="P333" s="4"/>
      <c r="Q333" s="4"/>
      <c r="R333" s="4"/>
      <c r="S333" s="4"/>
      <c r="T333" s="4"/>
    </row>
    <row r="334" spans="1:20" s="34" customFormat="1" x14ac:dyDescent="0.2">
      <c r="A334" s="33">
        <v>5414</v>
      </c>
      <c r="B334" s="34" t="s">
        <v>327</v>
      </c>
      <c r="C334" s="83">
        <v>18321325</v>
      </c>
      <c r="D334" s="36">
        <v>1092</v>
      </c>
      <c r="E334" s="37">
        <f t="shared" si="56"/>
        <v>16777.770146520146</v>
      </c>
      <c r="F334" s="38">
        <f t="shared" si="53"/>
        <v>0.80061342097212129</v>
      </c>
      <c r="G334" s="39">
        <f t="shared" si="54"/>
        <v>2507.0243183049597</v>
      </c>
      <c r="H334" s="39">
        <f t="shared" si="55"/>
        <v>728.9658119818987</v>
      </c>
      <c r="I334" s="37">
        <f t="shared" si="57"/>
        <v>3235.9901302868584</v>
      </c>
      <c r="J334" s="40">
        <f t="shared" si="58"/>
        <v>-225.05974846257004</v>
      </c>
      <c r="K334" s="37">
        <f t="shared" si="59"/>
        <v>3010.9303818242884</v>
      </c>
      <c r="L334" s="37">
        <f t="shared" si="60"/>
        <v>3533701.2222732492</v>
      </c>
      <c r="M334" s="37">
        <f t="shared" si="61"/>
        <v>3287935.976952123</v>
      </c>
      <c r="N334" s="41">
        <f>'jan-mai'!M334</f>
        <v>2749824.0995270577</v>
      </c>
      <c r="O334" s="41">
        <f t="shared" si="62"/>
        <v>538111.87742506526</v>
      </c>
      <c r="P334" s="4"/>
      <c r="Q334" s="4"/>
      <c r="R334" s="4"/>
      <c r="S334" s="4"/>
      <c r="T334" s="4"/>
    </row>
    <row r="335" spans="1:20" s="34" customFormat="1" x14ac:dyDescent="0.2">
      <c r="A335" s="33">
        <v>5415</v>
      </c>
      <c r="B335" s="34" t="s">
        <v>387</v>
      </c>
      <c r="C335" s="83">
        <v>13056669</v>
      </c>
      <c r="D335" s="36">
        <v>1020</v>
      </c>
      <c r="E335" s="37">
        <f t="shared" si="56"/>
        <v>12800.655882352941</v>
      </c>
      <c r="F335" s="38">
        <f t="shared" si="53"/>
        <v>0.61083068889122294</v>
      </c>
      <c r="G335" s="39">
        <f t="shared" si="54"/>
        <v>4893.2928768052825</v>
      </c>
      <c r="H335" s="39">
        <f t="shared" si="55"/>
        <v>2120.9558044404203</v>
      </c>
      <c r="I335" s="37">
        <f t="shared" si="57"/>
        <v>7014.2486812457028</v>
      </c>
      <c r="J335" s="40">
        <f t="shared" si="58"/>
        <v>-225.05974846257004</v>
      </c>
      <c r="K335" s="37">
        <f t="shared" si="59"/>
        <v>6789.1889327831323</v>
      </c>
      <c r="L335" s="37">
        <f t="shared" si="60"/>
        <v>7154533.6548706172</v>
      </c>
      <c r="M335" s="37">
        <f t="shared" si="61"/>
        <v>6924972.7114387946</v>
      </c>
      <c r="N335" s="41">
        <f>'jan-mai'!M335</f>
        <v>5519369.1621956034</v>
      </c>
      <c r="O335" s="41">
        <f t="shared" si="62"/>
        <v>1405603.5492431913</v>
      </c>
      <c r="P335" s="4"/>
      <c r="Q335" s="4"/>
      <c r="R335" s="4"/>
      <c r="S335" s="4"/>
      <c r="T335" s="4"/>
    </row>
    <row r="336" spans="1:20" s="34" customFormat="1" x14ac:dyDescent="0.2">
      <c r="A336" s="33">
        <v>5416</v>
      </c>
      <c r="B336" s="34" t="s">
        <v>328</v>
      </c>
      <c r="C336" s="83">
        <v>83309125</v>
      </c>
      <c r="D336" s="36">
        <v>3959</v>
      </c>
      <c r="E336" s="37">
        <f t="shared" si="56"/>
        <v>21042.971710027785</v>
      </c>
      <c r="F336" s="38">
        <f t="shared" si="53"/>
        <v>1.0041433051625865</v>
      </c>
      <c r="G336" s="39">
        <f t="shared" si="54"/>
        <v>-52.096619799623291</v>
      </c>
      <c r="H336" s="39">
        <f t="shared" si="55"/>
        <v>0</v>
      </c>
      <c r="I336" s="37">
        <f t="shared" si="57"/>
        <v>-52.096619799623291</v>
      </c>
      <c r="J336" s="40">
        <f t="shared" si="58"/>
        <v>-225.05974846257004</v>
      </c>
      <c r="K336" s="37">
        <f t="shared" si="59"/>
        <v>-277.15636826219333</v>
      </c>
      <c r="L336" s="37">
        <f t="shared" si="60"/>
        <v>-206250.5177867086</v>
      </c>
      <c r="M336" s="37">
        <f t="shared" si="61"/>
        <v>-1097262.0619500233</v>
      </c>
      <c r="N336" s="41">
        <f>'jan-mai'!M336</f>
        <v>-3358018.2454470289</v>
      </c>
      <c r="O336" s="41">
        <f t="shared" si="62"/>
        <v>2260756.1834970056</v>
      </c>
      <c r="P336" s="4"/>
      <c r="Q336" s="4"/>
      <c r="R336" s="4"/>
      <c r="S336" s="4"/>
      <c r="T336" s="4"/>
    </row>
    <row r="337" spans="1:20" s="34" customFormat="1" x14ac:dyDescent="0.2">
      <c r="A337" s="33">
        <v>5417</v>
      </c>
      <c r="B337" s="34" t="s">
        <v>329</v>
      </c>
      <c r="C337" s="83">
        <v>34698129</v>
      </c>
      <c r="D337" s="36">
        <v>2089</v>
      </c>
      <c r="E337" s="37">
        <f t="shared" si="56"/>
        <v>16609.922929631404</v>
      </c>
      <c r="F337" s="38">
        <f t="shared" si="53"/>
        <v>0.79260396957659018</v>
      </c>
      <c r="G337" s="39">
        <f t="shared" si="54"/>
        <v>2607.7326484382052</v>
      </c>
      <c r="H337" s="39">
        <f t="shared" si="55"/>
        <v>787.71233789295832</v>
      </c>
      <c r="I337" s="37">
        <f t="shared" si="57"/>
        <v>3395.4449863311634</v>
      </c>
      <c r="J337" s="40">
        <f t="shared" si="58"/>
        <v>-225.05974846257004</v>
      </c>
      <c r="K337" s="37">
        <f t="shared" si="59"/>
        <v>3170.3852378685933</v>
      </c>
      <c r="L337" s="37">
        <f t="shared" si="60"/>
        <v>7093084.5764458003</v>
      </c>
      <c r="M337" s="37">
        <f t="shared" si="61"/>
        <v>6622934.7619074918</v>
      </c>
      <c r="N337" s="41">
        <f>'jan-mai'!M337</f>
        <v>5412492.1942417799</v>
      </c>
      <c r="O337" s="41">
        <f t="shared" si="62"/>
        <v>1210442.567665712</v>
      </c>
      <c r="P337" s="4"/>
      <c r="Q337" s="4"/>
      <c r="R337" s="4"/>
      <c r="S337" s="4"/>
      <c r="T337" s="4"/>
    </row>
    <row r="338" spans="1:20" s="34" customFormat="1" x14ac:dyDescent="0.2">
      <c r="A338" s="33">
        <v>5418</v>
      </c>
      <c r="B338" s="34" t="s">
        <v>330</v>
      </c>
      <c r="C338" s="83">
        <v>125817065</v>
      </c>
      <c r="D338" s="36">
        <v>6609</v>
      </c>
      <c r="E338" s="37">
        <f t="shared" si="56"/>
        <v>19037.231805114239</v>
      </c>
      <c r="F338" s="38">
        <f t="shared" si="53"/>
        <v>0.90843199949863385</v>
      </c>
      <c r="G338" s="39">
        <f t="shared" si="54"/>
        <v>1151.3473231485041</v>
      </c>
      <c r="H338" s="39">
        <f t="shared" si="55"/>
        <v>0</v>
      </c>
      <c r="I338" s="37">
        <f t="shared" si="57"/>
        <v>1151.3473231485041</v>
      </c>
      <c r="J338" s="40">
        <f t="shared" si="58"/>
        <v>-225.05974846257004</v>
      </c>
      <c r="K338" s="37">
        <f t="shared" si="59"/>
        <v>926.28757468593403</v>
      </c>
      <c r="L338" s="37">
        <f t="shared" si="60"/>
        <v>7609254.4586884631</v>
      </c>
      <c r="M338" s="37">
        <f t="shared" si="61"/>
        <v>6121834.5810993379</v>
      </c>
      <c r="N338" s="41">
        <f>'jan-mai'!M338</f>
        <v>3622094.0146604232</v>
      </c>
      <c r="O338" s="41">
        <f t="shared" si="62"/>
        <v>2499740.5664389147</v>
      </c>
      <c r="P338" s="4"/>
      <c r="Q338" s="4"/>
      <c r="R338" s="4"/>
      <c r="S338" s="4"/>
      <c r="T338" s="4"/>
    </row>
    <row r="339" spans="1:20" s="34" customFormat="1" x14ac:dyDescent="0.2">
      <c r="A339" s="33">
        <v>5419</v>
      </c>
      <c r="B339" s="34" t="s">
        <v>331</v>
      </c>
      <c r="C339" s="83">
        <v>59477107</v>
      </c>
      <c r="D339" s="36">
        <v>3465</v>
      </c>
      <c r="E339" s="37">
        <f t="shared" si="56"/>
        <v>17165.110245310247</v>
      </c>
      <c r="F339" s="38">
        <f t="shared" si="53"/>
        <v>0.8190967878834472</v>
      </c>
      <c r="G339" s="39">
        <f t="shared" si="54"/>
        <v>2274.6202590308994</v>
      </c>
      <c r="H339" s="39">
        <f t="shared" si="55"/>
        <v>593.39677740536354</v>
      </c>
      <c r="I339" s="37">
        <f t="shared" si="57"/>
        <v>2868.017036436263</v>
      </c>
      <c r="J339" s="40">
        <f t="shared" si="58"/>
        <v>-225.05974846257004</v>
      </c>
      <c r="K339" s="37">
        <f t="shared" si="59"/>
        <v>2642.9572879736929</v>
      </c>
      <c r="L339" s="37">
        <f t="shared" si="60"/>
        <v>9937679.0312516503</v>
      </c>
      <c r="M339" s="37">
        <f t="shared" si="61"/>
        <v>9157847.0028288458</v>
      </c>
      <c r="N339" s="41">
        <f>'jan-mai'!M339</f>
        <v>6930062.8465762418</v>
      </c>
      <c r="O339" s="41">
        <f t="shared" si="62"/>
        <v>2227784.156252604</v>
      </c>
      <c r="P339" s="4"/>
      <c r="Q339" s="4"/>
      <c r="R339" s="4"/>
      <c r="S339" s="4"/>
      <c r="T339" s="4"/>
    </row>
    <row r="340" spans="1:20" s="34" customFormat="1" x14ac:dyDescent="0.2">
      <c r="A340" s="33">
        <v>5420</v>
      </c>
      <c r="B340" s="34" t="s">
        <v>332</v>
      </c>
      <c r="C340" s="83">
        <v>16225035</v>
      </c>
      <c r="D340" s="36">
        <v>1063</v>
      </c>
      <c r="E340" s="37">
        <f t="shared" si="56"/>
        <v>15263.438381937911</v>
      </c>
      <c r="F340" s="38">
        <f t="shared" si="53"/>
        <v>0.72835147412572265</v>
      </c>
      <c r="G340" s="39">
        <f t="shared" si="54"/>
        <v>3415.6233770543008</v>
      </c>
      <c r="H340" s="39">
        <f t="shared" si="55"/>
        <v>1258.981929585681</v>
      </c>
      <c r="I340" s="37">
        <f t="shared" si="57"/>
        <v>4674.6053066399818</v>
      </c>
      <c r="J340" s="40">
        <f t="shared" si="58"/>
        <v>-225.05974846257004</v>
      </c>
      <c r="K340" s="37">
        <f t="shared" si="59"/>
        <v>4449.5455581774113</v>
      </c>
      <c r="L340" s="37">
        <f t="shared" si="60"/>
        <v>4969105.4409583006</v>
      </c>
      <c r="M340" s="37">
        <f t="shared" si="61"/>
        <v>4729866.9283425882</v>
      </c>
      <c r="N340" s="41">
        <f>'jan-mai'!M340</f>
        <v>3798300.1122685564</v>
      </c>
      <c r="O340" s="41">
        <f t="shared" si="62"/>
        <v>931566.81607403187</v>
      </c>
      <c r="P340" s="4"/>
      <c r="Q340" s="4"/>
      <c r="R340" s="4"/>
      <c r="S340" s="4"/>
      <c r="T340" s="4"/>
    </row>
    <row r="341" spans="1:20" s="34" customFormat="1" x14ac:dyDescent="0.2">
      <c r="A341" s="33">
        <v>5421</v>
      </c>
      <c r="B341" s="34" t="s">
        <v>414</v>
      </c>
      <c r="C341" s="83">
        <v>265328032</v>
      </c>
      <c r="D341" s="36">
        <v>14725</v>
      </c>
      <c r="E341" s="37">
        <f t="shared" si="56"/>
        <v>18018.881629881154</v>
      </c>
      <c r="F341" s="38">
        <f t="shared" si="53"/>
        <v>0.85983765052252625</v>
      </c>
      <c r="G341" s="39">
        <f t="shared" si="54"/>
        <v>1762.3574282883549</v>
      </c>
      <c r="H341" s="39">
        <f t="shared" si="55"/>
        <v>294.57679280554584</v>
      </c>
      <c r="I341" s="37">
        <f t="shared" si="57"/>
        <v>2056.9342210939008</v>
      </c>
      <c r="J341" s="40">
        <f t="shared" si="58"/>
        <v>-225.05974846257004</v>
      </c>
      <c r="K341" s="37">
        <f t="shared" si="59"/>
        <v>1831.8744726313307</v>
      </c>
      <c r="L341" s="37">
        <f t="shared" si="60"/>
        <v>30288356.405607689</v>
      </c>
      <c r="M341" s="37">
        <f t="shared" si="61"/>
        <v>26974351.609496344</v>
      </c>
      <c r="N341" s="41">
        <f>'jan-mai'!M341</f>
        <v>22075909.29591202</v>
      </c>
      <c r="O341" s="41">
        <f t="shared" si="62"/>
        <v>4898442.313584324</v>
      </c>
      <c r="P341" s="4"/>
      <c r="Q341" s="4"/>
      <c r="R341" s="4"/>
      <c r="S341" s="4"/>
      <c r="T341" s="4"/>
    </row>
    <row r="342" spans="1:20" s="34" customFormat="1" x14ac:dyDescent="0.2">
      <c r="A342" s="33">
        <v>5422</v>
      </c>
      <c r="B342" s="34" t="s">
        <v>333</v>
      </c>
      <c r="C342" s="83">
        <v>83621222</v>
      </c>
      <c r="D342" s="36">
        <v>5559</v>
      </c>
      <c r="E342" s="37">
        <f t="shared" si="56"/>
        <v>15042.493613959345</v>
      </c>
      <c r="F342" s="38">
        <f t="shared" si="53"/>
        <v>0.71780827649025492</v>
      </c>
      <c r="G342" s="39">
        <f t="shared" si="54"/>
        <v>3548.1902378414406</v>
      </c>
      <c r="H342" s="39">
        <f t="shared" si="55"/>
        <v>1336.3125983781792</v>
      </c>
      <c r="I342" s="37">
        <f t="shared" si="57"/>
        <v>4884.5028362196199</v>
      </c>
      <c r="J342" s="40">
        <f t="shared" si="58"/>
        <v>-225.05974846257004</v>
      </c>
      <c r="K342" s="37">
        <f t="shared" si="59"/>
        <v>4659.4430877570503</v>
      </c>
      <c r="L342" s="37">
        <f t="shared" si="60"/>
        <v>27152951.266544867</v>
      </c>
      <c r="M342" s="37">
        <f t="shared" si="61"/>
        <v>25901844.124841444</v>
      </c>
      <c r="N342" s="41">
        <f>'jan-mai'!M342</f>
        <v>20608140.14896604</v>
      </c>
      <c r="O342" s="41">
        <f t="shared" si="62"/>
        <v>5293703.9758754037</v>
      </c>
      <c r="P342" s="4"/>
      <c r="Q342" s="4"/>
      <c r="R342" s="4"/>
      <c r="S342" s="4"/>
      <c r="T342" s="4"/>
    </row>
    <row r="343" spans="1:20" s="34" customFormat="1" x14ac:dyDescent="0.2">
      <c r="A343" s="33">
        <v>5423</v>
      </c>
      <c r="B343" s="34" t="s">
        <v>334</v>
      </c>
      <c r="C343" s="83">
        <v>36801616</v>
      </c>
      <c r="D343" s="36">
        <v>2172</v>
      </c>
      <c r="E343" s="37">
        <f t="shared" si="56"/>
        <v>16943.653775322284</v>
      </c>
      <c r="F343" s="38">
        <f t="shared" si="53"/>
        <v>0.80852917249206291</v>
      </c>
      <c r="G343" s="39">
        <f t="shared" si="54"/>
        <v>2407.4941410236775</v>
      </c>
      <c r="H343" s="39">
        <f t="shared" si="55"/>
        <v>670.90654190115049</v>
      </c>
      <c r="I343" s="37">
        <f t="shared" si="57"/>
        <v>3078.4006829248278</v>
      </c>
      <c r="J343" s="40">
        <f t="shared" si="58"/>
        <v>-225.05974846257004</v>
      </c>
      <c r="K343" s="37">
        <f t="shared" si="59"/>
        <v>2853.3409344622578</v>
      </c>
      <c r="L343" s="37">
        <f t="shared" si="60"/>
        <v>6686286.2833127258</v>
      </c>
      <c r="M343" s="37">
        <f t="shared" si="61"/>
        <v>6197456.5096520241</v>
      </c>
      <c r="N343" s="41">
        <f>'jan-mai'!M343</f>
        <v>5573094.0594988745</v>
      </c>
      <c r="O343" s="41">
        <f t="shared" si="62"/>
        <v>624362.45015314966</v>
      </c>
      <c r="P343" s="4"/>
      <c r="Q343" s="4"/>
      <c r="R343" s="4"/>
      <c r="S343" s="4"/>
      <c r="T343" s="4"/>
    </row>
    <row r="344" spans="1:20" s="34" customFormat="1" x14ac:dyDescent="0.2">
      <c r="A344" s="33">
        <v>5424</v>
      </c>
      <c r="B344" s="34" t="s">
        <v>335</v>
      </c>
      <c r="C344" s="83">
        <v>41973155</v>
      </c>
      <c r="D344" s="36">
        <v>2773</v>
      </c>
      <c r="E344" s="37">
        <f t="shared" si="56"/>
        <v>15136.370357014064</v>
      </c>
      <c r="F344" s="38">
        <f t="shared" si="53"/>
        <v>0.7222879528566849</v>
      </c>
      <c r="G344" s="39">
        <f t="shared" si="54"/>
        <v>3491.8641920086088</v>
      </c>
      <c r="H344" s="39">
        <f t="shared" si="55"/>
        <v>1303.4557383090273</v>
      </c>
      <c r="I344" s="37">
        <f t="shared" si="57"/>
        <v>4795.3199303176361</v>
      </c>
      <c r="J344" s="40">
        <f t="shared" si="58"/>
        <v>-225.05974846257004</v>
      </c>
      <c r="K344" s="37">
        <f t="shared" si="59"/>
        <v>4570.2601818550665</v>
      </c>
      <c r="L344" s="37">
        <f t="shared" si="60"/>
        <v>13297422.166770805</v>
      </c>
      <c r="M344" s="37">
        <f t="shared" si="61"/>
        <v>12673331.484284099</v>
      </c>
      <c r="N344" s="41">
        <f>'jan-mai'!M344</f>
        <v>10494664.798890596</v>
      </c>
      <c r="O344" s="41">
        <f t="shared" si="62"/>
        <v>2178666.6853935029</v>
      </c>
      <c r="P344" s="4"/>
      <c r="Q344" s="4"/>
      <c r="R344" s="4"/>
      <c r="S344" s="4"/>
      <c r="T344" s="4"/>
    </row>
    <row r="345" spans="1:20" s="34" customFormat="1" x14ac:dyDescent="0.2">
      <c r="A345" s="33">
        <v>5425</v>
      </c>
      <c r="B345" s="34" t="s">
        <v>415</v>
      </c>
      <c r="C345" s="83">
        <v>34424678</v>
      </c>
      <c r="D345" s="36">
        <v>1831</v>
      </c>
      <c r="E345" s="37">
        <f t="shared" si="56"/>
        <v>18801.025669033315</v>
      </c>
      <c r="F345" s="38">
        <f t="shared" si="53"/>
        <v>0.89716054918009558</v>
      </c>
      <c r="G345" s="39">
        <f t="shared" si="54"/>
        <v>1293.0710047970583</v>
      </c>
      <c r="H345" s="39">
        <f t="shared" si="55"/>
        <v>20.826379102289501</v>
      </c>
      <c r="I345" s="37">
        <f t="shared" si="57"/>
        <v>1313.8973838993479</v>
      </c>
      <c r="J345" s="40">
        <f t="shared" si="58"/>
        <v>-225.05974846257004</v>
      </c>
      <c r="K345" s="37">
        <f t="shared" si="59"/>
        <v>1088.8376354367779</v>
      </c>
      <c r="L345" s="37">
        <f t="shared" si="60"/>
        <v>2405746.1099197059</v>
      </c>
      <c r="M345" s="37">
        <f t="shared" si="61"/>
        <v>1993661.7104847403</v>
      </c>
      <c r="N345" s="41">
        <f>'jan-mai'!M345</f>
        <v>1063921.7186629192</v>
      </c>
      <c r="O345" s="41">
        <f t="shared" si="62"/>
        <v>929739.99182182108</v>
      </c>
      <c r="P345" s="4"/>
      <c r="Q345" s="4"/>
      <c r="R345" s="4"/>
      <c r="S345" s="4"/>
      <c r="T345" s="4"/>
    </row>
    <row r="346" spans="1:20" s="34" customFormat="1" x14ac:dyDescent="0.2">
      <c r="A346" s="33">
        <v>5426</v>
      </c>
      <c r="B346" s="34" t="s">
        <v>416</v>
      </c>
      <c r="C346" s="83">
        <v>31476488</v>
      </c>
      <c r="D346" s="36">
        <v>2072</v>
      </c>
      <c r="E346" s="37">
        <f t="shared" si="56"/>
        <v>15191.355212355213</v>
      </c>
      <c r="F346" s="38">
        <f t="shared" si="53"/>
        <v>0.72491175880657532</v>
      </c>
      <c r="G346" s="39">
        <f t="shared" si="54"/>
        <v>3458.8732788039201</v>
      </c>
      <c r="H346" s="39">
        <f t="shared" si="55"/>
        <v>1284.2110389396253</v>
      </c>
      <c r="I346" s="37">
        <f t="shared" si="57"/>
        <v>4743.0843177435454</v>
      </c>
      <c r="J346" s="40">
        <f t="shared" si="58"/>
        <v>-225.05974846257004</v>
      </c>
      <c r="K346" s="37">
        <f t="shared" si="59"/>
        <v>4518.0245692809749</v>
      </c>
      <c r="L346" s="37">
        <f t="shared" si="60"/>
        <v>9827670.7063646261</v>
      </c>
      <c r="M346" s="37">
        <f t="shared" si="61"/>
        <v>9361346.9075501803</v>
      </c>
      <c r="N346" s="41">
        <f>'jan-mai'!M346</f>
        <v>6958846.6465385193</v>
      </c>
      <c r="O346" s="41">
        <f t="shared" si="62"/>
        <v>2402500.261011661</v>
      </c>
      <c r="P346" s="4"/>
      <c r="Q346" s="4"/>
      <c r="R346" s="4"/>
      <c r="S346" s="4"/>
      <c r="T346" s="4"/>
    </row>
    <row r="347" spans="1:20" s="34" customFormat="1" x14ac:dyDescent="0.2">
      <c r="A347" s="33">
        <v>5427</v>
      </c>
      <c r="B347" s="34" t="s">
        <v>336</v>
      </c>
      <c r="C347" s="83">
        <v>47998335</v>
      </c>
      <c r="D347" s="36">
        <v>2893</v>
      </c>
      <c r="E347" s="37">
        <f t="shared" si="56"/>
        <v>16591.197718631178</v>
      </c>
      <c r="F347" s="38">
        <f t="shared" si="53"/>
        <v>0.79171042680503034</v>
      </c>
      <c r="G347" s="39">
        <f t="shared" si="54"/>
        <v>2618.9677750383407</v>
      </c>
      <c r="H347" s="39">
        <f t="shared" si="55"/>
        <v>794.26616174303763</v>
      </c>
      <c r="I347" s="37">
        <f t="shared" si="57"/>
        <v>3413.2339367813784</v>
      </c>
      <c r="J347" s="40">
        <f t="shared" si="58"/>
        <v>-225.05974846257004</v>
      </c>
      <c r="K347" s="37">
        <f t="shared" si="59"/>
        <v>3188.1741883188083</v>
      </c>
      <c r="L347" s="37">
        <f t="shared" si="60"/>
        <v>9874485.779108528</v>
      </c>
      <c r="M347" s="37">
        <f t="shared" si="61"/>
        <v>9223387.9268063121</v>
      </c>
      <c r="N347" s="41">
        <f>'jan-mai'!M347</f>
        <v>7220561.694443021</v>
      </c>
      <c r="O347" s="41">
        <f t="shared" si="62"/>
        <v>2002826.2323632911</v>
      </c>
      <c r="P347" s="4"/>
      <c r="Q347" s="4"/>
      <c r="R347" s="4"/>
      <c r="S347" s="4"/>
      <c r="T347" s="4"/>
    </row>
    <row r="348" spans="1:20" s="34" customFormat="1" x14ac:dyDescent="0.2">
      <c r="A348" s="33">
        <v>5428</v>
      </c>
      <c r="B348" s="34" t="s">
        <v>421</v>
      </c>
      <c r="C348" s="83">
        <v>77237513</v>
      </c>
      <c r="D348" s="36">
        <v>4812</v>
      </c>
      <c r="E348" s="37">
        <f t="shared" si="56"/>
        <v>16051.020989193683</v>
      </c>
      <c r="F348" s="38">
        <f t="shared" si="53"/>
        <v>0.7659338941962448</v>
      </c>
      <c r="G348" s="39">
        <f t="shared" si="54"/>
        <v>2943.0738127008376</v>
      </c>
      <c r="H348" s="39">
        <f t="shared" si="55"/>
        <v>983.32801704616077</v>
      </c>
      <c r="I348" s="37">
        <f t="shared" si="57"/>
        <v>3926.4018297469984</v>
      </c>
      <c r="J348" s="40">
        <f t="shared" si="58"/>
        <v>-225.05974846257004</v>
      </c>
      <c r="K348" s="37">
        <f t="shared" si="59"/>
        <v>3701.3420812844283</v>
      </c>
      <c r="L348" s="37">
        <f t="shared" si="60"/>
        <v>18893845.604742557</v>
      </c>
      <c r="M348" s="37">
        <f t="shared" si="61"/>
        <v>17810858.095140669</v>
      </c>
      <c r="N348" s="41">
        <f>'jan-mai'!M348</f>
        <v>14303758.361652203</v>
      </c>
      <c r="O348" s="41">
        <f t="shared" si="62"/>
        <v>3507099.7334884666</v>
      </c>
      <c r="P348" s="4"/>
      <c r="Q348" s="4"/>
      <c r="R348" s="4"/>
      <c r="S348" s="4"/>
      <c r="T348" s="4"/>
    </row>
    <row r="349" spans="1:20" s="34" customFormat="1" x14ac:dyDescent="0.2">
      <c r="A349" s="33">
        <v>5429</v>
      </c>
      <c r="B349" s="34" t="s">
        <v>338</v>
      </c>
      <c r="C349" s="83">
        <v>21117034</v>
      </c>
      <c r="D349" s="36">
        <v>1166</v>
      </c>
      <c r="E349" s="37">
        <f t="shared" si="56"/>
        <v>18110.663807890222</v>
      </c>
      <c r="F349" s="38">
        <f t="shared" si="53"/>
        <v>0.86421737696283341</v>
      </c>
      <c r="G349" s="39">
        <f t="shared" si="54"/>
        <v>1707.2881214829147</v>
      </c>
      <c r="H349" s="39">
        <f t="shared" si="55"/>
        <v>262.45303050237231</v>
      </c>
      <c r="I349" s="37">
        <f t="shared" si="57"/>
        <v>1969.7411519852869</v>
      </c>
      <c r="J349" s="40">
        <f t="shared" si="58"/>
        <v>-225.05974846257004</v>
      </c>
      <c r="K349" s="37">
        <f t="shared" si="59"/>
        <v>1744.6814035227169</v>
      </c>
      <c r="L349" s="37">
        <f t="shared" si="60"/>
        <v>2296718.1832148447</v>
      </c>
      <c r="M349" s="37">
        <f t="shared" si="61"/>
        <v>2034298.516507488</v>
      </c>
      <c r="N349" s="41">
        <f>'jan-mai'!M349</f>
        <v>1064213.6101177204</v>
      </c>
      <c r="O349" s="41">
        <f t="shared" si="62"/>
        <v>970084.90638976754</v>
      </c>
      <c r="P349" s="4"/>
      <c r="Q349" s="4"/>
      <c r="R349" s="4"/>
      <c r="S349" s="4"/>
      <c r="T349" s="4"/>
    </row>
    <row r="350" spans="1:20" s="34" customFormat="1" x14ac:dyDescent="0.2">
      <c r="A350" s="33">
        <v>5430</v>
      </c>
      <c r="B350" s="34" t="s">
        <v>417</v>
      </c>
      <c r="C350" s="83">
        <v>36700521</v>
      </c>
      <c r="D350" s="36">
        <v>2920</v>
      </c>
      <c r="E350" s="37">
        <f t="shared" si="56"/>
        <v>12568.671575342465</v>
      </c>
      <c r="F350" s="38">
        <f t="shared" si="53"/>
        <v>0.59976069877778548</v>
      </c>
      <c r="G350" s="39">
        <f t="shared" si="54"/>
        <v>5032.4834610115686</v>
      </c>
      <c r="H350" s="39">
        <f t="shared" si="55"/>
        <v>2202.1503118940868</v>
      </c>
      <c r="I350" s="37">
        <f t="shared" si="57"/>
        <v>7234.6337729056559</v>
      </c>
      <c r="J350" s="40">
        <f t="shared" si="58"/>
        <v>-225.05974846257004</v>
      </c>
      <c r="K350" s="37">
        <f t="shared" si="59"/>
        <v>7009.5740244430854</v>
      </c>
      <c r="L350" s="37">
        <f t="shared" si="60"/>
        <v>21125130.616884515</v>
      </c>
      <c r="M350" s="37">
        <f t="shared" si="61"/>
        <v>20467956.151373811</v>
      </c>
      <c r="N350" s="41">
        <f>'jan-mai'!M350</f>
        <v>15601599.708442317</v>
      </c>
      <c r="O350" s="41">
        <f t="shared" si="62"/>
        <v>4866356.4429314937</v>
      </c>
      <c r="P350" s="4"/>
      <c r="Q350" s="4"/>
      <c r="R350" s="4"/>
      <c r="S350" s="4"/>
      <c r="T350" s="4"/>
    </row>
    <row r="351" spans="1:20" s="34" customFormat="1" x14ac:dyDescent="0.2">
      <c r="A351" s="33">
        <v>5432</v>
      </c>
      <c r="B351" s="34" t="s">
        <v>343</v>
      </c>
      <c r="C351" s="83">
        <v>13301933</v>
      </c>
      <c r="D351" s="36">
        <v>860</v>
      </c>
      <c r="E351" s="37">
        <f t="shared" si="56"/>
        <v>15467.363953488371</v>
      </c>
      <c r="F351" s="38">
        <f t="shared" si="53"/>
        <v>0.73808253779132971</v>
      </c>
      <c r="G351" s="39">
        <f t="shared" si="54"/>
        <v>3293.2680341240248</v>
      </c>
      <c r="H351" s="39">
        <f t="shared" si="55"/>
        <v>1187.6079795430198</v>
      </c>
      <c r="I351" s="37">
        <f t="shared" si="57"/>
        <v>4480.8760136670444</v>
      </c>
      <c r="J351" s="40">
        <f t="shared" si="58"/>
        <v>-225.05974846257004</v>
      </c>
      <c r="K351" s="37">
        <f t="shared" si="59"/>
        <v>4255.8162652044739</v>
      </c>
      <c r="L351" s="37">
        <f t="shared" si="60"/>
        <v>3853553.3717536582</v>
      </c>
      <c r="M351" s="37">
        <f t="shared" si="61"/>
        <v>3660001.9880758477</v>
      </c>
      <c r="N351" s="41">
        <f>'jan-mai'!M351</f>
        <v>3079394.9514590385</v>
      </c>
      <c r="O351" s="41">
        <f t="shared" si="62"/>
        <v>580607.0366168092</v>
      </c>
      <c r="P351" s="4"/>
      <c r="Q351" s="4"/>
      <c r="R351" s="4"/>
      <c r="S351" s="4"/>
      <c r="T351" s="4"/>
    </row>
    <row r="352" spans="1:20" s="34" customFormat="1" x14ac:dyDescent="0.2">
      <c r="A352" s="33">
        <v>5433</v>
      </c>
      <c r="B352" s="34" t="s">
        <v>344</v>
      </c>
      <c r="C352" s="83">
        <v>15487643</v>
      </c>
      <c r="D352" s="36">
        <v>983</v>
      </c>
      <c r="E352" s="37">
        <f t="shared" si="56"/>
        <v>15755.486266531027</v>
      </c>
      <c r="F352" s="38">
        <f t="shared" si="53"/>
        <v>0.75183136070933376</v>
      </c>
      <c r="G352" s="39">
        <f t="shared" si="54"/>
        <v>3120.3946462984318</v>
      </c>
      <c r="H352" s="39">
        <f t="shared" si="55"/>
        <v>1086.7651699780904</v>
      </c>
      <c r="I352" s="37">
        <f t="shared" si="57"/>
        <v>4207.1598162765222</v>
      </c>
      <c r="J352" s="40">
        <f t="shared" si="58"/>
        <v>-225.05974846257004</v>
      </c>
      <c r="K352" s="37">
        <f t="shared" si="59"/>
        <v>3982.1000678139521</v>
      </c>
      <c r="L352" s="37">
        <f t="shared" si="60"/>
        <v>4135638.0993998214</v>
      </c>
      <c r="M352" s="37">
        <f t="shared" si="61"/>
        <v>3914404.3666611151</v>
      </c>
      <c r="N352" s="41">
        <f>'jan-mai'!M352</f>
        <v>3617123.2819002727</v>
      </c>
      <c r="O352" s="41">
        <f t="shared" si="62"/>
        <v>297281.08476084238</v>
      </c>
      <c r="P352" s="4"/>
      <c r="Q352" s="4"/>
      <c r="R352" s="4"/>
      <c r="S352" s="4"/>
      <c r="T352" s="4"/>
    </row>
    <row r="353" spans="1:20" s="34" customFormat="1" x14ac:dyDescent="0.2">
      <c r="A353" s="33">
        <v>5434</v>
      </c>
      <c r="B353" s="34" t="s">
        <v>345</v>
      </c>
      <c r="C353" s="83">
        <v>21760516</v>
      </c>
      <c r="D353" s="36">
        <v>1197</v>
      </c>
      <c r="E353" s="37">
        <f t="shared" si="56"/>
        <v>18179.211361737678</v>
      </c>
      <c r="F353" s="38">
        <f t="shared" si="53"/>
        <v>0.8674883772868226</v>
      </c>
      <c r="G353" s="39">
        <f t="shared" si="54"/>
        <v>1666.1595891744407</v>
      </c>
      <c r="H353" s="39">
        <f t="shared" si="55"/>
        <v>238.46138665576254</v>
      </c>
      <c r="I353" s="37">
        <f t="shared" si="57"/>
        <v>1904.6209758302032</v>
      </c>
      <c r="J353" s="40">
        <f t="shared" si="58"/>
        <v>-225.05974846257004</v>
      </c>
      <c r="K353" s="37">
        <f t="shared" si="59"/>
        <v>1679.5612273676331</v>
      </c>
      <c r="L353" s="37">
        <f t="shared" si="60"/>
        <v>2279831.3080687532</v>
      </c>
      <c r="M353" s="37">
        <f t="shared" si="61"/>
        <v>2010434.789159057</v>
      </c>
      <c r="N353" s="41">
        <f>'jan-mai'!M353</f>
        <v>2246259.4706354304</v>
      </c>
      <c r="O353" s="41">
        <f t="shared" si="62"/>
        <v>-235824.68147637346</v>
      </c>
      <c r="P353" s="4"/>
      <c r="Q353" s="4"/>
      <c r="R353" s="4"/>
      <c r="S353" s="4"/>
      <c r="T353" s="4"/>
    </row>
    <row r="354" spans="1:20" s="34" customFormat="1" x14ac:dyDescent="0.2">
      <c r="A354" s="33">
        <v>5435</v>
      </c>
      <c r="B354" s="34" t="s">
        <v>346</v>
      </c>
      <c r="C354" s="83">
        <v>54226830</v>
      </c>
      <c r="D354" s="36">
        <v>3075</v>
      </c>
      <c r="E354" s="37">
        <f t="shared" si="56"/>
        <v>17634.741463414633</v>
      </c>
      <c r="F354" s="38">
        <f t="shared" si="53"/>
        <v>0.84150698022952852</v>
      </c>
      <c r="G354" s="39">
        <f t="shared" si="54"/>
        <v>1992.8415281682674</v>
      </c>
      <c r="H354" s="39">
        <f t="shared" si="55"/>
        <v>429.02585106882816</v>
      </c>
      <c r="I354" s="37">
        <f t="shared" si="57"/>
        <v>2421.8673792370955</v>
      </c>
      <c r="J354" s="40">
        <f t="shared" si="58"/>
        <v>-225.05974846257004</v>
      </c>
      <c r="K354" s="37">
        <f t="shared" si="59"/>
        <v>2196.8076307745255</v>
      </c>
      <c r="L354" s="37">
        <f t="shared" si="60"/>
        <v>7447242.1911540683</v>
      </c>
      <c r="M354" s="37">
        <f t="shared" si="61"/>
        <v>6755183.4646316655</v>
      </c>
      <c r="N354" s="41">
        <f>'jan-mai'!M354</f>
        <v>6744231.9610308679</v>
      </c>
      <c r="O354" s="41">
        <f t="shared" si="62"/>
        <v>10951.503600797616</v>
      </c>
      <c r="P354" s="4"/>
      <c r="Q354" s="4"/>
      <c r="R354" s="4"/>
      <c r="S354" s="4"/>
      <c r="T354" s="4"/>
    </row>
    <row r="355" spans="1:20" s="34" customFormat="1" x14ac:dyDescent="0.2">
      <c r="A355" s="33">
        <v>5436</v>
      </c>
      <c r="B355" s="34" t="s">
        <v>418</v>
      </c>
      <c r="C355" s="83">
        <v>66850364</v>
      </c>
      <c r="D355" s="36">
        <v>3921</v>
      </c>
      <c r="E355" s="37">
        <f t="shared" si="56"/>
        <v>17049.314970670748</v>
      </c>
      <c r="F355" s="38">
        <f t="shared" si="53"/>
        <v>0.81357118763073633</v>
      </c>
      <c r="G355" s="39">
        <f t="shared" si="54"/>
        <v>2344.0974238145986</v>
      </c>
      <c r="H355" s="39">
        <f t="shared" si="55"/>
        <v>633.925123529188</v>
      </c>
      <c r="I355" s="37">
        <f t="shared" si="57"/>
        <v>2978.0225473437868</v>
      </c>
      <c r="J355" s="40">
        <f t="shared" si="58"/>
        <v>-225.05974846257004</v>
      </c>
      <c r="K355" s="37">
        <f t="shared" si="59"/>
        <v>2752.9627988812167</v>
      </c>
      <c r="L355" s="37">
        <f t="shared" si="60"/>
        <v>11676826.408134988</v>
      </c>
      <c r="M355" s="37">
        <f t="shared" si="61"/>
        <v>10794367.134413252</v>
      </c>
      <c r="N355" s="41">
        <f>'jan-mai'!M355</f>
        <v>7917340.4496754548</v>
      </c>
      <c r="O355" s="41">
        <f t="shared" si="62"/>
        <v>2877026.6847377969</v>
      </c>
      <c r="P355" s="4"/>
      <c r="Q355" s="4"/>
      <c r="R355" s="4"/>
      <c r="S355" s="4"/>
      <c r="T355" s="4"/>
    </row>
    <row r="356" spans="1:20" s="34" customFormat="1" x14ac:dyDescent="0.2">
      <c r="A356" s="33">
        <v>5437</v>
      </c>
      <c r="B356" s="34" t="s">
        <v>388</v>
      </c>
      <c r="C356" s="83">
        <v>39949530</v>
      </c>
      <c r="D356" s="36">
        <v>2641</v>
      </c>
      <c r="E356" s="37">
        <f t="shared" si="56"/>
        <v>15126.667928814843</v>
      </c>
      <c r="F356" s="38">
        <f t="shared" si="53"/>
        <v>0.72182496557264908</v>
      </c>
      <c r="G356" s="39">
        <f t="shared" si="54"/>
        <v>3497.6856489281422</v>
      </c>
      <c r="H356" s="39">
        <f t="shared" si="55"/>
        <v>1306.8515881787548</v>
      </c>
      <c r="I356" s="37">
        <f t="shared" si="57"/>
        <v>4804.537237106897</v>
      </c>
      <c r="J356" s="40">
        <f t="shared" si="58"/>
        <v>-225.05974846257004</v>
      </c>
      <c r="K356" s="37">
        <f t="shared" si="59"/>
        <v>4579.4774886443265</v>
      </c>
      <c r="L356" s="37">
        <f t="shared" si="60"/>
        <v>12688782.843199315</v>
      </c>
      <c r="M356" s="37">
        <f t="shared" si="61"/>
        <v>12094400.047509667</v>
      </c>
      <c r="N356" s="41">
        <f>'jan-mai'!M356</f>
        <v>9266305.0637829304</v>
      </c>
      <c r="O356" s="41">
        <f t="shared" si="62"/>
        <v>2828094.9837267362</v>
      </c>
      <c r="P356" s="4"/>
      <c r="Q356" s="4"/>
      <c r="R356" s="4"/>
      <c r="S356" s="4"/>
      <c r="T356" s="4"/>
    </row>
    <row r="357" spans="1:20" s="34" customFormat="1" x14ac:dyDescent="0.2">
      <c r="A357" s="33">
        <v>5438</v>
      </c>
      <c r="B357" s="34" t="s">
        <v>347</v>
      </c>
      <c r="C357" s="83">
        <v>24159100</v>
      </c>
      <c r="D357" s="36">
        <v>1271</v>
      </c>
      <c r="E357" s="37">
        <f t="shared" si="56"/>
        <v>19007.946498819827</v>
      </c>
      <c r="F357" s="38">
        <f t="shared" si="53"/>
        <v>0.907034542682154</v>
      </c>
      <c r="G357" s="39">
        <f t="shared" si="54"/>
        <v>1168.9185069251514</v>
      </c>
      <c r="H357" s="39">
        <f t="shared" si="55"/>
        <v>0</v>
      </c>
      <c r="I357" s="37">
        <f t="shared" si="57"/>
        <v>1168.9185069251514</v>
      </c>
      <c r="J357" s="40">
        <f t="shared" si="58"/>
        <v>-225.05974846257004</v>
      </c>
      <c r="K357" s="37">
        <f t="shared" si="59"/>
        <v>943.85875846258136</v>
      </c>
      <c r="L357" s="37">
        <f t="shared" si="60"/>
        <v>1485695.4223018675</v>
      </c>
      <c r="M357" s="37">
        <f t="shared" si="61"/>
        <v>1199644.482005941</v>
      </c>
      <c r="N357" s="41">
        <f>'jan-mai'!M357</f>
        <v>934864.17237606191</v>
      </c>
      <c r="O357" s="41">
        <f t="shared" si="62"/>
        <v>264780.30962987908</v>
      </c>
      <c r="P357" s="4"/>
      <c r="Q357" s="4"/>
      <c r="R357" s="4"/>
      <c r="S357" s="4"/>
      <c r="T357" s="4"/>
    </row>
    <row r="358" spans="1:20" s="34" customFormat="1" x14ac:dyDescent="0.2">
      <c r="A358" s="33">
        <v>5439</v>
      </c>
      <c r="B358" s="34" t="s">
        <v>348</v>
      </c>
      <c r="C358" s="83">
        <v>18004340</v>
      </c>
      <c r="D358" s="36">
        <v>1097</v>
      </c>
      <c r="E358" s="37">
        <f t="shared" si="56"/>
        <v>16412.342752962624</v>
      </c>
      <c r="F358" s="38">
        <f t="shared" si="53"/>
        <v>0.78317569992110936</v>
      </c>
      <c r="G358" s="39">
        <f t="shared" si="54"/>
        <v>2726.2807544394732</v>
      </c>
      <c r="H358" s="39">
        <f t="shared" si="55"/>
        <v>856.86539972703133</v>
      </c>
      <c r="I358" s="37">
        <f t="shared" si="57"/>
        <v>3583.1461541665044</v>
      </c>
      <c r="J358" s="40">
        <f t="shared" si="58"/>
        <v>-225.05974846257004</v>
      </c>
      <c r="K358" s="37">
        <f t="shared" si="59"/>
        <v>3358.0864057039344</v>
      </c>
      <c r="L358" s="37">
        <f t="shared" si="60"/>
        <v>3930711.3311206554</v>
      </c>
      <c r="M358" s="37">
        <f t="shared" si="61"/>
        <v>3683820.7870572158</v>
      </c>
      <c r="N358" s="41">
        <f>'jan-mai'!M358</f>
        <v>3912449.2076750766</v>
      </c>
      <c r="O358" s="41">
        <f t="shared" si="62"/>
        <v>-228628.42061786074</v>
      </c>
      <c r="P358" s="4"/>
      <c r="Q358" s="4"/>
      <c r="R358" s="4"/>
      <c r="S358" s="4"/>
      <c r="T358" s="4"/>
    </row>
    <row r="359" spans="1:20" s="34" customFormat="1" x14ac:dyDescent="0.2">
      <c r="A359" s="33">
        <v>5440</v>
      </c>
      <c r="B359" s="34" t="s">
        <v>349</v>
      </c>
      <c r="C359" s="83">
        <v>16496692</v>
      </c>
      <c r="D359" s="36">
        <v>928</v>
      </c>
      <c r="E359" s="37">
        <f t="shared" si="56"/>
        <v>17776.607758620688</v>
      </c>
      <c r="F359" s="38">
        <f t="shared" si="53"/>
        <v>0.84827665575456346</v>
      </c>
      <c r="G359" s="39">
        <f t="shared" si="54"/>
        <v>1907.7217510446344</v>
      </c>
      <c r="H359" s="39">
        <f t="shared" si="55"/>
        <v>379.37264774670894</v>
      </c>
      <c r="I359" s="37">
        <f t="shared" si="57"/>
        <v>2287.0943987913433</v>
      </c>
      <c r="J359" s="40">
        <f t="shared" si="58"/>
        <v>-225.05974846257004</v>
      </c>
      <c r="K359" s="37">
        <f t="shared" si="59"/>
        <v>2062.0346503287733</v>
      </c>
      <c r="L359" s="37">
        <f t="shared" si="60"/>
        <v>2122423.6020783666</v>
      </c>
      <c r="M359" s="37">
        <f t="shared" si="61"/>
        <v>1913568.1555051017</v>
      </c>
      <c r="N359" s="41">
        <f>'jan-mai'!M359</f>
        <v>2344793.0922720795</v>
      </c>
      <c r="O359" s="41">
        <f t="shared" si="62"/>
        <v>-431224.93676697789</v>
      </c>
      <c r="P359" s="4"/>
      <c r="Q359" s="4"/>
      <c r="R359" s="4"/>
      <c r="S359" s="4"/>
      <c r="T359" s="4"/>
    </row>
    <row r="360" spans="1:20" s="34" customFormat="1" x14ac:dyDescent="0.2">
      <c r="A360" s="33">
        <v>5441</v>
      </c>
      <c r="B360" s="34" t="s">
        <v>389</v>
      </c>
      <c r="C360" s="83">
        <v>46570185</v>
      </c>
      <c r="D360" s="36">
        <v>2829</v>
      </c>
      <c r="E360" s="37">
        <f t="shared" si="56"/>
        <v>16461.712619300106</v>
      </c>
      <c r="F360" s="38">
        <f t="shared" si="53"/>
        <v>0.78553156588161577</v>
      </c>
      <c r="G360" s="39">
        <f t="shared" si="54"/>
        <v>2696.658834636984</v>
      </c>
      <c r="H360" s="39">
        <f t="shared" si="55"/>
        <v>839.5859465089128</v>
      </c>
      <c r="I360" s="37">
        <f t="shared" si="57"/>
        <v>3536.2447811458969</v>
      </c>
      <c r="J360" s="40">
        <f t="shared" si="58"/>
        <v>-225.05974846257004</v>
      </c>
      <c r="K360" s="37">
        <f t="shared" si="59"/>
        <v>3311.1850326833269</v>
      </c>
      <c r="L360" s="37">
        <f t="shared" si="60"/>
        <v>10004036.485861743</v>
      </c>
      <c r="M360" s="37">
        <f t="shared" si="61"/>
        <v>9367342.4574611317</v>
      </c>
      <c r="N360" s="41">
        <f>'jan-mai'!M360</f>
        <v>7526357.8001483958</v>
      </c>
      <c r="O360" s="41">
        <f t="shared" si="62"/>
        <v>1840984.6573127359</v>
      </c>
      <c r="P360" s="4"/>
      <c r="Q360" s="4"/>
      <c r="R360" s="4"/>
      <c r="S360" s="4"/>
      <c r="T360" s="4"/>
    </row>
    <row r="361" spans="1:20" s="34" customFormat="1" x14ac:dyDescent="0.2">
      <c r="A361" s="33">
        <v>5442</v>
      </c>
      <c r="B361" s="34" t="s">
        <v>390</v>
      </c>
      <c r="C361" s="83">
        <v>12370809</v>
      </c>
      <c r="D361" s="36">
        <v>880</v>
      </c>
      <c r="E361" s="37">
        <f t="shared" si="56"/>
        <v>14057.737499999999</v>
      </c>
      <c r="F361" s="38">
        <f t="shared" si="53"/>
        <v>0.67081699252730675</v>
      </c>
      <c r="G361" s="39">
        <f t="shared" si="54"/>
        <v>4139.0439062170481</v>
      </c>
      <c r="H361" s="39">
        <f t="shared" si="55"/>
        <v>1680.9772382639501</v>
      </c>
      <c r="I361" s="37">
        <f t="shared" si="57"/>
        <v>5820.0211444809984</v>
      </c>
      <c r="J361" s="40">
        <f t="shared" si="58"/>
        <v>-225.05974846257004</v>
      </c>
      <c r="K361" s="37">
        <f t="shared" si="59"/>
        <v>5594.9613960184288</v>
      </c>
      <c r="L361" s="37">
        <f t="shared" si="60"/>
        <v>5121618.6071432782</v>
      </c>
      <c r="M361" s="37">
        <f t="shared" si="61"/>
        <v>4923566.028496217</v>
      </c>
      <c r="N361" s="41">
        <f>'jan-mai'!M361</f>
        <v>3968055.9340511085</v>
      </c>
      <c r="O361" s="41">
        <f t="shared" si="62"/>
        <v>955510.09444510844</v>
      </c>
      <c r="P361" s="4"/>
      <c r="Q361" s="4"/>
      <c r="R361" s="4"/>
      <c r="S361" s="4"/>
      <c r="T361" s="4"/>
    </row>
    <row r="362" spans="1:20" s="34" customFormat="1" x14ac:dyDescent="0.2">
      <c r="A362" s="33">
        <v>5443</v>
      </c>
      <c r="B362" s="34" t="s">
        <v>350</v>
      </c>
      <c r="C362" s="83">
        <v>39116291</v>
      </c>
      <c r="D362" s="36">
        <v>2200</v>
      </c>
      <c r="E362" s="37">
        <f t="shared" si="56"/>
        <v>17780.132272727275</v>
      </c>
      <c r="F362" s="38">
        <f t="shared" si="53"/>
        <v>0.84844484099440742</v>
      </c>
      <c r="G362" s="39">
        <f t="shared" si="54"/>
        <v>1905.6070425806829</v>
      </c>
      <c r="H362" s="39">
        <f t="shared" si="55"/>
        <v>378.13906780940374</v>
      </c>
      <c r="I362" s="37">
        <f t="shared" si="57"/>
        <v>2283.7461103900869</v>
      </c>
      <c r="J362" s="40">
        <f t="shared" si="58"/>
        <v>-225.05974846257004</v>
      </c>
      <c r="K362" s="37">
        <f t="shared" si="59"/>
        <v>2058.6863619275168</v>
      </c>
      <c r="L362" s="37">
        <f t="shared" si="60"/>
        <v>5024241.4428581912</v>
      </c>
      <c r="M362" s="37">
        <f t="shared" si="61"/>
        <v>4529109.9962405367</v>
      </c>
      <c r="N362" s="41">
        <f>'jan-mai'!M362</f>
        <v>4511706.2351277731</v>
      </c>
      <c r="O362" s="41">
        <f t="shared" si="62"/>
        <v>17403.761112763546</v>
      </c>
      <c r="P362" s="4"/>
      <c r="Q362" s="4"/>
      <c r="R362" s="4"/>
      <c r="S362" s="4"/>
      <c r="T362" s="4"/>
    </row>
    <row r="363" spans="1:20" s="34" customFormat="1" x14ac:dyDescent="0.2">
      <c r="A363" s="33">
        <v>5444</v>
      </c>
      <c r="B363" s="34" t="s">
        <v>351</v>
      </c>
      <c r="C363" s="83">
        <v>179902222</v>
      </c>
      <c r="D363" s="36">
        <v>10103</v>
      </c>
      <c r="E363" s="37">
        <f t="shared" si="56"/>
        <v>17806.812036028903</v>
      </c>
      <c r="F363" s="38">
        <f t="shared" si="53"/>
        <v>0.8497179646801597</v>
      </c>
      <c r="G363" s="39">
        <f t="shared" si="54"/>
        <v>1889.5991845997057</v>
      </c>
      <c r="H363" s="39">
        <f t="shared" si="55"/>
        <v>368.80115065383376</v>
      </c>
      <c r="I363" s="37">
        <f t="shared" si="57"/>
        <v>2258.4003352535397</v>
      </c>
      <c r="J363" s="40">
        <f t="shared" si="58"/>
        <v>-225.05974846257004</v>
      </c>
      <c r="K363" s="37">
        <f t="shared" si="59"/>
        <v>2033.3405867909696</v>
      </c>
      <c r="L363" s="37">
        <f t="shared" si="60"/>
        <v>22816618.587066513</v>
      </c>
      <c r="M363" s="37">
        <f t="shared" si="61"/>
        <v>20542839.948349167</v>
      </c>
      <c r="N363" s="41">
        <f>'jan-mai'!M363</f>
        <v>14698874.8438845</v>
      </c>
      <c r="O363" s="41">
        <f t="shared" si="62"/>
        <v>5843965.1044646669</v>
      </c>
      <c r="P363" s="4"/>
      <c r="Q363" s="4"/>
      <c r="R363" s="4"/>
      <c r="S363" s="4"/>
      <c r="T363" s="4"/>
    </row>
    <row r="364" spans="1:20" s="60" customFormat="1" ht="13.5" thickBot="1" x14ac:dyDescent="0.25">
      <c r="A364" s="44"/>
      <c r="B364" s="44" t="s">
        <v>32</v>
      </c>
      <c r="C364" s="45">
        <f>SUM(C8:C363)</f>
        <v>112982305177</v>
      </c>
      <c r="D364" s="46">
        <f>SUM(D8:D363)</f>
        <v>5391369</v>
      </c>
      <c r="E364" s="46">
        <f>(C364)/D364</f>
        <v>20956.144010361746</v>
      </c>
      <c r="F364" s="47">
        <f>IF(C364&gt;0,E364/E$364,"")</f>
        <v>1</v>
      </c>
      <c r="G364" s="48"/>
      <c r="H364" s="48"/>
      <c r="I364" s="46"/>
      <c r="J364" s="49"/>
      <c r="K364" s="46"/>
      <c r="L364" s="46">
        <f>SUM(L8:L363)</f>
        <v>1213380151.0088978</v>
      </c>
      <c r="M364" s="46">
        <f>SUM(M8:M363)</f>
        <v>-4.8428773880004883E-8</v>
      </c>
      <c r="N364" s="46">
        <f>jan!M365</f>
        <v>-1.1168885976076126E-6</v>
      </c>
      <c r="O364" s="46">
        <f t="shared" ref="O364" si="63">M364-N364</f>
        <v>1.0684598237276077E-6</v>
      </c>
      <c r="P364" s="4"/>
      <c r="Q364" s="4"/>
      <c r="R364" s="4"/>
      <c r="S364" s="4"/>
      <c r="T364" s="4"/>
    </row>
    <row r="365" spans="1:20" s="34" customFormat="1" ht="13.5" thickTop="1" x14ac:dyDescent="0.2">
      <c r="A365" s="50"/>
      <c r="B365" s="50"/>
      <c r="C365" s="50"/>
      <c r="D365" s="2"/>
      <c r="E365" s="37"/>
      <c r="F365" s="38"/>
      <c r="G365" s="39"/>
      <c r="H365" s="39"/>
      <c r="I365" s="37"/>
      <c r="J365" s="40"/>
      <c r="K365" s="37"/>
      <c r="L365" s="37"/>
      <c r="M365" s="37"/>
      <c r="O365" s="51"/>
      <c r="P365" s="4"/>
      <c r="Q365" s="4"/>
      <c r="R365" s="4"/>
      <c r="S365" s="4"/>
      <c r="T365" s="4"/>
    </row>
    <row r="366" spans="1:20" s="34" customFormat="1" x14ac:dyDescent="0.2">
      <c r="A366" s="52" t="s">
        <v>33</v>
      </c>
      <c r="B366" s="52"/>
      <c r="C366" s="52"/>
      <c r="D366" s="53">
        <f>L364</f>
        <v>1213380151.0088978</v>
      </c>
      <c r="E366" s="54" t="s">
        <v>34</v>
      </c>
      <c r="F366" s="55">
        <f>D364</f>
        <v>5391369</v>
      </c>
      <c r="G366" s="54" t="s">
        <v>35</v>
      </c>
      <c r="H366" s="54"/>
      <c r="I366" s="56">
        <f>-L364/D364</f>
        <v>-225.05974846257004</v>
      </c>
      <c r="J366" s="57" t="s">
        <v>36</v>
      </c>
      <c r="M366" s="58"/>
      <c r="P366" s="4"/>
      <c r="Q366" s="4"/>
      <c r="R366" s="4"/>
      <c r="S366" s="4"/>
      <c r="T366" s="4"/>
    </row>
  </sheetData>
  <mergeCells count="6">
    <mergeCell ref="A1:M1"/>
    <mergeCell ref="A2:A5"/>
    <mergeCell ref="B2:B5"/>
    <mergeCell ref="E2:F2"/>
    <mergeCell ref="G2:K2"/>
    <mergeCell ref="L2:M2"/>
  </mergeCells>
  <pageMargins left="0.7" right="0.7" top="0.78740157499999996" bottom="0.78740157499999996" header="0.3" footer="0.3"/>
  <pageSetup paperSize="9" orientation="portrait" r:id="rId1"/>
  <ignoredErrors>
    <ignoredError sqref="J8:J363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66"/>
  <sheetViews>
    <sheetView zoomScale="90" zoomScaleNormal="90" workbookViewId="0">
      <pane xSplit="2" ySplit="7" topLeftCell="C8" activePane="bottomRight" state="frozen"/>
      <selection activeCell="C15" sqref="C15"/>
      <selection pane="topRight" activeCell="C15" sqref="C15"/>
      <selection pane="bottomLeft" activeCell="C15" sqref="C15"/>
      <selection pane="bottomRight" activeCell="F12" sqref="F12"/>
    </sheetView>
  </sheetViews>
  <sheetFormatPr baseColWidth="10" defaultColWidth="8.85546875" defaultRowHeight="12.75" x14ac:dyDescent="0.2"/>
  <cols>
    <col min="1" max="1" width="6.5703125" style="2" customWidth="1"/>
    <col min="2" max="2" width="14" style="2" bestFit="1" customWidth="1"/>
    <col min="3" max="3" width="14.85546875" style="2" bestFit="1" customWidth="1"/>
    <col min="4" max="4" width="11.140625" style="2" customWidth="1"/>
    <col min="5" max="6" width="11.42578125" style="2" customWidth="1"/>
    <col min="7" max="8" width="11.42578125" style="61" customWidth="1"/>
    <col min="9" max="9" width="11.42578125" style="2" customWidth="1"/>
    <col min="10" max="10" width="11.42578125" style="62" customWidth="1"/>
    <col min="11" max="11" width="11.42578125" style="2" customWidth="1"/>
    <col min="12" max="12" width="12.85546875" style="2" bestFit="1" customWidth="1"/>
    <col min="13" max="13" width="13.5703125" style="2" bestFit="1" customWidth="1"/>
    <col min="14" max="15" width="12.85546875" style="2" customWidth="1"/>
    <col min="16" max="17" width="11.42578125" style="4" customWidth="1"/>
    <col min="18" max="234" width="11.42578125" style="2" customWidth="1"/>
    <col min="235" max="16384" width="8.85546875" style="2"/>
  </cols>
  <sheetData>
    <row r="1" spans="1:17" ht="22.5" customHeight="1" x14ac:dyDescent="0.2">
      <c r="A1" s="84" t="s">
        <v>429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5"/>
      <c r="N1" s="3"/>
      <c r="O1" s="3"/>
    </row>
    <row r="2" spans="1:17" x14ac:dyDescent="0.2">
      <c r="A2" s="86" t="s">
        <v>0</v>
      </c>
      <c r="B2" s="86" t="s">
        <v>1</v>
      </c>
      <c r="C2" s="5" t="s">
        <v>2</v>
      </c>
      <c r="D2" s="6" t="s">
        <v>3</v>
      </c>
      <c r="E2" s="89" t="s">
        <v>430</v>
      </c>
      <c r="F2" s="90"/>
      <c r="G2" s="89" t="s">
        <v>4</v>
      </c>
      <c r="H2" s="91"/>
      <c r="I2" s="91"/>
      <c r="J2" s="91"/>
      <c r="K2" s="90"/>
      <c r="L2" s="89" t="s">
        <v>5</v>
      </c>
      <c r="M2" s="90"/>
      <c r="N2" s="7" t="s">
        <v>6</v>
      </c>
      <c r="O2" s="7" t="s">
        <v>7</v>
      </c>
    </row>
    <row r="3" spans="1:17" x14ac:dyDescent="0.2">
      <c r="A3" s="87"/>
      <c r="B3" s="87"/>
      <c r="C3" s="8" t="s">
        <v>43</v>
      </c>
      <c r="D3" s="9" t="s">
        <v>422</v>
      </c>
      <c r="E3" s="10" t="s">
        <v>9</v>
      </c>
      <c r="F3" s="11" t="s">
        <v>10</v>
      </c>
      <c r="G3" s="12" t="s">
        <v>11</v>
      </c>
      <c r="H3" s="70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</row>
    <row r="4" spans="1:17" x14ac:dyDescent="0.2">
      <c r="A4" s="87"/>
      <c r="B4" s="87"/>
      <c r="C4" s="9"/>
      <c r="D4" s="9"/>
      <c r="E4" s="18"/>
      <c r="F4" s="16" t="s">
        <v>18</v>
      </c>
      <c r="G4" s="19" t="s">
        <v>19</v>
      </c>
      <c r="H4" s="71" t="s">
        <v>20</v>
      </c>
      <c r="I4" s="18" t="s">
        <v>16</v>
      </c>
      <c r="J4" s="20" t="s">
        <v>21</v>
      </c>
      <c r="K4" s="15" t="s">
        <v>22</v>
      </c>
      <c r="L4" s="15" t="s">
        <v>23</v>
      </c>
      <c r="M4" s="16" t="s">
        <v>16</v>
      </c>
      <c r="N4" s="21" t="s">
        <v>45</v>
      </c>
      <c r="O4" s="17" t="s">
        <v>46</v>
      </c>
    </row>
    <row r="5" spans="1:17" s="34" customFormat="1" ht="14.25" x14ac:dyDescent="0.2">
      <c r="A5" s="88"/>
      <c r="B5" s="88"/>
      <c r="C5" s="1"/>
      <c r="D5" s="22"/>
      <c r="E5" s="22"/>
      <c r="F5" s="23" t="s">
        <v>26</v>
      </c>
      <c r="G5" s="24" t="s">
        <v>27</v>
      </c>
      <c r="H5" s="25" t="s">
        <v>28</v>
      </c>
      <c r="I5" s="22"/>
      <c r="J5" s="26" t="s">
        <v>29</v>
      </c>
      <c r="K5" s="22"/>
      <c r="L5" s="23" t="s">
        <v>30</v>
      </c>
      <c r="M5" s="23" t="s">
        <v>44</v>
      </c>
      <c r="N5" s="27"/>
      <c r="O5" s="27"/>
      <c r="P5" s="82" t="s">
        <v>443</v>
      </c>
      <c r="Q5" s="4"/>
    </row>
    <row r="6" spans="1:17" s="59" customFormat="1" x14ac:dyDescent="0.2">
      <c r="A6" s="74"/>
      <c r="B6" s="74"/>
      <c r="C6" s="74">
        <v>1</v>
      </c>
      <c r="D6" s="75">
        <v>2</v>
      </c>
      <c r="E6" s="74">
        <v>3</v>
      </c>
      <c r="F6" s="74">
        <v>4</v>
      </c>
      <c r="G6" s="74">
        <v>5</v>
      </c>
      <c r="H6" s="74">
        <f t="shared" ref="H6:M6" si="0">G6+1</f>
        <v>6</v>
      </c>
      <c r="I6" s="74">
        <f t="shared" si="0"/>
        <v>7</v>
      </c>
      <c r="J6" s="74">
        <f t="shared" si="0"/>
        <v>8</v>
      </c>
      <c r="K6" s="74">
        <f t="shared" si="0"/>
        <v>9</v>
      </c>
      <c r="L6" s="74">
        <f t="shared" si="0"/>
        <v>10</v>
      </c>
      <c r="M6" s="74">
        <f t="shared" si="0"/>
        <v>11</v>
      </c>
      <c r="N6" s="74">
        <v>12</v>
      </c>
      <c r="O6" s="74">
        <v>13</v>
      </c>
      <c r="P6" s="4"/>
      <c r="Q6" s="4"/>
    </row>
    <row r="7" spans="1:17" s="34" customFormat="1" x14ac:dyDescent="0.2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  <c r="P7" s="4"/>
      <c r="Q7" s="4"/>
    </row>
    <row r="8" spans="1:17" s="34" customFormat="1" ht="15" x14ac:dyDescent="0.25">
      <c r="A8" s="33">
        <v>301</v>
      </c>
      <c r="B8" s="34" t="s">
        <v>90</v>
      </c>
      <c r="C8" s="81">
        <v>14989092314</v>
      </c>
      <c r="D8" s="36">
        <v>697010</v>
      </c>
      <c r="E8" s="37">
        <f>(C8)/D8</f>
        <v>21504.845431198977</v>
      </c>
      <c r="F8" s="38">
        <f t="shared" ref="F8:F71" si="1">IF(ISNUMBER(C8),E8/E$364,"")</f>
        <v>1.332695011240707</v>
      </c>
      <c r="G8" s="39">
        <f>(E$364-E8)*0.6</f>
        <v>-3221.0917271169305</v>
      </c>
      <c r="H8" s="39">
        <f t="shared" ref="H8:H71" si="2">IF(E8&gt;=E$364*0.9,0,IF(E8&lt;0.9*E$364,(E$364*0.9-E8)*0.35))</f>
        <v>0</v>
      </c>
      <c r="I8" s="37">
        <f t="shared" ref="I8" si="3">G8+H8</f>
        <v>-3221.0917271169305</v>
      </c>
      <c r="J8" s="40">
        <f>I$366</f>
        <v>-183.80705609021129</v>
      </c>
      <c r="K8" s="37">
        <f t="shared" ref="K8" si="4">I8+J8</f>
        <v>-3404.8987832071416</v>
      </c>
      <c r="L8" s="37">
        <f>(I8*D8)</f>
        <v>-2245133144.7177715</v>
      </c>
      <c r="M8" s="37">
        <f t="shared" ref="M8" si="5">(K8*D8)</f>
        <v>-2373248500.8832097</v>
      </c>
      <c r="N8" s="41">
        <f>'jan-apr'!M8</f>
        <v>-1388511567.9454801</v>
      </c>
      <c r="O8" s="41">
        <f>M8-N8</f>
        <v>-984736932.9377296</v>
      </c>
    </row>
    <row r="9" spans="1:17" s="34" customFormat="1" ht="15" x14ac:dyDescent="0.25">
      <c r="A9" s="33">
        <v>1101</v>
      </c>
      <c r="B9" s="34" t="s">
        <v>204</v>
      </c>
      <c r="C9" s="81">
        <v>237753932</v>
      </c>
      <c r="D9" s="36">
        <v>14787</v>
      </c>
      <c r="E9" s="37">
        <f t="shared" ref="E9:E72" si="6">(C9)/D9</f>
        <v>16078.577940082505</v>
      </c>
      <c r="F9" s="38">
        <f t="shared" si="1"/>
        <v>0.99641918734768387</v>
      </c>
      <c r="G9" s="39">
        <f t="shared" ref="G9:G71" si="7">(E$364-E9)*0.6</f>
        <v>34.668767552952701</v>
      </c>
      <c r="H9" s="39">
        <f t="shared" si="2"/>
        <v>0</v>
      </c>
      <c r="I9" s="37">
        <f t="shared" ref="I9:I72" si="8">G9+H9</f>
        <v>34.668767552952701</v>
      </c>
      <c r="J9" s="40">
        <f t="shared" ref="J9:J72" si="9">I$366</f>
        <v>-183.80705609021129</v>
      </c>
      <c r="K9" s="37">
        <f t="shared" ref="K9:K72" si="10">I9+J9</f>
        <v>-149.13828853725857</v>
      </c>
      <c r="L9" s="37">
        <f t="shared" ref="L9:L72" si="11">(I9*D9)</f>
        <v>512647.06580551161</v>
      </c>
      <c r="M9" s="37">
        <f t="shared" ref="M9:M72" si="12">(K9*D9)</f>
        <v>-2205307.8726004427</v>
      </c>
      <c r="N9" s="41">
        <f>'jan-apr'!M9</f>
        <v>-3637278.6259936234</v>
      </c>
      <c r="O9" s="41">
        <f t="shared" ref="O9:O72" si="13">M9-N9</f>
        <v>1431970.7533931807</v>
      </c>
    </row>
    <row r="10" spans="1:17" s="34" customFormat="1" ht="15" x14ac:dyDescent="0.25">
      <c r="A10" s="33">
        <v>1103</v>
      </c>
      <c r="B10" s="34" t="s">
        <v>206</v>
      </c>
      <c r="C10" s="81">
        <v>2816672701</v>
      </c>
      <c r="D10" s="36">
        <v>144147</v>
      </c>
      <c r="E10" s="37">
        <f t="shared" si="6"/>
        <v>19540.27972139552</v>
      </c>
      <c r="F10" s="38">
        <f t="shared" si="1"/>
        <v>1.2109472437858793</v>
      </c>
      <c r="G10" s="39">
        <f t="shared" si="7"/>
        <v>-2042.3523012348562</v>
      </c>
      <c r="H10" s="39">
        <f t="shared" si="2"/>
        <v>0</v>
      </c>
      <c r="I10" s="37">
        <f t="shared" si="8"/>
        <v>-2042.3523012348562</v>
      </c>
      <c r="J10" s="40">
        <f t="shared" si="9"/>
        <v>-183.80705609021129</v>
      </c>
      <c r="K10" s="37">
        <f t="shared" si="10"/>
        <v>-2226.1593573250675</v>
      </c>
      <c r="L10" s="37">
        <f t="shared" si="11"/>
        <v>-294398957.1661008</v>
      </c>
      <c r="M10" s="37">
        <f t="shared" si="12"/>
        <v>-320894192.88033652</v>
      </c>
      <c r="N10" s="41">
        <f>'jan-apr'!M10</f>
        <v>-196833123.4718945</v>
      </c>
      <c r="O10" s="41">
        <f t="shared" si="13"/>
        <v>-124061069.40844202</v>
      </c>
    </row>
    <row r="11" spans="1:17" s="34" customFormat="1" ht="15" x14ac:dyDescent="0.25">
      <c r="A11" s="33">
        <v>1106</v>
      </c>
      <c r="B11" s="34" t="s">
        <v>207</v>
      </c>
      <c r="C11" s="81">
        <v>589049401</v>
      </c>
      <c r="D11" s="36">
        <v>37323</v>
      </c>
      <c r="E11" s="37">
        <f t="shared" si="6"/>
        <v>15782.477319615251</v>
      </c>
      <c r="F11" s="38">
        <f t="shared" si="1"/>
        <v>0.97806928471832166</v>
      </c>
      <c r="G11" s="39">
        <f t="shared" si="7"/>
        <v>212.32913983330508</v>
      </c>
      <c r="H11" s="39">
        <f t="shared" si="2"/>
        <v>0</v>
      </c>
      <c r="I11" s="37">
        <f t="shared" si="8"/>
        <v>212.32913983330508</v>
      </c>
      <c r="J11" s="40">
        <f t="shared" si="9"/>
        <v>-183.80705609021129</v>
      </c>
      <c r="K11" s="37">
        <f t="shared" si="10"/>
        <v>28.522083743093788</v>
      </c>
      <c r="L11" s="37">
        <f t="shared" si="11"/>
        <v>7924760.4859984452</v>
      </c>
      <c r="M11" s="37">
        <f t="shared" si="12"/>
        <v>1064529.7315434895</v>
      </c>
      <c r="N11" s="41">
        <f>'jan-apr'!M11</f>
        <v>7757181.836399545</v>
      </c>
      <c r="O11" s="41">
        <f t="shared" si="13"/>
        <v>-6692652.1048560552</v>
      </c>
    </row>
    <row r="12" spans="1:17" s="34" customFormat="1" ht="15" x14ac:dyDescent="0.25">
      <c r="A12" s="33">
        <v>1108</v>
      </c>
      <c r="B12" s="34" t="s">
        <v>205</v>
      </c>
      <c r="C12" s="81">
        <v>1301494391</v>
      </c>
      <c r="D12" s="36">
        <v>80450</v>
      </c>
      <c r="E12" s="37">
        <f t="shared" si="6"/>
        <v>16177.680435052827</v>
      </c>
      <c r="F12" s="38">
        <f t="shared" si="1"/>
        <v>1.0025607520974051</v>
      </c>
      <c r="G12" s="39">
        <f t="shared" si="7"/>
        <v>-24.792729429240715</v>
      </c>
      <c r="H12" s="39">
        <f t="shared" si="2"/>
        <v>0</v>
      </c>
      <c r="I12" s="37">
        <f t="shared" si="8"/>
        <v>-24.792729429240715</v>
      </c>
      <c r="J12" s="40">
        <f t="shared" si="9"/>
        <v>-183.80705609021129</v>
      </c>
      <c r="K12" s="37">
        <f t="shared" si="10"/>
        <v>-208.59978551945201</v>
      </c>
      <c r="L12" s="37">
        <f t="shared" si="11"/>
        <v>-1994575.0825824155</v>
      </c>
      <c r="M12" s="37">
        <f t="shared" si="12"/>
        <v>-16781852.745039914</v>
      </c>
      <c r="N12" s="41">
        <f>'jan-apr'!M12</f>
        <v>-10939982.053978991</v>
      </c>
      <c r="O12" s="41">
        <f t="shared" si="13"/>
        <v>-5841870.691060923</v>
      </c>
    </row>
    <row r="13" spans="1:17" s="34" customFormat="1" ht="15" x14ac:dyDescent="0.25">
      <c r="A13" s="33">
        <v>1111</v>
      </c>
      <c r="B13" s="34" t="s">
        <v>208</v>
      </c>
      <c r="C13" s="81">
        <v>43463388</v>
      </c>
      <c r="D13" s="36">
        <v>3257</v>
      </c>
      <c r="E13" s="37">
        <f t="shared" si="6"/>
        <v>13344.607921400062</v>
      </c>
      <c r="F13" s="38">
        <f t="shared" si="1"/>
        <v>0.82699001305128383</v>
      </c>
      <c r="G13" s="39">
        <f t="shared" si="7"/>
        <v>1675.0507787624185</v>
      </c>
      <c r="H13" s="39">
        <f t="shared" si="2"/>
        <v>412.34038160126744</v>
      </c>
      <c r="I13" s="37">
        <f t="shared" si="8"/>
        <v>2087.3911603636861</v>
      </c>
      <c r="J13" s="40">
        <f t="shared" si="9"/>
        <v>-183.80705609021129</v>
      </c>
      <c r="K13" s="37">
        <f t="shared" si="10"/>
        <v>1903.5841042734748</v>
      </c>
      <c r="L13" s="37">
        <f t="shared" si="11"/>
        <v>6798633.0093045253</v>
      </c>
      <c r="M13" s="37">
        <f t="shared" si="12"/>
        <v>6199973.4276187075</v>
      </c>
      <c r="N13" s="41">
        <f>'jan-apr'!M13</f>
        <v>3907988.7115817447</v>
      </c>
      <c r="O13" s="41">
        <f t="shared" si="13"/>
        <v>2291984.7160369628</v>
      </c>
    </row>
    <row r="14" spans="1:17" s="34" customFormat="1" ht="15" x14ac:dyDescent="0.25">
      <c r="A14" s="33">
        <v>1112</v>
      </c>
      <c r="B14" s="34" t="s">
        <v>209</v>
      </c>
      <c r="C14" s="81">
        <v>41069245</v>
      </c>
      <c r="D14" s="36">
        <v>3174</v>
      </c>
      <c r="E14" s="37">
        <f t="shared" si="6"/>
        <v>12939.270636420921</v>
      </c>
      <c r="F14" s="38">
        <f t="shared" si="1"/>
        <v>0.80187051245827556</v>
      </c>
      <c r="G14" s="39">
        <f t="shared" si="7"/>
        <v>1918.2531497499031</v>
      </c>
      <c r="H14" s="39">
        <f t="shared" si="2"/>
        <v>554.20843134396682</v>
      </c>
      <c r="I14" s="37">
        <f t="shared" si="8"/>
        <v>2472.4615810938699</v>
      </c>
      <c r="J14" s="40">
        <f t="shared" si="9"/>
        <v>-183.80705609021129</v>
      </c>
      <c r="K14" s="37">
        <f t="shared" si="10"/>
        <v>2288.6545250036588</v>
      </c>
      <c r="L14" s="37">
        <f t="shared" si="11"/>
        <v>7847593.0583919426</v>
      </c>
      <c r="M14" s="37">
        <f t="shared" si="12"/>
        <v>7264189.4623616133</v>
      </c>
      <c r="N14" s="41">
        <f>'jan-apr'!M14</f>
        <v>4131107.9533652011</v>
      </c>
      <c r="O14" s="41">
        <f t="shared" si="13"/>
        <v>3133081.5089964122</v>
      </c>
    </row>
    <row r="15" spans="1:17" s="34" customFormat="1" ht="15" x14ac:dyDescent="0.25">
      <c r="A15" s="33">
        <v>1114</v>
      </c>
      <c r="B15" s="34" t="s">
        <v>210</v>
      </c>
      <c r="C15" s="81">
        <v>37225897</v>
      </c>
      <c r="D15" s="36">
        <v>2791</v>
      </c>
      <c r="E15" s="37">
        <f t="shared" si="6"/>
        <v>13337.834826227159</v>
      </c>
      <c r="F15" s="38">
        <f t="shared" si="1"/>
        <v>0.82657027182708087</v>
      </c>
      <c r="G15" s="39">
        <f t="shared" si="7"/>
        <v>1679.1146358661601</v>
      </c>
      <c r="H15" s="39">
        <f t="shared" si="2"/>
        <v>414.71096491178338</v>
      </c>
      <c r="I15" s="37">
        <f t="shared" si="8"/>
        <v>2093.8256007779437</v>
      </c>
      <c r="J15" s="40">
        <f t="shared" si="9"/>
        <v>-183.80705609021129</v>
      </c>
      <c r="K15" s="37">
        <f t="shared" si="10"/>
        <v>1910.0185446877324</v>
      </c>
      <c r="L15" s="37">
        <f t="shared" si="11"/>
        <v>5843867.2517712405</v>
      </c>
      <c r="M15" s="37">
        <f t="shared" si="12"/>
        <v>5330861.758223461</v>
      </c>
      <c r="N15" s="41">
        <f>'jan-apr'!M15</f>
        <v>3422158.078100903</v>
      </c>
      <c r="O15" s="41">
        <f t="shared" si="13"/>
        <v>1908703.680122558</v>
      </c>
    </row>
    <row r="16" spans="1:17" s="34" customFormat="1" ht="15" x14ac:dyDescent="0.25">
      <c r="A16" s="33">
        <v>1119</v>
      </c>
      <c r="B16" s="34" t="s">
        <v>211</v>
      </c>
      <c r="C16" s="81">
        <v>247251629</v>
      </c>
      <c r="D16" s="36">
        <v>19120</v>
      </c>
      <c r="E16" s="37">
        <f t="shared" si="6"/>
        <v>12931.570554393305</v>
      </c>
      <c r="F16" s="38">
        <f t="shared" si="1"/>
        <v>0.80139332414566111</v>
      </c>
      <c r="G16" s="39">
        <f t="shared" si="7"/>
        <v>1922.8731989664723</v>
      </c>
      <c r="H16" s="39">
        <f t="shared" si="2"/>
        <v>556.90346005363222</v>
      </c>
      <c r="I16" s="37">
        <f t="shared" si="8"/>
        <v>2479.7766590201045</v>
      </c>
      <c r="J16" s="40">
        <f t="shared" si="9"/>
        <v>-183.80705609021129</v>
      </c>
      <c r="K16" s="37">
        <f t="shared" si="10"/>
        <v>2295.969602929893</v>
      </c>
      <c r="L16" s="37">
        <f t="shared" si="11"/>
        <v>47413329.720464401</v>
      </c>
      <c r="M16" s="37">
        <f t="shared" si="12"/>
        <v>43898938.808019556</v>
      </c>
      <c r="N16" s="41">
        <f>'jan-apr'!M16</f>
        <v>28087833.276509974</v>
      </c>
      <c r="O16" s="41">
        <f t="shared" si="13"/>
        <v>15811105.531509582</v>
      </c>
    </row>
    <row r="17" spans="1:15" s="34" customFormat="1" ht="15" x14ac:dyDescent="0.25">
      <c r="A17" s="33">
        <v>1120</v>
      </c>
      <c r="B17" s="34" t="s">
        <v>212</v>
      </c>
      <c r="C17" s="81">
        <v>290194860</v>
      </c>
      <c r="D17" s="36">
        <v>19848</v>
      </c>
      <c r="E17" s="37">
        <f t="shared" si="6"/>
        <v>14620.861547762999</v>
      </c>
      <c r="F17" s="38">
        <f t="shared" si="1"/>
        <v>0.90608180872930177</v>
      </c>
      <c r="G17" s="39">
        <f t="shared" si="7"/>
        <v>909.29860294465618</v>
      </c>
      <c r="H17" s="39">
        <f t="shared" si="2"/>
        <v>0</v>
      </c>
      <c r="I17" s="37">
        <f t="shared" si="8"/>
        <v>909.29860294465618</v>
      </c>
      <c r="J17" s="40">
        <f t="shared" si="9"/>
        <v>-183.80705609021129</v>
      </c>
      <c r="K17" s="37">
        <f t="shared" si="10"/>
        <v>725.49154685444489</v>
      </c>
      <c r="L17" s="37">
        <f t="shared" si="11"/>
        <v>18047758.671245538</v>
      </c>
      <c r="M17" s="37">
        <f t="shared" si="12"/>
        <v>14399556.221967023</v>
      </c>
      <c r="N17" s="41">
        <f>'jan-apr'!M17</f>
        <v>9275182.292437857</v>
      </c>
      <c r="O17" s="41">
        <f t="shared" si="13"/>
        <v>5124373.9295291658</v>
      </c>
    </row>
    <row r="18" spans="1:15" s="34" customFormat="1" ht="15" x14ac:dyDescent="0.25">
      <c r="A18" s="33">
        <v>1121</v>
      </c>
      <c r="B18" s="34" t="s">
        <v>213</v>
      </c>
      <c r="C18" s="81">
        <v>299647686</v>
      </c>
      <c r="D18" s="36">
        <v>19106</v>
      </c>
      <c r="E18" s="37">
        <f t="shared" si="6"/>
        <v>15683.433790432326</v>
      </c>
      <c r="F18" s="38">
        <f t="shared" si="1"/>
        <v>0.97193137418741116</v>
      </c>
      <c r="G18" s="39">
        <f t="shared" si="7"/>
        <v>271.75525734306029</v>
      </c>
      <c r="H18" s="39">
        <f t="shared" si="2"/>
        <v>0</v>
      </c>
      <c r="I18" s="37">
        <f t="shared" si="8"/>
        <v>271.75525734306029</v>
      </c>
      <c r="J18" s="40">
        <f t="shared" si="9"/>
        <v>-183.80705609021129</v>
      </c>
      <c r="K18" s="37">
        <f t="shared" si="10"/>
        <v>87.948201252849003</v>
      </c>
      <c r="L18" s="37">
        <f t="shared" si="11"/>
        <v>5192155.9467965104</v>
      </c>
      <c r="M18" s="37">
        <f t="shared" si="12"/>
        <v>1680338.3331369332</v>
      </c>
      <c r="N18" s="41">
        <f>'jan-apr'!M18</f>
        <v>4789083.5173981143</v>
      </c>
      <c r="O18" s="41">
        <f t="shared" si="13"/>
        <v>-3108745.1842611814</v>
      </c>
    </row>
    <row r="19" spans="1:15" s="34" customFormat="1" ht="15" x14ac:dyDescent="0.25">
      <c r="A19" s="33">
        <v>1122</v>
      </c>
      <c r="B19" s="34" t="s">
        <v>214</v>
      </c>
      <c r="C19" s="81">
        <v>167574355</v>
      </c>
      <c r="D19" s="36">
        <v>12064</v>
      </c>
      <c r="E19" s="37">
        <f t="shared" si="6"/>
        <v>13890.447198275862</v>
      </c>
      <c r="F19" s="38">
        <f t="shared" si="1"/>
        <v>0.86081668172271997</v>
      </c>
      <c r="G19" s="39">
        <f t="shared" si="7"/>
        <v>1347.5472126369382</v>
      </c>
      <c r="H19" s="39">
        <f t="shared" si="2"/>
        <v>221.29663469473735</v>
      </c>
      <c r="I19" s="37">
        <f t="shared" si="8"/>
        <v>1568.8438473316755</v>
      </c>
      <c r="J19" s="40">
        <f t="shared" si="9"/>
        <v>-183.80705609021129</v>
      </c>
      <c r="K19" s="37">
        <f t="shared" si="10"/>
        <v>1385.0367912414642</v>
      </c>
      <c r="L19" s="37">
        <f t="shared" si="11"/>
        <v>18926532.174209334</v>
      </c>
      <c r="M19" s="37">
        <f t="shared" si="12"/>
        <v>16709083.849537024</v>
      </c>
      <c r="N19" s="41">
        <f>'jan-apr'!M19</f>
        <v>9914281.513546871</v>
      </c>
      <c r="O19" s="41">
        <f t="shared" si="13"/>
        <v>6794802.3359901533</v>
      </c>
    </row>
    <row r="20" spans="1:15" s="34" customFormat="1" ht="15" x14ac:dyDescent="0.25">
      <c r="A20" s="33">
        <v>1124</v>
      </c>
      <c r="B20" s="34" t="s">
        <v>215</v>
      </c>
      <c r="C20" s="81">
        <v>544569312</v>
      </c>
      <c r="D20" s="36">
        <v>27457</v>
      </c>
      <c r="E20" s="37">
        <f t="shared" si="6"/>
        <v>19833.532869577884</v>
      </c>
      <c r="F20" s="38">
        <f t="shared" si="1"/>
        <v>1.229120683295762</v>
      </c>
      <c r="G20" s="39">
        <f t="shared" si="7"/>
        <v>-2218.3041901442748</v>
      </c>
      <c r="H20" s="39">
        <f t="shared" si="2"/>
        <v>0</v>
      </c>
      <c r="I20" s="37">
        <f t="shared" si="8"/>
        <v>-2218.3041901442748</v>
      </c>
      <c r="J20" s="40">
        <f t="shared" si="9"/>
        <v>-183.80705609021129</v>
      </c>
      <c r="K20" s="37">
        <f t="shared" si="10"/>
        <v>-2402.1112462344863</v>
      </c>
      <c r="L20" s="37">
        <f t="shared" si="11"/>
        <v>-60907978.14879135</v>
      </c>
      <c r="M20" s="37">
        <f t="shared" si="12"/>
        <v>-65954768.487860292</v>
      </c>
      <c r="N20" s="41">
        <f>'jan-apr'!M20</f>
        <v>-43190527.38427721</v>
      </c>
      <c r="O20" s="41">
        <f t="shared" si="13"/>
        <v>-22764241.103583083</v>
      </c>
    </row>
    <row r="21" spans="1:15" s="34" customFormat="1" ht="15" x14ac:dyDescent="0.25">
      <c r="A21" s="33">
        <v>1127</v>
      </c>
      <c r="B21" s="34" t="s">
        <v>216</v>
      </c>
      <c r="C21" s="81">
        <v>196791512</v>
      </c>
      <c r="D21" s="36">
        <v>11315</v>
      </c>
      <c r="E21" s="37">
        <f t="shared" si="6"/>
        <v>17392.091206363235</v>
      </c>
      <c r="F21" s="38">
        <f t="shared" si="1"/>
        <v>1.0778200317653421</v>
      </c>
      <c r="G21" s="39">
        <f t="shared" si="7"/>
        <v>-753.43919221548526</v>
      </c>
      <c r="H21" s="39">
        <f t="shared" si="2"/>
        <v>0</v>
      </c>
      <c r="I21" s="37">
        <f t="shared" si="8"/>
        <v>-753.43919221548526</v>
      </c>
      <c r="J21" s="40">
        <f t="shared" si="9"/>
        <v>-183.80705609021129</v>
      </c>
      <c r="K21" s="37">
        <f t="shared" si="10"/>
        <v>-937.24624830569655</v>
      </c>
      <c r="L21" s="37">
        <f t="shared" si="11"/>
        <v>-8525164.4599182159</v>
      </c>
      <c r="M21" s="37">
        <f t="shared" si="12"/>
        <v>-10604941.299578957</v>
      </c>
      <c r="N21" s="41">
        <f>'jan-apr'!M21</f>
        <v>-6769710.1205192292</v>
      </c>
      <c r="O21" s="41">
        <f t="shared" si="13"/>
        <v>-3835231.179059728</v>
      </c>
    </row>
    <row r="22" spans="1:15" s="34" customFormat="1" ht="15" x14ac:dyDescent="0.25">
      <c r="A22" s="33">
        <v>1130</v>
      </c>
      <c r="B22" s="34" t="s">
        <v>217</v>
      </c>
      <c r="C22" s="81">
        <v>186382486</v>
      </c>
      <c r="D22" s="36">
        <v>13070</v>
      </c>
      <c r="E22" s="37">
        <f t="shared" si="6"/>
        <v>14260.327926549349</v>
      </c>
      <c r="F22" s="38">
        <f t="shared" si="1"/>
        <v>0.88373887397475104</v>
      </c>
      <c r="G22" s="39">
        <f t="shared" si="7"/>
        <v>1125.6187756728461</v>
      </c>
      <c r="H22" s="39">
        <f t="shared" si="2"/>
        <v>91.838379799016906</v>
      </c>
      <c r="I22" s="37">
        <f t="shared" si="8"/>
        <v>1217.457155471863</v>
      </c>
      <c r="J22" s="40">
        <f t="shared" si="9"/>
        <v>-183.80705609021129</v>
      </c>
      <c r="K22" s="37">
        <f t="shared" si="10"/>
        <v>1033.6500993816517</v>
      </c>
      <c r="L22" s="37">
        <f t="shared" si="11"/>
        <v>15912165.022017248</v>
      </c>
      <c r="M22" s="37">
        <f t="shared" si="12"/>
        <v>13509806.798918188</v>
      </c>
      <c r="N22" s="41">
        <f>'jan-apr'!M22</f>
        <v>8380790.9077136619</v>
      </c>
      <c r="O22" s="41">
        <f t="shared" si="13"/>
        <v>5129015.8912045257</v>
      </c>
    </row>
    <row r="23" spans="1:15" s="34" customFormat="1" ht="15" x14ac:dyDescent="0.25">
      <c r="A23" s="33">
        <v>1133</v>
      </c>
      <c r="B23" s="34" t="s">
        <v>218</v>
      </c>
      <c r="C23" s="81">
        <v>57458175</v>
      </c>
      <c r="D23" s="36">
        <v>2580</v>
      </c>
      <c r="E23" s="37">
        <f t="shared" si="6"/>
        <v>22270.610465116279</v>
      </c>
      <c r="F23" s="38">
        <f t="shared" si="1"/>
        <v>1.3801508854877074</v>
      </c>
      <c r="G23" s="39">
        <f t="shared" si="7"/>
        <v>-3680.5507474673113</v>
      </c>
      <c r="H23" s="39">
        <f t="shared" si="2"/>
        <v>0</v>
      </c>
      <c r="I23" s="37">
        <f t="shared" si="8"/>
        <v>-3680.5507474673113</v>
      </c>
      <c r="J23" s="40">
        <f t="shared" si="9"/>
        <v>-183.80705609021129</v>
      </c>
      <c r="K23" s="37">
        <f t="shared" si="10"/>
        <v>-3864.3578035575229</v>
      </c>
      <c r="L23" s="37">
        <f t="shared" si="11"/>
        <v>-9495820.9284656625</v>
      </c>
      <c r="M23" s="37">
        <f t="shared" si="12"/>
        <v>-9970043.1331784092</v>
      </c>
      <c r="N23" s="41">
        <f>'jan-apr'!M23</f>
        <v>-10763865.643123254</v>
      </c>
      <c r="O23" s="41">
        <f t="shared" si="13"/>
        <v>793822.50994484499</v>
      </c>
    </row>
    <row r="24" spans="1:15" s="34" customFormat="1" ht="15" x14ac:dyDescent="0.25">
      <c r="A24" s="33">
        <v>1134</v>
      </c>
      <c r="B24" s="34" t="s">
        <v>219</v>
      </c>
      <c r="C24" s="81">
        <v>99734199</v>
      </c>
      <c r="D24" s="36">
        <v>3809</v>
      </c>
      <c r="E24" s="37">
        <f t="shared" si="6"/>
        <v>26183.827513783144</v>
      </c>
      <c r="F24" s="38">
        <f t="shared" si="1"/>
        <v>1.6226601774212532</v>
      </c>
      <c r="G24" s="39">
        <f t="shared" si="7"/>
        <v>-6028.4809766674307</v>
      </c>
      <c r="H24" s="39">
        <f t="shared" si="2"/>
        <v>0</v>
      </c>
      <c r="I24" s="37">
        <f t="shared" si="8"/>
        <v>-6028.4809766674307</v>
      </c>
      <c r="J24" s="40">
        <f t="shared" si="9"/>
        <v>-183.80705609021129</v>
      </c>
      <c r="K24" s="37">
        <f t="shared" si="10"/>
        <v>-6212.2880327576422</v>
      </c>
      <c r="L24" s="37">
        <f t="shared" si="11"/>
        <v>-22962484.040126242</v>
      </c>
      <c r="M24" s="37">
        <f t="shared" si="12"/>
        <v>-23662605.116773859</v>
      </c>
      <c r="N24" s="41">
        <f>'jan-apr'!M24</f>
        <v>-26148747.529479247</v>
      </c>
      <c r="O24" s="41">
        <f t="shared" si="13"/>
        <v>2486142.4127053879</v>
      </c>
    </row>
    <row r="25" spans="1:15" s="34" customFormat="1" ht="15" x14ac:dyDescent="0.25">
      <c r="A25" s="33">
        <v>1135</v>
      </c>
      <c r="B25" s="34" t="s">
        <v>220</v>
      </c>
      <c r="C25" s="81">
        <v>82210252</v>
      </c>
      <c r="D25" s="36">
        <v>4561</v>
      </c>
      <c r="E25" s="37">
        <f t="shared" si="6"/>
        <v>18024.611269458452</v>
      </c>
      <c r="F25" s="38">
        <f t="shared" si="1"/>
        <v>1.1170184689405147</v>
      </c>
      <c r="G25" s="39">
        <f t="shared" si="7"/>
        <v>-1132.9512300726153</v>
      </c>
      <c r="H25" s="39">
        <f t="shared" si="2"/>
        <v>0</v>
      </c>
      <c r="I25" s="37">
        <f t="shared" si="8"/>
        <v>-1132.9512300726153</v>
      </c>
      <c r="J25" s="40">
        <f t="shared" si="9"/>
        <v>-183.80705609021129</v>
      </c>
      <c r="K25" s="37">
        <f t="shared" si="10"/>
        <v>-1316.7582861628266</v>
      </c>
      <c r="L25" s="37">
        <f t="shared" si="11"/>
        <v>-5167390.5603611981</v>
      </c>
      <c r="M25" s="37">
        <f t="shared" si="12"/>
        <v>-6005734.543188652</v>
      </c>
      <c r="N25" s="41">
        <f>'jan-apr'!M25</f>
        <v>-7841670.3569322312</v>
      </c>
      <c r="O25" s="41">
        <f t="shared" si="13"/>
        <v>1835935.8137435792</v>
      </c>
    </row>
    <row r="26" spans="1:15" s="34" customFormat="1" ht="15" x14ac:dyDescent="0.25">
      <c r="A26" s="33">
        <v>1144</v>
      </c>
      <c r="B26" s="34" t="s">
        <v>221</v>
      </c>
      <c r="C26" s="81">
        <v>6885373</v>
      </c>
      <c r="D26" s="36">
        <v>507</v>
      </c>
      <c r="E26" s="37">
        <f t="shared" si="6"/>
        <v>13580.617357001973</v>
      </c>
      <c r="F26" s="38">
        <f t="shared" si="1"/>
        <v>0.84161595390906307</v>
      </c>
      <c r="G26" s="39">
        <f t="shared" si="7"/>
        <v>1533.445117401272</v>
      </c>
      <c r="H26" s="39">
        <f t="shared" si="2"/>
        <v>329.73707914059867</v>
      </c>
      <c r="I26" s="37">
        <f t="shared" si="8"/>
        <v>1863.1821965418708</v>
      </c>
      <c r="J26" s="40">
        <f t="shared" si="9"/>
        <v>-183.80705609021129</v>
      </c>
      <c r="K26" s="37">
        <f t="shared" si="10"/>
        <v>1679.3751404516595</v>
      </c>
      <c r="L26" s="37">
        <f t="shared" si="11"/>
        <v>944633.37364672846</v>
      </c>
      <c r="M26" s="37">
        <f t="shared" si="12"/>
        <v>851443.19620899134</v>
      </c>
      <c r="N26" s="41">
        <f>'jan-apr'!M26</f>
        <v>524473.58031069825</v>
      </c>
      <c r="O26" s="41">
        <f t="shared" si="13"/>
        <v>326969.61589829309</v>
      </c>
    </row>
    <row r="27" spans="1:15" s="34" customFormat="1" ht="15" x14ac:dyDescent="0.25">
      <c r="A27" s="33">
        <v>1145</v>
      </c>
      <c r="B27" s="34" t="s">
        <v>222</v>
      </c>
      <c r="C27" s="81">
        <v>12560713</v>
      </c>
      <c r="D27" s="36">
        <v>859</v>
      </c>
      <c r="E27" s="37">
        <f t="shared" si="6"/>
        <v>14622.483119906869</v>
      </c>
      <c r="F27" s="38">
        <f t="shared" si="1"/>
        <v>0.90618230055164084</v>
      </c>
      <c r="G27" s="39">
        <f t="shared" si="7"/>
        <v>908.32565965833453</v>
      </c>
      <c r="H27" s="39">
        <f t="shared" si="2"/>
        <v>0</v>
      </c>
      <c r="I27" s="37">
        <f t="shared" si="8"/>
        <v>908.32565965833453</v>
      </c>
      <c r="J27" s="40">
        <f t="shared" si="9"/>
        <v>-183.80705609021129</v>
      </c>
      <c r="K27" s="37">
        <f t="shared" si="10"/>
        <v>724.51860356812324</v>
      </c>
      <c r="L27" s="37">
        <f t="shared" si="11"/>
        <v>780251.74164650938</v>
      </c>
      <c r="M27" s="37">
        <f t="shared" si="12"/>
        <v>622361.48046501784</v>
      </c>
      <c r="N27" s="41">
        <f>'jan-apr'!M27</f>
        <v>270847.40587485465</v>
      </c>
      <c r="O27" s="41">
        <f t="shared" si="13"/>
        <v>351514.07459016319</v>
      </c>
    </row>
    <row r="28" spans="1:15" s="34" customFormat="1" ht="15" x14ac:dyDescent="0.25">
      <c r="A28" s="33">
        <v>1146</v>
      </c>
      <c r="B28" s="34" t="s">
        <v>223</v>
      </c>
      <c r="C28" s="81">
        <v>162894594</v>
      </c>
      <c r="D28" s="36">
        <v>11178</v>
      </c>
      <c r="E28" s="37">
        <f t="shared" si="6"/>
        <v>14572.785292538916</v>
      </c>
      <c r="F28" s="38">
        <f t="shared" si="1"/>
        <v>0.90310243435057147</v>
      </c>
      <c r="G28" s="39">
        <f t="shared" si="7"/>
        <v>938.14435607910593</v>
      </c>
      <c r="H28" s="39">
        <f t="shared" si="2"/>
        <v>0</v>
      </c>
      <c r="I28" s="37">
        <f t="shared" si="8"/>
        <v>938.14435607910593</v>
      </c>
      <c r="J28" s="40">
        <f t="shared" si="9"/>
        <v>-183.80705609021129</v>
      </c>
      <c r="K28" s="37">
        <f t="shared" si="10"/>
        <v>754.33729998889464</v>
      </c>
      <c r="L28" s="37">
        <f t="shared" si="11"/>
        <v>10486577.612252247</v>
      </c>
      <c r="M28" s="37">
        <f t="shared" si="12"/>
        <v>8431982.3392758649</v>
      </c>
      <c r="N28" s="41">
        <f>'jan-apr'!M28</f>
        <v>9534511.2161991782</v>
      </c>
      <c r="O28" s="41">
        <f t="shared" si="13"/>
        <v>-1102528.8769233134</v>
      </c>
    </row>
    <row r="29" spans="1:15" s="34" customFormat="1" ht="15" x14ac:dyDescent="0.25">
      <c r="A29" s="33">
        <v>1149</v>
      </c>
      <c r="B29" s="34" t="s">
        <v>224</v>
      </c>
      <c r="C29" s="81">
        <v>592743262</v>
      </c>
      <c r="D29" s="36">
        <v>42345</v>
      </c>
      <c r="E29" s="37">
        <f t="shared" si="6"/>
        <v>13997.951635376077</v>
      </c>
      <c r="F29" s="38">
        <f t="shared" si="1"/>
        <v>0.86747893035259571</v>
      </c>
      <c r="G29" s="39">
        <f t="shared" si="7"/>
        <v>1283.0445503768092</v>
      </c>
      <c r="H29" s="39">
        <f t="shared" si="2"/>
        <v>183.6700817096621</v>
      </c>
      <c r="I29" s="37">
        <f t="shared" si="8"/>
        <v>1466.7146320864713</v>
      </c>
      <c r="J29" s="40">
        <f t="shared" si="9"/>
        <v>-183.80705609021129</v>
      </c>
      <c r="K29" s="37">
        <f t="shared" si="10"/>
        <v>1282.90757599626</v>
      </c>
      <c r="L29" s="37">
        <f t="shared" si="11"/>
        <v>62108031.095701627</v>
      </c>
      <c r="M29" s="37">
        <f t="shared" si="12"/>
        <v>54324721.305561632</v>
      </c>
      <c r="N29" s="41">
        <f>'jan-apr'!M29</f>
        <v>38409979.658790007</v>
      </c>
      <c r="O29" s="41">
        <f t="shared" si="13"/>
        <v>15914741.646771625</v>
      </c>
    </row>
    <row r="30" spans="1:15" s="34" customFormat="1" ht="15" x14ac:dyDescent="0.25">
      <c r="A30" s="33">
        <v>1151</v>
      </c>
      <c r="B30" s="34" t="s">
        <v>225</v>
      </c>
      <c r="C30" s="81">
        <v>3335608</v>
      </c>
      <c r="D30" s="36">
        <v>192</v>
      </c>
      <c r="E30" s="37">
        <f t="shared" si="6"/>
        <v>17372.958333333332</v>
      </c>
      <c r="F30" s="38">
        <f t="shared" si="1"/>
        <v>1.076634332267095</v>
      </c>
      <c r="G30" s="39">
        <f t="shared" si="7"/>
        <v>-741.95946839754356</v>
      </c>
      <c r="H30" s="39">
        <f t="shared" si="2"/>
        <v>0</v>
      </c>
      <c r="I30" s="37">
        <f t="shared" si="8"/>
        <v>-741.95946839754356</v>
      </c>
      <c r="J30" s="40">
        <f t="shared" si="9"/>
        <v>-183.80705609021129</v>
      </c>
      <c r="K30" s="37">
        <f t="shared" si="10"/>
        <v>-925.76652448775485</v>
      </c>
      <c r="L30" s="37">
        <f t="shared" si="11"/>
        <v>-142456.21793232835</v>
      </c>
      <c r="M30" s="37">
        <f t="shared" si="12"/>
        <v>-177747.17270164893</v>
      </c>
      <c r="N30" s="41">
        <f>'jan-apr'!M30</f>
        <v>-268054.48786033521</v>
      </c>
      <c r="O30" s="41">
        <f t="shared" si="13"/>
        <v>90307.31515868628</v>
      </c>
    </row>
    <row r="31" spans="1:15" s="34" customFormat="1" ht="15" x14ac:dyDescent="0.25">
      <c r="A31" s="33">
        <v>1160</v>
      </c>
      <c r="B31" s="34" t="s">
        <v>226</v>
      </c>
      <c r="C31" s="81">
        <v>158849197</v>
      </c>
      <c r="D31" s="36">
        <v>8705</v>
      </c>
      <c r="E31" s="37">
        <f t="shared" si="6"/>
        <v>18248.041010913268</v>
      </c>
      <c r="F31" s="38">
        <f t="shared" si="1"/>
        <v>1.1308648229053586</v>
      </c>
      <c r="G31" s="39">
        <f t="shared" si="7"/>
        <v>-1267.0090749455051</v>
      </c>
      <c r="H31" s="39">
        <f t="shared" si="2"/>
        <v>0</v>
      </c>
      <c r="I31" s="37">
        <f t="shared" si="8"/>
        <v>-1267.0090749455051</v>
      </c>
      <c r="J31" s="40">
        <f t="shared" si="9"/>
        <v>-183.80705609021129</v>
      </c>
      <c r="K31" s="37">
        <f t="shared" si="10"/>
        <v>-1450.8161310357164</v>
      </c>
      <c r="L31" s="37">
        <f t="shared" si="11"/>
        <v>-11029313.997400621</v>
      </c>
      <c r="M31" s="37">
        <f t="shared" si="12"/>
        <v>-12629354.42066591</v>
      </c>
      <c r="N31" s="41">
        <f>'jan-apr'!M31</f>
        <v>-1982086.2699177982</v>
      </c>
      <c r="O31" s="41">
        <f t="shared" si="13"/>
        <v>-10647268.150748111</v>
      </c>
    </row>
    <row r="32" spans="1:15" s="34" customFormat="1" ht="15" x14ac:dyDescent="0.25">
      <c r="A32" s="33">
        <v>1505</v>
      </c>
      <c r="B32" s="34" t="s">
        <v>267</v>
      </c>
      <c r="C32" s="81">
        <v>337270652</v>
      </c>
      <c r="D32" s="36">
        <v>24099</v>
      </c>
      <c r="E32" s="37">
        <f t="shared" si="6"/>
        <v>13995.21357732686</v>
      </c>
      <c r="F32" s="38">
        <f t="shared" si="1"/>
        <v>0.86730924783549268</v>
      </c>
      <c r="G32" s="39">
        <f t="shared" si="7"/>
        <v>1284.6873852063395</v>
      </c>
      <c r="H32" s="39">
        <f t="shared" si="2"/>
        <v>184.62840202688812</v>
      </c>
      <c r="I32" s="37">
        <f t="shared" si="8"/>
        <v>1469.3157872332276</v>
      </c>
      <c r="J32" s="40">
        <f t="shared" si="9"/>
        <v>-183.80705609021129</v>
      </c>
      <c r="K32" s="37">
        <f t="shared" si="10"/>
        <v>1285.5087311430163</v>
      </c>
      <c r="L32" s="37">
        <f t="shared" si="11"/>
        <v>35409041.156533554</v>
      </c>
      <c r="M32" s="37">
        <f t="shared" si="12"/>
        <v>30979474.91181555</v>
      </c>
      <c r="N32" s="41">
        <f>'jan-apr'!M32</f>
        <v>18537399.054945782</v>
      </c>
      <c r="O32" s="41">
        <f t="shared" si="13"/>
        <v>12442075.856869768</v>
      </c>
    </row>
    <row r="33" spans="1:15" s="34" customFormat="1" ht="15" x14ac:dyDescent="0.25">
      <c r="A33" s="33">
        <v>1506</v>
      </c>
      <c r="B33" s="34" t="s">
        <v>265</v>
      </c>
      <c r="C33" s="81">
        <v>496113010</v>
      </c>
      <c r="D33" s="36">
        <v>31870</v>
      </c>
      <c r="E33" s="37">
        <f t="shared" si="6"/>
        <v>15566.771572011296</v>
      </c>
      <c r="F33" s="38">
        <f t="shared" si="1"/>
        <v>0.96470160092596657</v>
      </c>
      <c r="G33" s="39">
        <f t="shared" si="7"/>
        <v>341.75258839567829</v>
      </c>
      <c r="H33" s="39">
        <f t="shared" si="2"/>
        <v>0</v>
      </c>
      <c r="I33" s="37">
        <f t="shared" si="8"/>
        <v>341.75258839567829</v>
      </c>
      <c r="J33" s="40">
        <f t="shared" si="9"/>
        <v>-183.80705609021129</v>
      </c>
      <c r="K33" s="37">
        <f t="shared" si="10"/>
        <v>157.945532305467</v>
      </c>
      <c r="L33" s="37">
        <f t="shared" si="11"/>
        <v>10891654.992170267</v>
      </c>
      <c r="M33" s="37">
        <f t="shared" si="12"/>
        <v>5033724.1145752333</v>
      </c>
      <c r="N33" s="41">
        <f>'jan-apr'!M33</f>
        <v>1526219.2556829187</v>
      </c>
      <c r="O33" s="41">
        <f t="shared" si="13"/>
        <v>3507504.8588923146</v>
      </c>
    </row>
    <row r="34" spans="1:15" s="34" customFormat="1" ht="15" x14ac:dyDescent="0.25">
      <c r="A34" s="33">
        <v>1507</v>
      </c>
      <c r="B34" s="34" t="s">
        <v>266</v>
      </c>
      <c r="C34" s="81">
        <v>1043442877</v>
      </c>
      <c r="D34" s="36">
        <v>66670</v>
      </c>
      <c r="E34" s="37">
        <f t="shared" si="6"/>
        <v>15650.860611969401</v>
      </c>
      <c r="F34" s="38">
        <f t="shared" si="1"/>
        <v>0.96991275412447342</v>
      </c>
      <c r="G34" s="39">
        <f t="shared" si="7"/>
        <v>291.29916442081486</v>
      </c>
      <c r="H34" s="39">
        <f t="shared" si="2"/>
        <v>0</v>
      </c>
      <c r="I34" s="37">
        <f t="shared" si="8"/>
        <v>291.29916442081486</v>
      </c>
      <c r="J34" s="40">
        <f t="shared" si="9"/>
        <v>-183.80705609021129</v>
      </c>
      <c r="K34" s="37">
        <f t="shared" si="10"/>
        <v>107.49210833060357</v>
      </c>
      <c r="L34" s="37">
        <f t="shared" si="11"/>
        <v>19420915.291935727</v>
      </c>
      <c r="M34" s="37">
        <f t="shared" si="12"/>
        <v>7166498.8624013402</v>
      </c>
      <c r="N34" s="41">
        <f>'jan-apr'!M34</f>
        <v>3903252.7809971571</v>
      </c>
      <c r="O34" s="41">
        <f t="shared" si="13"/>
        <v>3263246.0814041831</v>
      </c>
    </row>
    <row r="35" spans="1:15" s="34" customFormat="1" ht="15" x14ac:dyDescent="0.25">
      <c r="A35" s="33">
        <v>1511</v>
      </c>
      <c r="B35" s="34" t="s">
        <v>268</v>
      </c>
      <c r="C35" s="81">
        <v>42062724</v>
      </c>
      <c r="D35" s="36">
        <v>3083</v>
      </c>
      <c r="E35" s="37">
        <f t="shared" si="6"/>
        <v>13643.439506973727</v>
      </c>
      <c r="F35" s="38">
        <f t="shared" si="1"/>
        <v>0.84550915863497611</v>
      </c>
      <c r="G35" s="39">
        <f t="shared" si="7"/>
        <v>1495.7518274182191</v>
      </c>
      <c r="H35" s="39">
        <f t="shared" si="2"/>
        <v>307.74932665048453</v>
      </c>
      <c r="I35" s="37">
        <f t="shared" si="8"/>
        <v>1803.5011540687037</v>
      </c>
      <c r="J35" s="40">
        <f t="shared" si="9"/>
        <v>-183.80705609021129</v>
      </c>
      <c r="K35" s="37">
        <f t="shared" si="10"/>
        <v>1619.6940979784924</v>
      </c>
      <c r="L35" s="37">
        <f t="shared" si="11"/>
        <v>5560194.0579938134</v>
      </c>
      <c r="M35" s="37">
        <f t="shared" si="12"/>
        <v>4993516.9040676923</v>
      </c>
      <c r="N35" s="41">
        <f>'jan-apr'!M35</f>
        <v>2604922.3286940493</v>
      </c>
      <c r="O35" s="41">
        <f t="shared" si="13"/>
        <v>2388594.5753736431</v>
      </c>
    </row>
    <row r="36" spans="1:15" s="34" customFormat="1" ht="15" x14ac:dyDescent="0.25">
      <c r="A36" s="33">
        <v>1514</v>
      </c>
      <c r="B36" s="34" t="s">
        <v>159</v>
      </c>
      <c r="C36" s="81">
        <v>38638716</v>
      </c>
      <c r="D36" s="36">
        <v>2445</v>
      </c>
      <c r="E36" s="37">
        <f t="shared" si="6"/>
        <v>15803.155828220859</v>
      </c>
      <c r="F36" s="38">
        <f t="shared" si="1"/>
        <v>0.97935077010945171</v>
      </c>
      <c r="G36" s="39">
        <f t="shared" si="7"/>
        <v>199.92203466994033</v>
      </c>
      <c r="H36" s="39">
        <f t="shared" si="2"/>
        <v>0</v>
      </c>
      <c r="I36" s="37">
        <f t="shared" si="8"/>
        <v>199.92203466994033</v>
      </c>
      <c r="J36" s="40">
        <f t="shared" si="9"/>
        <v>-183.80705609021129</v>
      </c>
      <c r="K36" s="37">
        <f t="shared" si="10"/>
        <v>16.114978579729041</v>
      </c>
      <c r="L36" s="37">
        <f t="shared" si="11"/>
        <v>488809.37476800411</v>
      </c>
      <c r="M36" s="37">
        <f t="shared" si="12"/>
        <v>39401.122627437508</v>
      </c>
      <c r="N36" s="41">
        <f>'jan-apr'!M36</f>
        <v>138183.29052854513</v>
      </c>
      <c r="O36" s="41">
        <f t="shared" si="13"/>
        <v>-98782.167901107619</v>
      </c>
    </row>
    <row r="37" spans="1:15" s="34" customFormat="1" ht="15" x14ac:dyDescent="0.25">
      <c r="A37" s="33">
        <v>1515</v>
      </c>
      <c r="B37" s="34" t="s">
        <v>393</v>
      </c>
      <c r="C37" s="81">
        <v>149949148</v>
      </c>
      <c r="D37" s="36">
        <v>8858</v>
      </c>
      <c r="E37" s="37">
        <f t="shared" si="6"/>
        <v>16928.104312485888</v>
      </c>
      <c r="F37" s="38">
        <f t="shared" si="1"/>
        <v>1.049065906527394</v>
      </c>
      <c r="G37" s="39">
        <f t="shared" si="7"/>
        <v>-475.04705588907706</v>
      </c>
      <c r="H37" s="39">
        <f t="shared" si="2"/>
        <v>0</v>
      </c>
      <c r="I37" s="37">
        <f t="shared" si="8"/>
        <v>-475.04705588907706</v>
      </c>
      <c r="J37" s="40">
        <f t="shared" si="9"/>
        <v>-183.80705609021129</v>
      </c>
      <c r="K37" s="37">
        <f t="shared" si="10"/>
        <v>-658.85411197928829</v>
      </c>
      <c r="L37" s="37">
        <f t="shared" si="11"/>
        <v>-4207966.8210654445</v>
      </c>
      <c r="M37" s="37">
        <f t="shared" si="12"/>
        <v>-5836129.7239125352</v>
      </c>
      <c r="N37" s="41">
        <f>'jan-apr'!M37</f>
        <v>-7953805.3680565068</v>
      </c>
      <c r="O37" s="41">
        <f t="shared" si="13"/>
        <v>2117675.6441439716</v>
      </c>
    </row>
    <row r="38" spans="1:15" s="34" customFormat="1" ht="15" x14ac:dyDescent="0.25">
      <c r="A38" s="33">
        <v>1516</v>
      </c>
      <c r="B38" s="34" t="s">
        <v>269</v>
      </c>
      <c r="C38" s="81">
        <v>140516173</v>
      </c>
      <c r="D38" s="36">
        <v>8575</v>
      </c>
      <c r="E38" s="37">
        <f t="shared" si="6"/>
        <v>16386.725714285716</v>
      </c>
      <c r="F38" s="38">
        <f t="shared" si="1"/>
        <v>1.0155156743565956</v>
      </c>
      <c r="G38" s="39">
        <f t="shared" si="7"/>
        <v>-150.21989696897398</v>
      </c>
      <c r="H38" s="39">
        <f t="shared" si="2"/>
        <v>0</v>
      </c>
      <c r="I38" s="37">
        <f t="shared" si="8"/>
        <v>-150.21989696897398</v>
      </c>
      <c r="J38" s="40">
        <f t="shared" si="9"/>
        <v>-183.80705609021129</v>
      </c>
      <c r="K38" s="37">
        <f t="shared" si="10"/>
        <v>-334.0269530591853</v>
      </c>
      <c r="L38" s="37">
        <f t="shared" si="11"/>
        <v>-1288135.6165089519</v>
      </c>
      <c r="M38" s="37">
        <f t="shared" si="12"/>
        <v>-2864281.122482514</v>
      </c>
      <c r="N38" s="41">
        <f>'jan-apr'!M38</f>
        <v>-1058686.8375123614</v>
      </c>
      <c r="O38" s="41">
        <f t="shared" si="13"/>
        <v>-1805594.2849701527</v>
      </c>
    </row>
    <row r="39" spans="1:15" s="34" customFormat="1" ht="15" x14ac:dyDescent="0.25">
      <c r="A39" s="33">
        <v>1517</v>
      </c>
      <c r="B39" s="34" t="s">
        <v>270</v>
      </c>
      <c r="C39" s="81">
        <v>66929103</v>
      </c>
      <c r="D39" s="36">
        <v>5140</v>
      </c>
      <c r="E39" s="37">
        <f t="shared" si="6"/>
        <v>13021.22626459144</v>
      </c>
      <c r="F39" s="38">
        <f t="shared" si="1"/>
        <v>0.80694945418586828</v>
      </c>
      <c r="G39" s="39">
        <f t="shared" si="7"/>
        <v>1869.0797728475918</v>
      </c>
      <c r="H39" s="39">
        <f t="shared" si="2"/>
        <v>525.52396148428522</v>
      </c>
      <c r="I39" s="37">
        <f t="shared" si="8"/>
        <v>2394.6037343318771</v>
      </c>
      <c r="J39" s="40">
        <f t="shared" si="9"/>
        <v>-183.80705609021129</v>
      </c>
      <c r="K39" s="37">
        <f t="shared" si="10"/>
        <v>2210.7966782416661</v>
      </c>
      <c r="L39" s="37">
        <f t="shared" si="11"/>
        <v>12308263.194465848</v>
      </c>
      <c r="M39" s="37">
        <f t="shared" si="12"/>
        <v>11363494.926162163</v>
      </c>
      <c r="N39" s="41">
        <f>'jan-apr'!M39</f>
        <v>7671981.7720847912</v>
      </c>
      <c r="O39" s="41">
        <f t="shared" si="13"/>
        <v>3691513.1540773716</v>
      </c>
    </row>
    <row r="40" spans="1:15" s="34" customFormat="1" ht="15" x14ac:dyDescent="0.25">
      <c r="A40" s="33">
        <v>1520</v>
      </c>
      <c r="B40" s="34" t="s">
        <v>272</v>
      </c>
      <c r="C40" s="81">
        <v>139325352</v>
      </c>
      <c r="D40" s="36">
        <v>10830</v>
      </c>
      <c r="E40" s="37">
        <f t="shared" si="6"/>
        <v>12864.760110803325</v>
      </c>
      <c r="F40" s="38">
        <f t="shared" si="1"/>
        <v>0.79725295749406133</v>
      </c>
      <c r="G40" s="39">
        <f t="shared" si="7"/>
        <v>1962.9594651204607</v>
      </c>
      <c r="H40" s="39">
        <f t="shared" si="2"/>
        <v>580.28711531012539</v>
      </c>
      <c r="I40" s="37">
        <f t="shared" si="8"/>
        <v>2543.2465804305862</v>
      </c>
      <c r="J40" s="40">
        <f t="shared" si="9"/>
        <v>-183.80705609021129</v>
      </c>
      <c r="K40" s="37">
        <f t="shared" si="10"/>
        <v>2359.4395243403751</v>
      </c>
      <c r="L40" s="37">
        <f t="shared" si="11"/>
        <v>27543360.46606325</v>
      </c>
      <c r="M40" s="37">
        <f t="shared" si="12"/>
        <v>25552730.048606262</v>
      </c>
      <c r="N40" s="41">
        <f>'jan-apr'!M40</f>
        <v>14829903.700423788</v>
      </c>
      <c r="O40" s="41">
        <f t="shared" si="13"/>
        <v>10722826.348182473</v>
      </c>
    </row>
    <row r="41" spans="1:15" s="34" customFormat="1" ht="15" x14ac:dyDescent="0.25">
      <c r="A41" s="33">
        <v>1525</v>
      </c>
      <c r="B41" s="34" t="s">
        <v>273</v>
      </c>
      <c r="C41" s="81">
        <v>64329293</v>
      </c>
      <c r="D41" s="36">
        <v>4482</v>
      </c>
      <c r="E41" s="37">
        <f t="shared" si="6"/>
        <v>14352.809683177153</v>
      </c>
      <c r="F41" s="38">
        <f t="shared" si="1"/>
        <v>0.88947013933459596</v>
      </c>
      <c r="G41" s="39">
        <f t="shared" si="7"/>
        <v>1070.1297216961641</v>
      </c>
      <c r="H41" s="39">
        <f t="shared" si="2"/>
        <v>59.469764979285713</v>
      </c>
      <c r="I41" s="37">
        <f t="shared" si="8"/>
        <v>1129.5994866754497</v>
      </c>
      <c r="J41" s="40">
        <f t="shared" si="9"/>
        <v>-183.80705609021129</v>
      </c>
      <c r="K41" s="37">
        <f t="shared" si="10"/>
        <v>945.79243058523844</v>
      </c>
      <c r="L41" s="37">
        <f t="shared" si="11"/>
        <v>5062864.8992793653</v>
      </c>
      <c r="M41" s="37">
        <f t="shared" si="12"/>
        <v>4239041.6738830386</v>
      </c>
      <c r="N41" s="41">
        <f>'jan-apr'!M41</f>
        <v>1956561.4427602994</v>
      </c>
      <c r="O41" s="41">
        <f t="shared" si="13"/>
        <v>2282480.2311227391</v>
      </c>
    </row>
    <row r="42" spans="1:15" s="34" customFormat="1" ht="15" x14ac:dyDescent="0.25">
      <c r="A42" s="33">
        <v>1528</v>
      </c>
      <c r="B42" s="34" t="s">
        <v>274</v>
      </c>
      <c r="C42" s="81">
        <v>104868754</v>
      </c>
      <c r="D42" s="36">
        <v>7596</v>
      </c>
      <c r="E42" s="37">
        <f t="shared" si="6"/>
        <v>13805.786466561349</v>
      </c>
      <c r="F42" s="38">
        <f t="shared" si="1"/>
        <v>0.85557009972961096</v>
      </c>
      <c r="G42" s="39">
        <f t="shared" si="7"/>
        <v>1398.3436516656463</v>
      </c>
      <c r="H42" s="39">
        <f t="shared" si="2"/>
        <v>250.92789079481707</v>
      </c>
      <c r="I42" s="37">
        <f t="shared" si="8"/>
        <v>1649.2715424604635</v>
      </c>
      <c r="J42" s="40">
        <f t="shared" si="9"/>
        <v>-183.80705609021129</v>
      </c>
      <c r="K42" s="37">
        <f t="shared" si="10"/>
        <v>1465.4644863702522</v>
      </c>
      <c r="L42" s="37">
        <f t="shared" si="11"/>
        <v>12527866.63652968</v>
      </c>
      <c r="M42" s="37">
        <f t="shared" si="12"/>
        <v>11131668.238468437</v>
      </c>
      <c r="N42" s="41">
        <f>'jan-apr'!M42</f>
        <v>8201470.8236490395</v>
      </c>
      <c r="O42" s="41">
        <f t="shared" si="13"/>
        <v>2930197.414819397</v>
      </c>
    </row>
    <row r="43" spans="1:15" s="34" customFormat="1" ht="15" x14ac:dyDescent="0.25">
      <c r="A43" s="33">
        <v>1531</v>
      </c>
      <c r="B43" s="34" t="s">
        <v>275</v>
      </c>
      <c r="C43" s="81">
        <v>127458811</v>
      </c>
      <c r="D43" s="36">
        <v>9409</v>
      </c>
      <c r="E43" s="37">
        <f t="shared" si="6"/>
        <v>13546.477946646828</v>
      </c>
      <c r="F43" s="38">
        <f t="shared" si="1"/>
        <v>0.83950027156144702</v>
      </c>
      <c r="G43" s="39">
        <f t="shared" si="7"/>
        <v>1553.9287636143588</v>
      </c>
      <c r="H43" s="39">
        <f t="shared" si="2"/>
        <v>341.68587276489933</v>
      </c>
      <c r="I43" s="37">
        <f t="shared" si="8"/>
        <v>1895.6146363792582</v>
      </c>
      <c r="J43" s="40">
        <f t="shared" si="9"/>
        <v>-183.80705609021129</v>
      </c>
      <c r="K43" s="37">
        <f t="shared" si="10"/>
        <v>1711.8075802890469</v>
      </c>
      <c r="L43" s="37">
        <f t="shared" si="11"/>
        <v>17835838.11369244</v>
      </c>
      <c r="M43" s="37">
        <f t="shared" si="12"/>
        <v>16106397.522939643</v>
      </c>
      <c r="N43" s="41">
        <f>'jan-apr'!M43</f>
        <v>9829380.565174276</v>
      </c>
      <c r="O43" s="41">
        <f t="shared" si="13"/>
        <v>6277016.9577653669</v>
      </c>
    </row>
    <row r="44" spans="1:15" s="34" customFormat="1" ht="15" x14ac:dyDescent="0.25">
      <c r="A44" s="33">
        <v>1532</v>
      </c>
      <c r="B44" s="34" t="s">
        <v>276</v>
      </c>
      <c r="C44" s="81">
        <v>125518418</v>
      </c>
      <c r="D44" s="36">
        <v>8506</v>
      </c>
      <c r="E44" s="37">
        <f t="shared" si="6"/>
        <v>14756.456383729132</v>
      </c>
      <c r="F44" s="38">
        <f t="shared" si="1"/>
        <v>0.91448487128653833</v>
      </c>
      <c r="G44" s="39">
        <f t="shared" si="7"/>
        <v>827.94170136497667</v>
      </c>
      <c r="H44" s="39">
        <f t="shared" si="2"/>
        <v>0</v>
      </c>
      <c r="I44" s="37">
        <f t="shared" si="8"/>
        <v>827.94170136497667</v>
      </c>
      <c r="J44" s="40">
        <f t="shared" si="9"/>
        <v>-183.80705609021129</v>
      </c>
      <c r="K44" s="37">
        <f t="shared" si="10"/>
        <v>644.13464527476538</v>
      </c>
      <c r="L44" s="37">
        <f t="shared" si="11"/>
        <v>7042472.1118104914</v>
      </c>
      <c r="M44" s="37">
        <f t="shared" si="12"/>
        <v>5479009.2927071545</v>
      </c>
      <c r="N44" s="41">
        <f>'jan-apr'!M44</f>
        <v>2525187.7596874409</v>
      </c>
      <c r="O44" s="41">
        <f t="shared" si="13"/>
        <v>2953821.5330197136</v>
      </c>
    </row>
    <row r="45" spans="1:15" s="34" customFormat="1" ht="15" x14ac:dyDescent="0.25">
      <c r="A45" s="33">
        <v>1535</v>
      </c>
      <c r="B45" s="34" t="s">
        <v>277</v>
      </c>
      <c r="C45" s="81">
        <v>98089458</v>
      </c>
      <c r="D45" s="36">
        <v>6958</v>
      </c>
      <c r="E45" s="37">
        <f t="shared" si="6"/>
        <v>14097.363897671745</v>
      </c>
      <c r="F45" s="38">
        <f t="shared" si="1"/>
        <v>0.87363969195590307</v>
      </c>
      <c r="G45" s="39">
        <f t="shared" si="7"/>
        <v>1223.3971929994088</v>
      </c>
      <c r="H45" s="39">
        <f t="shared" si="2"/>
        <v>148.87578990617848</v>
      </c>
      <c r="I45" s="37">
        <f t="shared" si="8"/>
        <v>1372.2729829055872</v>
      </c>
      <c r="J45" s="40">
        <f t="shared" si="9"/>
        <v>-183.80705609021129</v>
      </c>
      <c r="K45" s="37">
        <f t="shared" si="10"/>
        <v>1188.465926815376</v>
      </c>
      <c r="L45" s="37">
        <f t="shared" si="11"/>
        <v>9548275.4150570761</v>
      </c>
      <c r="M45" s="37">
        <f t="shared" si="12"/>
        <v>8269345.9187813858</v>
      </c>
      <c r="N45" s="41">
        <f>'jan-apr'!M45</f>
        <v>3588554.536394157</v>
      </c>
      <c r="O45" s="41">
        <f t="shared" si="13"/>
        <v>4680791.3823872283</v>
      </c>
    </row>
    <row r="46" spans="1:15" s="34" customFormat="1" ht="15" x14ac:dyDescent="0.25">
      <c r="A46" s="33">
        <v>1539</v>
      </c>
      <c r="B46" s="34" t="s">
        <v>278</v>
      </c>
      <c r="C46" s="81">
        <v>99013533</v>
      </c>
      <c r="D46" s="36">
        <v>7026</v>
      </c>
      <c r="E46" s="37">
        <f t="shared" si="6"/>
        <v>14092.447053800171</v>
      </c>
      <c r="F46" s="38">
        <f t="shared" si="1"/>
        <v>0.87333498605510229</v>
      </c>
      <c r="G46" s="39">
        <f t="shared" si="7"/>
        <v>1226.3472993223527</v>
      </c>
      <c r="H46" s="39">
        <f t="shared" si="2"/>
        <v>150.59668526122914</v>
      </c>
      <c r="I46" s="37">
        <f t="shared" si="8"/>
        <v>1376.9439845835818</v>
      </c>
      <c r="J46" s="40">
        <f t="shared" si="9"/>
        <v>-183.80705609021129</v>
      </c>
      <c r="K46" s="37">
        <f t="shared" si="10"/>
        <v>1193.1369284933705</v>
      </c>
      <c r="L46" s="37">
        <f t="shared" si="11"/>
        <v>9674408.4356842451</v>
      </c>
      <c r="M46" s="37">
        <f t="shared" si="12"/>
        <v>8382980.0595944216</v>
      </c>
      <c r="N46" s="41">
        <f>'jan-apr'!M46</f>
        <v>4562842.8262583129</v>
      </c>
      <c r="O46" s="41">
        <f t="shared" si="13"/>
        <v>3820137.2333361087</v>
      </c>
    </row>
    <row r="47" spans="1:15" s="34" customFormat="1" ht="15" x14ac:dyDescent="0.25">
      <c r="A47" s="33">
        <v>1547</v>
      </c>
      <c r="B47" s="34" t="s">
        <v>279</v>
      </c>
      <c r="C47" s="81">
        <v>52254580</v>
      </c>
      <c r="D47" s="36">
        <v>3522</v>
      </c>
      <c r="E47" s="37">
        <f t="shared" si="6"/>
        <v>14836.621237932992</v>
      </c>
      <c r="F47" s="38">
        <f t="shared" si="1"/>
        <v>0.91945283544215728</v>
      </c>
      <c r="G47" s="39">
        <f t="shared" si="7"/>
        <v>779.84278884266053</v>
      </c>
      <c r="H47" s="39">
        <f t="shared" si="2"/>
        <v>0</v>
      </c>
      <c r="I47" s="37">
        <f t="shared" si="8"/>
        <v>779.84278884266053</v>
      </c>
      <c r="J47" s="40">
        <f t="shared" si="9"/>
        <v>-183.80705609021129</v>
      </c>
      <c r="K47" s="37">
        <f t="shared" si="10"/>
        <v>596.03573275244923</v>
      </c>
      <c r="L47" s="37">
        <f t="shared" si="11"/>
        <v>2746606.3023038502</v>
      </c>
      <c r="M47" s="37">
        <f t="shared" si="12"/>
        <v>2099237.850754126</v>
      </c>
      <c r="N47" s="41">
        <f>'jan-apr'!M47</f>
        <v>985614.68206197803</v>
      </c>
      <c r="O47" s="41">
        <f t="shared" si="13"/>
        <v>1113623.1686921478</v>
      </c>
    </row>
    <row r="48" spans="1:15" s="34" customFormat="1" ht="15" x14ac:dyDescent="0.25">
      <c r="A48" s="33">
        <v>1554</v>
      </c>
      <c r="B48" s="34" t="s">
        <v>280</v>
      </c>
      <c r="C48" s="81">
        <v>84656088</v>
      </c>
      <c r="D48" s="36">
        <v>5808</v>
      </c>
      <c r="E48" s="37">
        <f t="shared" si="6"/>
        <v>14575.772727272728</v>
      </c>
      <c r="F48" s="38">
        <f t="shared" si="1"/>
        <v>0.90328757120165437</v>
      </c>
      <c r="G48" s="39">
        <f t="shared" si="7"/>
        <v>936.35189523881888</v>
      </c>
      <c r="H48" s="39">
        <f t="shared" si="2"/>
        <v>0</v>
      </c>
      <c r="I48" s="37">
        <f t="shared" si="8"/>
        <v>936.35189523881888</v>
      </c>
      <c r="J48" s="40">
        <f t="shared" si="9"/>
        <v>-183.80705609021129</v>
      </c>
      <c r="K48" s="37">
        <f t="shared" si="10"/>
        <v>752.54483914860759</v>
      </c>
      <c r="L48" s="37">
        <f t="shared" si="11"/>
        <v>5438331.8075470598</v>
      </c>
      <c r="M48" s="37">
        <f t="shared" si="12"/>
        <v>4370780.4257751126</v>
      </c>
      <c r="N48" s="41">
        <f>'jan-apr'!M48</f>
        <v>2831829.5922248601</v>
      </c>
      <c r="O48" s="41">
        <f t="shared" si="13"/>
        <v>1538950.8335502525</v>
      </c>
    </row>
    <row r="49" spans="1:15" s="34" customFormat="1" ht="15" x14ac:dyDescent="0.25">
      <c r="A49" s="33">
        <v>1557</v>
      </c>
      <c r="B49" s="34" t="s">
        <v>281</v>
      </c>
      <c r="C49" s="81">
        <v>32187003</v>
      </c>
      <c r="D49" s="36">
        <v>2658</v>
      </c>
      <c r="E49" s="37">
        <f t="shared" si="6"/>
        <v>12109.481941309255</v>
      </c>
      <c r="F49" s="38">
        <f t="shared" si="1"/>
        <v>0.75044697361456492</v>
      </c>
      <c r="G49" s="39">
        <f t="shared" si="7"/>
        <v>2416.1263668169022</v>
      </c>
      <c r="H49" s="39">
        <f t="shared" si="2"/>
        <v>844.63447463304965</v>
      </c>
      <c r="I49" s="37">
        <f t="shared" si="8"/>
        <v>3260.7608414499518</v>
      </c>
      <c r="J49" s="40">
        <f t="shared" si="9"/>
        <v>-183.80705609021129</v>
      </c>
      <c r="K49" s="37">
        <f t="shared" si="10"/>
        <v>3076.9537853597403</v>
      </c>
      <c r="L49" s="37">
        <f t="shared" si="11"/>
        <v>8667102.3165739719</v>
      </c>
      <c r="M49" s="37">
        <f t="shared" si="12"/>
        <v>8178543.1614861898</v>
      </c>
      <c r="N49" s="41">
        <f>'jan-apr'!M49</f>
        <v>5095830.0420430703</v>
      </c>
      <c r="O49" s="41">
        <f t="shared" si="13"/>
        <v>3082713.1194431195</v>
      </c>
    </row>
    <row r="50" spans="1:15" s="34" customFormat="1" ht="15" x14ac:dyDescent="0.25">
      <c r="A50" s="33">
        <v>1560</v>
      </c>
      <c r="B50" s="34" t="s">
        <v>282</v>
      </c>
      <c r="C50" s="81">
        <v>36744149</v>
      </c>
      <c r="D50" s="36">
        <v>2985</v>
      </c>
      <c r="E50" s="37">
        <f t="shared" si="6"/>
        <v>12309.597654941374</v>
      </c>
      <c r="F50" s="38">
        <f t="shared" si="1"/>
        <v>0.7628485141920891</v>
      </c>
      <c r="G50" s="39">
        <f t="shared" si="7"/>
        <v>2296.0569386376314</v>
      </c>
      <c r="H50" s="39">
        <f t="shared" si="2"/>
        <v>774.59397486180842</v>
      </c>
      <c r="I50" s="37">
        <f t="shared" si="8"/>
        <v>3070.6509134994399</v>
      </c>
      <c r="J50" s="40">
        <f t="shared" si="9"/>
        <v>-183.80705609021129</v>
      </c>
      <c r="K50" s="37">
        <f t="shared" si="10"/>
        <v>2886.8438574092288</v>
      </c>
      <c r="L50" s="37">
        <f t="shared" si="11"/>
        <v>9165892.976795828</v>
      </c>
      <c r="M50" s="37">
        <f t="shared" si="12"/>
        <v>8617228.9143665489</v>
      </c>
      <c r="N50" s="41">
        <f>'jan-apr'!M50</f>
        <v>5070938.3521251166</v>
      </c>
      <c r="O50" s="41">
        <f t="shared" si="13"/>
        <v>3546290.5622414323</v>
      </c>
    </row>
    <row r="51" spans="1:15" s="34" customFormat="1" ht="15" x14ac:dyDescent="0.25">
      <c r="A51" s="33">
        <v>1563</v>
      </c>
      <c r="B51" s="34" t="s">
        <v>283</v>
      </c>
      <c r="C51" s="81">
        <v>113509576</v>
      </c>
      <c r="D51" s="36">
        <v>6956</v>
      </c>
      <c r="E51" s="37">
        <f t="shared" si="6"/>
        <v>16318.225416906267</v>
      </c>
      <c r="F51" s="38">
        <f t="shared" si="1"/>
        <v>1.011270584342898</v>
      </c>
      <c r="G51" s="39">
        <f t="shared" si="7"/>
        <v>-109.11971854130461</v>
      </c>
      <c r="H51" s="39">
        <f t="shared" si="2"/>
        <v>0</v>
      </c>
      <c r="I51" s="37">
        <f t="shared" si="8"/>
        <v>-109.11971854130461</v>
      </c>
      <c r="J51" s="40">
        <f t="shared" si="9"/>
        <v>-183.80705609021129</v>
      </c>
      <c r="K51" s="37">
        <f t="shared" si="10"/>
        <v>-292.92677463151591</v>
      </c>
      <c r="L51" s="37">
        <f t="shared" si="11"/>
        <v>-759036.76217331481</v>
      </c>
      <c r="M51" s="37">
        <f t="shared" si="12"/>
        <v>-2037598.6443368248</v>
      </c>
      <c r="N51" s="41">
        <f>'jan-apr'!M51</f>
        <v>-2894262.6539400592</v>
      </c>
      <c r="O51" s="41">
        <f t="shared" si="13"/>
        <v>856664.00960323447</v>
      </c>
    </row>
    <row r="52" spans="1:15" s="34" customFormat="1" ht="15" x14ac:dyDescent="0.25">
      <c r="A52" s="33">
        <v>1566</v>
      </c>
      <c r="B52" s="34" t="s">
        <v>284</v>
      </c>
      <c r="C52" s="81">
        <v>76343966</v>
      </c>
      <c r="D52" s="36">
        <v>5872</v>
      </c>
      <c r="E52" s="37">
        <f t="shared" si="6"/>
        <v>13001.356607629428</v>
      </c>
      <c r="F52" s="38">
        <f t="shared" si="1"/>
        <v>0.80571809482580892</v>
      </c>
      <c r="G52" s="39">
        <f t="shared" si="7"/>
        <v>1881.0015670247985</v>
      </c>
      <c r="H52" s="39">
        <f t="shared" si="2"/>
        <v>532.4783414209893</v>
      </c>
      <c r="I52" s="37">
        <f t="shared" si="8"/>
        <v>2413.4799084457877</v>
      </c>
      <c r="J52" s="40">
        <f t="shared" si="9"/>
        <v>-183.80705609021129</v>
      </c>
      <c r="K52" s="37">
        <f t="shared" si="10"/>
        <v>2229.6728523555767</v>
      </c>
      <c r="L52" s="37">
        <f t="shared" si="11"/>
        <v>14171954.022393666</v>
      </c>
      <c r="M52" s="37">
        <f t="shared" si="12"/>
        <v>13092638.989031946</v>
      </c>
      <c r="N52" s="41">
        <f>'jan-apr'!M52</f>
        <v>6044022.5776813049</v>
      </c>
      <c r="O52" s="41">
        <f t="shared" si="13"/>
        <v>7048616.4113506414</v>
      </c>
    </row>
    <row r="53" spans="1:15" s="34" customFormat="1" ht="15" x14ac:dyDescent="0.25">
      <c r="A53" s="33">
        <v>1573</v>
      </c>
      <c r="B53" s="34" t="s">
        <v>286</v>
      </c>
      <c r="C53" s="81">
        <v>29265293</v>
      </c>
      <c r="D53" s="36">
        <v>2128</v>
      </c>
      <c r="E53" s="37">
        <f t="shared" si="6"/>
        <v>13752.487312030074</v>
      </c>
      <c r="F53" s="38">
        <f t="shared" si="1"/>
        <v>0.85226705262915958</v>
      </c>
      <c r="G53" s="39">
        <f t="shared" si="7"/>
        <v>1430.3231443844109</v>
      </c>
      <c r="H53" s="39">
        <f t="shared" si="2"/>
        <v>269.58259488076305</v>
      </c>
      <c r="I53" s="37">
        <f t="shared" si="8"/>
        <v>1699.9057392651739</v>
      </c>
      <c r="J53" s="40">
        <f t="shared" si="9"/>
        <v>-183.80705609021129</v>
      </c>
      <c r="K53" s="37">
        <f t="shared" si="10"/>
        <v>1516.0986831749626</v>
      </c>
      <c r="L53" s="37">
        <f t="shared" si="11"/>
        <v>3617399.4131562901</v>
      </c>
      <c r="M53" s="37">
        <f t="shared" si="12"/>
        <v>3226257.9977963204</v>
      </c>
      <c r="N53" s="41">
        <f>'jan-apr'!M53</f>
        <v>1266835.0769253783</v>
      </c>
      <c r="O53" s="41">
        <f t="shared" si="13"/>
        <v>1959422.9208709421</v>
      </c>
    </row>
    <row r="54" spans="1:15" s="34" customFormat="1" ht="15" x14ac:dyDescent="0.25">
      <c r="A54" s="33">
        <v>1576</v>
      </c>
      <c r="B54" s="34" t="s">
        <v>287</v>
      </c>
      <c r="C54" s="81">
        <v>47926041</v>
      </c>
      <c r="D54" s="36">
        <v>3468</v>
      </c>
      <c r="E54" s="37">
        <f t="shared" si="6"/>
        <v>13819.504325259515</v>
      </c>
      <c r="F54" s="38">
        <f t="shared" si="1"/>
        <v>0.85642022078304703</v>
      </c>
      <c r="G54" s="39">
        <f t="shared" si="7"/>
        <v>1390.1129364467465</v>
      </c>
      <c r="H54" s="39">
        <f t="shared" si="2"/>
        <v>246.12664025045885</v>
      </c>
      <c r="I54" s="37">
        <f t="shared" si="8"/>
        <v>1636.2395766972054</v>
      </c>
      <c r="J54" s="40">
        <f t="shared" si="9"/>
        <v>-183.80705609021129</v>
      </c>
      <c r="K54" s="37">
        <f t="shared" si="10"/>
        <v>1452.4325206069941</v>
      </c>
      <c r="L54" s="37">
        <f t="shared" si="11"/>
        <v>5674478.8519859081</v>
      </c>
      <c r="M54" s="37">
        <f t="shared" si="12"/>
        <v>5037035.9814650556</v>
      </c>
      <c r="N54" s="41">
        <f>'jan-apr'!M54</f>
        <v>2512985.2830719971</v>
      </c>
      <c r="O54" s="41">
        <f t="shared" si="13"/>
        <v>2524050.6983930585</v>
      </c>
    </row>
    <row r="55" spans="1:15" s="34" customFormat="1" ht="15" x14ac:dyDescent="0.25">
      <c r="A55" s="33">
        <v>1577</v>
      </c>
      <c r="B55" s="34" t="s">
        <v>271</v>
      </c>
      <c r="C55" s="81">
        <v>134169451</v>
      </c>
      <c r="D55" s="36">
        <v>10781</v>
      </c>
      <c r="E55" s="37">
        <f t="shared" si="6"/>
        <v>12444.99128095724</v>
      </c>
      <c r="F55" s="38">
        <f t="shared" si="1"/>
        <v>0.77123910739688173</v>
      </c>
      <c r="G55" s="39">
        <f t="shared" si="7"/>
        <v>2214.8207630281117</v>
      </c>
      <c r="H55" s="39">
        <f t="shared" si="2"/>
        <v>727.20620575625526</v>
      </c>
      <c r="I55" s="37">
        <f t="shared" si="8"/>
        <v>2942.026968784367</v>
      </c>
      <c r="J55" s="40">
        <f t="shared" si="9"/>
        <v>-183.80705609021129</v>
      </c>
      <c r="K55" s="37">
        <f t="shared" si="10"/>
        <v>2758.2199126941559</v>
      </c>
      <c r="L55" s="37">
        <f t="shared" si="11"/>
        <v>31717992.750464261</v>
      </c>
      <c r="M55" s="37">
        <f t="shared" si="12"/>
        <v>29736368.878755696</v>
      </c>
      <c r="N55" s="41">
        <f>'jan-apr'!M55</f>
        <v>17300754.587139331</v>
      </c>
      <c r="O55" s="41">
        <f t="shared" si="13"/>
        <v>12435614.291616365</v>
      </c>
    </row>
    <row r="56" spans="1:15" s="34" customFormat="1" ht="15" x14ac:dyDescent="0.25">
      <c r="A56" s="33">
        <v>1578</v>
      </c>
      <c r="B56" s="34" t="s">
        <v>394</v>
      </c>
      <c r="C56" s="81">
        <v>39019831</v>
      </c>
      <c r="D56" s="36">
        <v>2502</v>
      </c>
      <c r="E56" s="37">
        <f t="shared" si="6"/>
        <v>15595.456035171863</v>
      </c>
      <c r="F56" s="38">
        <f t="shared" si="1"/>
        <v>0.96647923011546755</v>
      </c>
      <c r="G56" s="39">
        <f t="shared" si="7"/>
        <v>324.54191049933797</v>
      </c>
      <c r="H56" s="39">
        <f t="shared" si="2"/>
        <v>0</v>
      </c>
      <c r="I56" s="37">
        <f t="shared" si="8"/>
        <v>324.54191049933797</v>
      </c>
      <c r="J56" s="40">
        <f t="shared" si="9"/>
        <v>-183.80705609021129</v>
      </c>
      <c r="K56" s="37">
        <f t="shared" si="10"/>
        <v>140.73485440912668</v>
      </c>
      <c r="L56" s="37">
        <f t="shared" si="11"/>
        <v>812003.86006934359</v>
      </c>
      <c r="M56" s="37">
        <f t="shared" si="12"/>
        <v>352118.60573163495</v>
      </c>
      <c r="N56" s="41">
        <f>'jan-apr'!M56</f>
        <v>-1893607.4636799914</v>
      </c>
      <c r="O56" s="41">
        <f t="shared" si="13"/>
        <v>2245726.0694116266</v>
      </c>
    </row>
    <row r="57" spans="1:15" s="34" customFormat="1" ht="15" x14ac:dyDescent="0.25">
      <c r="A57" s="33">
        <v>1579</v>
      </c>
      <c r="B57" s="34" t="s">
        <v>395</v>
      </c>
      <c r="C57" s="81">
        <v>174249607</v>
      </c>
      <c r="D57" s="36">
        <v>13317</v>
      </c>
      <c r="E57" s="37">
        <f t="shared" si="6"/>
        <v>13084.749342945108</v>
      </c>
      <c r="F57" s="38">
        <f t="shared" si="1"/>
        <v>0.81088609673888878</v>
      </c>
      <c r="G57" s="39">
        <f t="shared" si="7"/>
        <v>1830.9659258353909</v>
      </c>
      <c r="H57" s="39">
        <f t="shared" si="2"/>
        <v>503.29088406050136</v>
      </c>
      <c r="I57" s="37">
        <f t="shared" si="8"/>
        <v>2334.2568098958923</v>
      </c>
      <c r="J57" s="40">
        <f t="shared" si="9"/>
        <v>-183.80705609021129</v>
      </c>
      <c r="K57" s="37">
        <f t="shared" si="10"/>
        <v>2150.4497538056812</v>
      </c>
      <c r="L57" s="37">
        <f t="shared" si="11"/>
        <v>31085297.937383596</v>
      </c>
      <c r="M57" s="37">
        <f t="shared" si="12"/>
        <v>28637539.371430255</v>
      </c>
      <c r="N57" s="41">
        <f>'jan-apr'!M57</f>
        <v>16856929.153249636</v>
      </c>
      <c r="O57" s="41">
        <f t="shared" si="13"/>
        <v>11780610.218180619</v>
      </c>
    </row>
    <row r="58" spans="1:15" s="34" customFormat="1" ht="15" x14ac:dyDescent="0.25">
      <c r="A58" s="33">
        <v>1804</v>
      </c>
      <c r="B58" s="34" t="s">
        <v>288</v>
      </c>
      <c r="C58" s="81">
        <v>836656201</v>
      </c>
      <c r="D58" s="36">
        <v>52560</v>
      </c>
      <c r="E58" s="37">
        <f t="shared" si="6"/>
        <v>15918.116457382039</v>
      </c>
      <c r="F58" s="38">
        <f t="shared" si="1"/>
        <v>0.98647509274001222</v>
      </c>
      <c r="G58" s="39">
        <f t="shared" si="7"/>
        <v>130.94565717323238</v>
      </c>
      <c r="H58" s="39">
        <f t="shared" si="2"/>
        <v>0</v>
      </c>
      <c r="I58" s="37">
        <f t="shared" si="8"/>
        <v>130.94565717323238</v>
      </c>
      <c r="J58" s="40">
        <f t="shared" si="9"/>
        <v>-183.80705609021129</v>
      </c>
      <c r="K58" s="37">
        <f t="shared" si="10"/>
        <v>-52.861398916978914</v>
      </c>
      <c r="L58" s="37">
        <f t="shared" si="11"/>
        <v>6882503.7410250939</v>
      </c>
      <c r="M58" s="37">
        <f t="shared" si="12"/>
        <v>-2778395.1270764116</v>
      </c>
      <c r="N58" s="41">
        <f>'jan-apr'!M58</f>
        <v>9117.0982332272033</v>
      </c>
      <c r="O58" s="41">
        <f t="shared" si="13"/>
        <v>-2787512.2253096388</v>
      </c>
    </row>
    <row r="59" spans="1:15" s="34" customFormat="1" ht="15" x14ac:dyDescent="0.25">
      <c r="A59" s="33">
        <v>1806</v>
      </c>
      <c r="B59" s="34" t="s">
        <v>289</v>
      </c>
      <c r="C59" s="81">
        <v>320782801</v>
      </c>
      <c r="D59" s="36">
        <v>21661</v>
      </c>
      <c r="E59" s="37">
        <f t="shared" si="6"/>
        <v>14809.233230229445</v>
      </c>
      <c r="F59" s="38">
        <f t="shared" si="1"/>
        <v>0.91775554999311215</v>
      </c>
      <c r="G59" s="39">
        <f t="shared" si="7"/>
        <v>796.27559346478847</v>
      </c>
      <c r="H59" s="39">
        <f t="shared" si="2"/>
        <v>0</v>
      </c>
      <c r="I59" s="37">
        <f t="shared" si="8"/>
        <v>796.27559346478847</v>
      </c>
      <c r="J59" s="40">
        <f t="shared" si="9"/>
        <v>-183.80705609021129</v>
      </c>
      <c r="K59" s="37">
        <f t="shared" si="10"/>
        <v>612.46853737457718</v>
      </c>
      <c r="L59" s="37">
        <f t="shared" si="11"/>
        <v>17248125.630040783</v>
      </c>
      <c r="M59" s="37">
        <f t="shared" si="12"/>
        <v>13266680.988070717</v>
      </c>
      <c r="N59" s="41">
        <f>'jan-apr'!M59</f>
        <v>3970755.7805066663</v>
      </c>
      <c r="O59" s="41">
        <f t="shared" si="13"/>
        <v>9295925.2075640503</v>
      </c>
    </row>
    <row r="60" spans="1:15" s="34" customFormat="1" ht="15" x14ac:dyDescent="0.25">
      <c r="A60" s="33">
        <v>1811</v>
      </c>
      <c r="B60" s="34" t="s">
        <v>290</v>
      </c>
      <c r="C60" s="81">
        <v>22619784</v>
      </c>
      <c r="D60" s="36">
        <v>1397</v>
      </c>
      <c r="E60" s="37">
        <f t="shared" si="6"/>
        <v>16191.685039370079</v>
      </c>
      <c r="F60" s="38">
        <f t="shared" si="1"/>
        <v>1.0034286433067474</v>
      </c>
      <c r="G60" s="39">
        <f t="shared" si="7"/>
        <v>-33.195492019591619</v>
      </c>
      <c r="H60" s="39">
        <f t="shared" si="2"/>
        <v>0</v>
      </c>
      <c r="I60" s="37">
        <f t="shared" si="8"/>
        <v>-33.195492019591619</v>
      </c>
      <c r="J60" s="40">
        <f t="shared" si="9"/>
        <v>-183.80705609021129</v>
      </c>
      <c r="K60" s="37">
        <f t="shared" si="10"/>
        <v>-217.00254810980292</v>
      </c>
      <c r="L60" s="37">
        <f t="shared" si="11"/>
        <v>-46374.102351369489</v>
      </c>
      <c r="M60" s="37">
        <f t="shared" si="12"/>
        <v>-303152.5597093947</v>
      </c>
      <c r="N60" s="41">
        <f>'jan-apr'!M60</f>
        <v>-1481608.4882337928</v>
      </c>
      <c r="O60" s="41">
        <f t="shared" si="13"/>
        <v>1178455.9285243982</v>
      </c>
    </row>
    <row r="61" spans="1:15" s="34" customFormat="1" ht="15" x14ac:dyDescent="0.25">
      <c r="A61" s="33">
        <v>1812</v>
      </c>
      <c r="B61" s="34" t="s">
        <v>291</v>
      </c>
      <c r="C61" s="81">
        <v>22503446</v>
      </c>
      <c r="D61" s="36">
        <v>1990</v>
      </c>
      <c r="E61" s="37">
        <f t="shared" si="6"/>
        <v>11308.26432160804</v>
      </c>
      <c r="F61" s="38">
        <f t="shared" si="1"/>
        <v>0.70079403711194577</v>
      </c>
      <c r="G61" s="39">
        <f t="shared" si="7"/>
        <v>2896.8569386376316</v>
      </c>
      <c r="H61" s="39">
        <f t="shared" si="2"/>
        <v>1125.0606415284751</v>
      </c>
      <c r="I61" s="37">
        <f t="shared" si="8"/>
        <v>4021.9175801661067</v>
      </c>
      <c r="J61" s="40">
        <f t="shared" si="9"/>
        <v>-183.80705609021129</v>
      </c>
      <c r="K61" s="37">
        <f t="shared" si="10"/>
        <v>3838.1105240758952</v>
      </c>
      <c r="L61" s="37">
        <f t="shared" si="11"/>
        <v>8003615.9845305523</v>
      </c>
      <c r="M61" s="37">
        <f t="shared" si="12"/>
        <v>7637839.9429110317</v>
      </c>
      <c r="N61" s="41">
        <f>'jan-apr'!M61</f>
        <v>4678552.6180834109</v>
      </c>
      <c r="O61" s="41">
        <f t="shared" si="13"/>
        <v>2959287.3248276208</v>
      </c>
    </row>
    <row r="62" spans="1:15" s="34" customFormat="1" ht="15" x14ac:dyDescent="0.25">
      <c r="A62" s="33">
        <v>1813</v>
      </c>
      <c r="B62" s="34" t="s">
        <v>292</v>
      </c>
      <c r="C62" s="81">
        <v>101353591</v>
      </c>
      <c r="D62" s="36">
        <v>7803</v>
      </c>
      <c r="E62" s="37">
        <f t="shared" si="6"/>
        <v>12989.054338075099</v>
      </c>
      <c r="F62" s="38">
        <f t="shared" si="1"/>
        <v>0.80495570044755371</v>
      </c>
      <c r="G62" s="39">
        <f t="shared" si="7"/>
        <v>1888.3829287573963</v>
      </c>
      <c r="H62" s="39">
        <f t="shared" si="2"/>
        <v>536.78413576500463</v>
      </c>
      <c r="I62" s="37">
        <f t="shared" si="8"/>
        <v>2425.1670645224008</v>
      </c>
      <c r="J62" s="40">
        <f t="shared" si="9"/>
        <v>-183.80705609021129</v>
      </c>
      <c r="K62" s="37">
        <f t="shared" si="10"/>
        <v>2241.3600084321897</v>
      </c>
      <c r="L62" s="37">
        <f t="shared" si="11"/>
        <v>18923578.604468293</v>
      </c>
      <c r="M62" s="37">
        <f t="shared" si="12"/>
        <v>17489332.145796377</v>
      </c>
      <c r="N62" s="41">
        <f>'jan-apr'!M62</f>
        <v>10822084.836911986</v>
      </c>
      <c r="O62" s="41">
        <f t="shared" si="13"/>
        <v>6667247.3088843916</v>
      </c>
    </row>
    <row r="63" spans="1:15" s="34" customFormat="1" ht="15" x14ac:dyDescent="0.25">
      <c r="A63" s="33">
        <v>1815</v>
      </c>
      <c r="B63" s="34" t="s">
        <v>293</v>
      </c>
      <c r="C63" s="81">
        <v>13691100</v>
      </c>
      <c r="D63" s="36">
        <v>1182</v>
      </c>
      <c r="E63" s="37">
        <f t="shared" si="6"/>
        <v>11582.994923857868</v>
      </c>
      <c r="F63" s="38">
        <f t="shared" si="1"/>
        <v>0.71781960022165869</v>
      </c>
      <c r="G63" s="39">
        <f t="shared" si="7"/>
        <v>2732.0185772877344</v>
      </c>
      <c r="H63" s="39">
        <f t="shared" si="2"/>
        <v>1028.9049307410353</v>
      </c>
      <c r="I63" s="37">
        <f t="shared" si="8"/>
        <v>3760.9235080287699</v>
      </c>
      <c r="J63" s="40">
        <f t="shared" si="9"/>
        <v>-183.80705609021129</v>
      </c>
      <c r="K63" s="37">
        <f t="shared" si="10"/>
        <v>3577.1164519385584</v>
      </c>
      <c r="L63" s="37">
        <f t="shared" si="11"/>
        <v>4445411.5864900062</v>
      </c>
      <c r="M63" s="37">
        <f t="shared" si="12"/>
        <v>4228151.6461913763</v>
      </c>
      <c r="N63" s="41">
        <f>'jan-apr'!M63</f>
        <v>2596926.9561681361</v>
      </c>
      <c r="O63" s="41">
        <f t="shared" si="13"/>
        <v>1631224.6900232402</v>
      </c>
    </row>
    <row r="64" spans="1:15" s="34" customFormat="1" ht="15" x14ac:dyDescent="0.25">
      <c r="A64" s="33">
        <v>1816</v>
      </c>
      <c r="B64" s="34" t="s">
        <v>294</v>
      </c>
      <c r="C64" s="81">
        <v>5280601</v>
      </c>
      <c r="D64" s="36">
        <v>465</v>
      </c>
      <c r="E64" s="37">
        <f t="shared" si="6"/>
        <v>11356.1311827957</v>
      </c>
      <c r="F64" s="38">
        <f t="shared" si="1"/>
        <v>0.70376043495528928</v>
      </c>
      <c r="G64" s="39">
        <f t="shared" si="7"/>
        <v>2868.1368219250357</v>
      </c>
      <c r="H64" s="39">
        <f t="shared" si="2"/>
        <v>1108.3072401127943</v>
      </c>
      <c r="I64" s="37">
        <f t="shared" si="8"/>
        <v>3976.44406203783</v>
      </c>
      <c r="J64" s="40">
        <f t="shared" si="9"/>
        <v>-183.80705609021129</v>
      </c>
      <c r="K64" s="37">
        <f t="shared" si="10"/>
        <v>3792.6370059476185</v>
      </c>
      <c r="L64" s="37">
        <f t="shared" si="11"/>
        <v>1849046.488847591</v>
      </c>
      <c r="M64" s="37">
        <f t="shared" si="12"/>
        <v>1763576.2077656426</v>
      </c>
      <c r="N64" s="41">
        <f>'jan-apr'!M64</f>
        <v>1041598.6189240133</v>
      </c>
      <c r="O64" s="41">
        <f t="shared" si="13"/>
        <v>721977.58884162921</v>
      </c>
    </row>
    <row r="65" spans="1:15" s="34" customFormat="1" ht="15" x14ac:dyDescent="0.25">
      <c r="A65" s="33">
        <v>1818</v>
      </c>
      <c r="B65" s="34" t="s">
        <v>396</v>
      </c>
      <c r="C65" s="81">
        <v>25792371</v>
      </c>
      <c r="D65" s="36">
        <v>1793</v>
      </c>
      <c r="E65" s="37">
        <f t="shared" si="6"/>
        <v>14385.036809815951</v>
      </c>
      <c r="F65" s="38">
        <f t="shared" si="1"/>
        <v>0.89146731392650624</v>
      </c>
      <c r="G65" s="39">
        <f t="shared" si="7"/>
        <v>1050.7934457128852</v>
      </c>
      <c r="H65" s="39">
        <f t="shared" si="2"/>
        <v>48.190270655706442</v>
      </c>
      <c r="I65" s="37">
        <f t="shared" si="8"/>
        <v>1098.9837163685916</v>
      </c>
      <c r="J65" s="40">
        <f t="shared" si="9"/>
        <v>-183.80705609021129</v>
      </c>
      <c r="K65" s="37">
        <f t="shared" si="10"/>
        <v>915.17666027838027</v>
      </c>
      <c r="L65" s="37">
        <f t="shared" si="11"/>
        <v>1970477.8034488847</v>
      </c>
      <c r="M65" s="37">
        <f t="shared" si="12"/>
        <v>1640911.7518791358</v>
      </c>
      <c r="N65" s="41">
        <f>'jan-apr'!M65</f>
        <v>840781.29305426672</v>
      </c>
      <c r="O65" s="41">
        <f t="shared" si="13"/>
        <v>800130.45882486913</v>
      </c>
    </row>
    <row r="66" spans="1:15" s="34" customFormat="1" ht="15" x14ac:dyDescent="0.25">
      <c r="A66" s="33">
        <v>1820</v>
      </c>
      <c r="B66" s="34" t="s">
        <v>295</v>
      </c>
      <c r="C66" s="81">
        <v>98434963</v>
      </c>
      <c r="D66" s="36">
        <v>7394</v>
      </c>
      <c r="E66" s="37">
        <f t="shared" si="6"/>
        <v>13312.81620232621</v>
      </c>
      <c r="F66" s="38">
        <f t="shared" si="1"/>
        <v>0.82501982147078445</v>
      </c>
      <c r="G66" s="39">
        <f t="shared" si="7"/>
        <v>1694.1258102067295</v>
      </c>
      <c r="H66" s="39">
        <f t="shared" si="2"/>
        <v>423.46748327711555</v>
      </c>
      <c r="I66" s="37">
        <f t="shared" si="8"/>
        <v>2117.5932934838452</v>
      </c>
      <c r="J66" s="40">
        <f t="shared" si="9"/>
        <v>-183.80705609021129</v>
      </c>
      <c r="K66" s="37">
        <f t="shared" si="10"/>
        <v>1933.7862373936339</v>
      </c>
      <c r="L66" s="37">
        <f t="shared" si="11"/>
        <v>15657484.812019551</v>
      </c>
      <c r="M66" s="37">
        <f t="shared" si="12"/>
        <v>14298415.439288529</v>
      </c>
      <c r="N66" s="41">
        <f>'jan-apr'!M66</f>
        <v>9511402.3331702258</v>
      </c>
      <c r="O66" s="41">
        <f t="shared" si="13"/>
        <v>4787013.1061183028</v>
      </c>
    </row>
    <row r="67" spans="1:15" s="34" customFormat="1" ht="15" x14ac:dyDescent="0.25">
      <c r="A67" s="33">
        <v>1822</v>
      </c>
      <c r="B67" s="34" t="s">
        <v>296</v>
      </c>
      <c r="C67" s="81">
        <v>24520198</v>
      </c>
      <c r="D67" s="36">
        <v>2278</v>
      </c>
      <c r="E67" s="37">
        <f t="shared" si="6"/>
        <v>10763.914837576822</v>
      </c>
      <c r="F67" s="38">
        <f t="shared" si="1"/>
        <v>0.66705969365615037</v>
      </c>
      <c r="G67" s="39">
        <f t="shared" si="7"/>
        <v>3223.4666290563623</v>
      </c>
      <c r="H67" s="39">
        <f t="shared" si="2"/>
        <v>1315.5829609394013</v>
      </c>
      <c r="I67" s="37">
        <f t="shared" si="8"/>
        <v>4539.0495899957641</v>
      </c>
      <c r="J67" s="40">
        <f t="shared" si="9"/>
        <v>-183.80705609021129</v>
      </c>
      <c r="K67" s="37">
        <f t="shared" si="10"/>
        <v>4355.2425339055526</v>
      </c>
      <c r="L67" s="37">
        <f t="shared" si="11"/>
        <v>10339954.966010351</v>
      </c>
      <c r="M67" s="37">
        <f t="shared" si="12"/>
        <v>9921242.4922368489</v>
      </c>
      <c r="N67" s="41">
        <f>'jan-apr'!M67</f>
        <v>6180097.5104492521</v>
      </c>
      <c r="O67" s="41">
        <f t="shared" si="13"/>
        <v>3741144.9817875968</v>
      </c>
    </row>
    <row r="68" spans="1:15" s="34" customFormat="1" ht="15" x14ac:dyDescent="0.25">
      <c r="A68" s="33">
        <v>1824</v>
      </c>
      <c r="B68" s="34" t="s">
        <v>297</v>
      </c>
      <c r="C68" s="81">
        <v>179066440</v>
      </c>
      <c r="D68" s="36">
        <v>13268</v>
      </c>
      <c r="E68" s="37">
        <f t="shared" si="6"/>
        <v>13496.113958396141</v>
      </c>
      <c r="F68" s="38">
        <f t="shared" si="1"/>
        <v>0.83637912213944277</v>
      </c>
      <c r="G68" s="39">
        <f t="shared" si="7"/>
        <v>1584.147156564771</v>
      </c>
      <c r="H68" s="39">
        <f t="shared" si="2"/>
        <v>359.31326865263969</v>
      </c>
      <c r="I68" s="37">
        <f t="shared" si="8"/>
        <v>1943.4604252174106</v>
      </c>
      <c r="J68" s="40">
        <f t="shared" si="9"/>
        <v>-183.80705609021129</v>
      </c>
      <c r="K68" s="37">
        <f t="shared" si="10"/>
        <v>1759.6533691271993</v>
      </c>
      <c r="L68" s="37">
        <f t="shared" si="11"/>
        <v>25785832.921784602</v>
      </c>
      <c r="M68" s="37">
        <f t="shared" si="12"/>
        <v>23347080.901579682</v>
      </c>
      <c r="N68" s="41">
        <f>'jan-apr'!M68</f>
        <v>13816528.88996519</v>
      </c>
      <c r="O68" s="41">
        <f t="shared" si="13"/>
        <v>9530552.0116144922</v>
      </c>
    </row>
    <row r="69" spans="1:15" s="34" customFormat="1" ht="15" x14ac:dyDescent="0.25">
      <c r="A69" s="33">
        <v>1825</v>
      </c>
      <c r="B69" s="34" t="s">
        <v>298</v>
      </c>
      <c r="C69" s="81">
        <v>18225162</v>
      </c>
      <c r="D69" s="36">
        <v>1453</v>
      </c>
      <c r="E69" s="37">
        <f t="shared" si="6"/>
        <v>12543.125946317963</v>
      </c>
      <c r="F69" s="38">
        <f t="shared" si="1"/>
        <v>0.77732069395719583</v>
      </c>
      <c r="G69" s="39">
        <f t="shared" si="7"/>
        <v>2155.9399638116779</v>
      </c>
      <c r="H69" s="39">
        <f t="shared" si="2"/>
        <v>692.85907288000203</v>
      </c>
      <c r="I69" s="37">
        <f t="shared" si="8"/>
        <v>2848.7990366916802</v>
      </c>
      <c r="J69" s="40">
        <f t="shared" si="9"/>
        <v>-183.80705609021129</v>
      </c>
      <c r="K69" s="37">
        <f t="shared" si="10"/>
        <v>2664.9919806014686</v>
      </c>
      <c r="L69" s="37">
        <f t="shared" si="11"/>
        <v>4139305.0003130115</v>
      </c>
      <c r="M69" s="37">
        <f t="shared" si="12"/>
        <v>3872233.3478139341</v>
      </c>
      <c r="N69" s="41">
        <f>'jan-apr'!M69</f>
        <v>1564552.8510679377</v>
      </c>
      <c r="O69" s="41">
        <f t="shared" si="13"/>
        <v>2307680.4967459962</v>
      </c>
    </row>
    <row r="70" spans="1:15" s="34" customFormat="1" ht="15" x14ac:dyDescent="0.25">
      <c r="A70" s="33">
        <v>1826</v>
      </c>
      <c r="B70" s="34" t="s">
        <v>397</v>
      </c>
      <c r="C70" s="81">
        <v>15716548</v>
      </c>
      <c r="D70" s="36">
        <v>1267</v>
      </c>
      <c r="E70" s="37">
        <f t="shared" si="6"/>
        <v>12404.536700868193</v>
      </c>
      <c r="F70" s="38">
        <f t="shared" si="1"/>
        <v>0.76873206231074065</v>
      </c>
      <c r="G70" s="39">
        <f t="shared" si="7"/>
        <v>2239.0935110815394</v>
      </c>
      <c r="H70" s="39">
        <f t="shared" si="2"/>
        <v>741.36530878742144</v>
      </c>
      <c r="I70" s="37">
        <f t="shared" si="8"/>
        <v>2980.4588198689607</v>
      </c>
      <c r="J70" s="40">
        <f t="shared" si="9"/>
        <v>-183.80705609021129</v>
      </c>
      <c r="K70" s="37">
        <f t="shared" si="10"/>
        <v>2796.6517637787492</v>
      </c>
      <c r="L70" s="37">
        <f t="shared" si="11"/>
        <v>3776241.3247739733</v>
      </c>
      <c r="M70" s="37">
        <f t="shared" si="12"/>
        <v>3543357.7847076752</v>
      </c>
      <c r="N70" s="41">
        <f>'jan-apr'!M70</f>
        <v>1146351.7934983333</v>
      </c>
      <c r="O70" s="41">
        <f t="shared" si="13"/>
        <v>2397005.9912093421</v>
      </c>
    </row>
    <row r="71" spans="1:15" s="34" customFormat="1" ht="15" x14ac:dyDescent="0.25">
      <c r="A71" s="33">
        <v>1827</v>
      </c>
      <c r="B71" s="34" t="s">
        <v>299</v>
      </c>
      <c r="C71" s="81">
        <v>17395141</v>
      </c>
      <c r="D71" s="36">
        <v>1371</v>
      </c>
      <c r="E71" s="37">
        <f t="shared" si="6"/>
        <v>12687.921954777534</v>
      </c>
      <c r="F71" s="38">
        <f t="shared" si="1"/>
        <v>0.78629397017715319</v>
      </c>
      <c r="G71" s="39">
        <f t="shared" si="7"/>
        <v>2069.0623587359355</v>
      </c>
      <c r="H71" s="39">
        <f t="shared" si="2"/>
        <v>642.1804699191523</v>
      </c>
      <c r="I71" s="37">
        <f t="shared" si="8"/>
        <v>2711.2428286550876</v>
      </c>
      <c r="J71" s="40">
        <f t="shared" si="9"/>
        <v>-183.80705609021129</v>
      </c>
      <c r="K71" s="37">
        <f t="shared" si="10"/>
        <v>2527.4357725648761</v>
      </c>
      <c r="L71" s="37">
        <f t="shared" si="11"/>
        <v>3717113.918086125</v>
      </c>
      <c r="M71" s="37">
        <f t="shared" si="12"/>
        <v>3465114.4441864449</v>
      </c>
      <c r="N71" s="41">
        <f>'jan-apr'!M71</f>
        <v>1677732.4574082198</v>
      </c>
      <c r="O71" s="41">
        <f t="shared" si="13"/>
        <v>1787381.9867782251</v>
      </c>
    </row>
    <row r="72" spans="1:15" s="34" customFormat="1" ht="15" x14ac:dyDescent="0.25">
      <c r="A72" s="33">
        <v>1828</v>
      </c>
      <c r="B72" s="34" t="s">
        <v>300</v>
      </c>
      <c r="C72" s="81">
        <v>21371619</v>
      </c>
      <c r="D72" s="36">
        <v>1701</v>
      </c>
      <c r="E72" s="37">
        <f t="shared" si="6"/>
        <v>12564.149911816579</v>
      </c>
      <c r="F72" s="38">
        <f t="shared" ref="F72:F135" si="14">IF(ISNUMBER(C72),E72/E$364,"")</f>
        <v>0.77862358795037256</v>
      </c>
      <c r="G72" s="39">
        <f t="shared" ref="G72:G135" si="15">(E$364-E72)*0.6</f>
        <v>2143.3255845125082</v>
      </c>
      <c r="H72" s="39">
        <f t="shared" ref="H72:H135" si="16">IF(E72&gt;=E$364*0.9,0,IF(E72&lt;0.9*E$364,(E$364*0.9-E72)*0.35))</f>
        <v>685.50068495548635</v>
      </c>
      <c r="I72" s="37">
        <f t="shared" si="8"/>
        <v>2828.8262694679943</v>
      </c>
      <c r="J72" s="40">
        <f t="shared" si="9"/>
        <v>-183.80705609021129</v>
      </c>
      <c r="K72" s="37">
        <f t="shared" si="10"/>
        <v>2645.0192133777828</v>
      </c>
      <c r="L72" s="37">
        <f t="shared" si="11"/>
        <v>4811833.4843650581</v>
      </c>
      <c r="M72" s="37">
        <f t="shared" si="12"/>
        <v>4499177.6819556085</v>
      </c>
      <c r="N72" s="41">
        <f>'jan-apr'!M72</f>
        <v>1527482.7611607446</v>
      </c>
      <c r="O72" s="41">
        <f t="shared" si="13"/>
        <v>2971694.9207948642</v>
      </c>
    </row>
    <row r="73" spans="1:15" s="34" customFormat="1" ht="15" x14ac:dyDescent="0.25">
      <c r="A73" s="33">
        <v>1832</v>
      </c>
      <c r="B73" s="34" t="s">
        <v>301</v>
      </c>
      <c r="C73" s="81">
        <v>83953797</v>
      </c>
      <c r="D73" s="36">
        <v>4428</v>
      </c>
      <c r="E73" s="37">
        <f t="shared" ref="E73:E136" si="17">(C73)/D73</f>
        <v>18959.7554200542</v>
      </c>
      <c r="F73" s="38">
        <f t="shared" si="14"/>
        <v>1.1749710800521398</v>
      </c>
      <c r="G73" s="39">
        <f t="shared" si="15"/>
        <v>-1694.0377204300642</v>
      </c>
      <c r="H73" s="39">
        <f t="shared" si="16"/>
        <v>0</v>
      </c>
      <c r="I73" s="37">
        <f t="shared" ref="I73:I121" si="18">G73+H73</f>
        <v>-1694.0377204300642</v>
      </c>
      <c r="J73" s="40">
        <f t="shared" ref="J73:J136" si="19">I$366</f>
        <v>-183.80705609021129</v>
      </c>
      <c r="K73" s="37">
        <f t="shared" ref="K73:K121" si="20">I73+J73</f>
        <v>-1877.8447765202754</v>
      </c>
      <c r="L73" s="37">
        <f t="shared" ref="L73:L121" si="21">(I73*D73)</f>
        <v>-7501199.0260643242</v>
      </c>
      <c r="M73" s="37">
        <f t="shared" ref="M73:M121" si="22">(K73*D73)</f>
        <v>-8315096.6704317797</v>
      </c>
      <c r="N73" s="41">
        <f>'jan-apr'!M73</f>
        <v>-12453524.063778978</v>
      </c>
      <c r="O73" s="41">
        <f t="shared" ref="O73:O121" si="23">M73-N73</f>
        <v>4138427.3933471981</v>
      </c>
    </row>
    <row r="74" spans="1:15" s="34" customFormat="1" ht="15" x14ac:dyDescent="0.25">
      <c r="A74" s="33">
        <v>1833</v>
      </c>
      <c r="B74" s="34" t="s">
        <v>302</v>
      </c>
      <c r="C74" s="81">
        <v>385644710</v>
      </c>
      <c r="D74" s="36">
        <v>26083</v>
      </c>
      <c r="E74" s="37">
        <f t="shared" si="17"/>
        <v>14785.289652263928</v>
      </c>
      <c r="F74" s="38">
        <f t="shared" si="14"/>
        <v>0.91627172222006503</v>
      </c>
      <c r="G74" s="39">
        <f t="shared" si="15"/>
        <v>810.64174024409908</v>
      </c>
      <c r="H74" s="39">
        <f t="shared" si="16"/>
        <v>0</v>
      </c>
      <c r="I74" s="37">
        <f t="shared" si="18"/>
        <v>810.64174024409908</v>
      </c>
      <c r="J74" s="40">
        <f t="shared" si="19"/>
        <v>-183.80705609021129</v>
      </c>
      <c r="K74" s="37">
        <f t="shared" si="20"/>
        <v>626.83468415388779</v>
      </c>
      <c r="L74" s="37">
        <f t="shared" si="21"/>
        <v>21143968.510786835</v>
      </c>
      <c r="M74" s="37">
        <f t="shared" si="22"/>
        <v>16349729.066785855</v>
      </c>
      <c r="N74" s="41">
        <f>'jan-apr'!M74</f>
        <v>4657692.0382233132</v>
      </c>
      <c r="O74" s="41">
        <f t="shared" si="23"/>
        <v>11692037.028562542</v>
      </c>
    </row>
    <row r="75" spans="1:15" s="34" customFormat="1" ht="15" x14ac:dyDescent="0.25">
      <c r="A75" s="33">
        <v>1834</v>
      </c>
      <c r="B75" s="34" t="s">
        <v>303</v>
      </c>
      <c r="C75" s="81">
        <v>35105736</v>
      </c>
      <c r="D75" s="36">
        <v>1876</v>
      </c>
      <c r="E75" s="37">
        <f t="shared" si="17"/>
        <v>18713.078891257996</v>
      </c>
      <c r="F75" s="38">
        <f t="shared" si="14"/>
        <v>1.1596840797168602</v>
      </c>
      <c r="G75" s="39">
        <f t="shared" si="15"/>
        <v>-1546.0318031523416</v>
      </c>
      <c r="H75" s="39">
        <f t="shared" si="16"/>
        <v>0</v>
      </c>
      <c r="I75" s="37">
        <f t="shared" si="18"/>
        <v>-1546.0318031523416</v>
      </c>
      <c r="J75" s="40">
        <f t="shared" si="19"/>
        <v>-183.80705609021129</v>
      </c>
      <c r="K75" s="37">
        <f t="shared" si="20"/>
        <v>-1729.8388592425529</v>
      </c>
      <c r="L75" s="37">
        <f t="shared" si="21"/>
        <v>-2900355.6627137926</v>
      </c>
      <c r="M75" s="37">
        <f t="shared" si="22"/>
        <v>-3245177.6999390293</v>
      </c>
      <c r="N75" s="41">
        <f>'jan-apr'!M75</f>
        <v>-1786035.5876353574</v>
      </c>
      <c r="O75" s="41">
        <f t="shared" si="23"/>
        <v>-1459142.1123036719</v>
      </c>
    </row>
    <row r="76" spans="1:15" s="34" customFormat="1" ht="15" x14ac:dyDescent="0.25">
      <c r="A76" s="33">
        <v>1835</v>
      </c>
      <c r="B76" s="34" t="s">
        <v>304</v>
      </c>
      <c r="C76" s="81">
        <v>7397790</v>
      </c>
      <c r="D76" s="36">
        <v>442</v>
      </c>
      <c r="E76" s="37">
        <f t="shared" si="17"/>
        <v>16737.081447963799</v>
      </c>
      <c r="F76" s="38">
        <f t="shared" si="14"/>
        <v>1.0372278666123447</v>
      </c>
      <c r="G76" s="39">
        <f t="shared" si="15"/>
        <v>-360.43333717582391</v>
      </c>
      <c r="H76" s="39">
        <f t="shared" si="16"/>
        <v>0</v>
      </c>
      <c r="I76" s="37">
        <f t="shared" si="18"/>
        <v>-360.43333717582391</v>
      </c>
      <c r="J76" s="40">
        <f t="shared" si="19"/>
        <v>-183.80705609021129</v>
      </c>
      <c r="K76" s="37">
        <f t="shared" si="20"/>
        <v>-544.2403932660352</v>
      </c>
      <c r="L76" s="37">
        <f t="shared" si="21"/>
        <v>-159311.53503171416</v>
      </c>
      <c r="M76" s="37">
        <f t="shared" si="22"/>
        <v>-240554.25382358755</v>
      </c>
      <c r="N76" s="41">
        <f>'jan-apr'!M76</f>
        <v>-423006.35017847997</v>
      </c>
      <c r="O76" s="41">
        <f t="shared" si="23"/>
        <v>182452.09635489242</v>
      </c>
    </row>
    <row r="77" spans="1:15" s="34" customFormat="1" ht="15" x14ac:dyDescent="0.25">
      <c r="A77" s="33">
        <v>1836</v>
      </c>
      <c r="B77" s="34" t="s">
        <v>305</v>
      </c>
      <c r="C77" s="81">
        <v>15789095</v>
      </c>
      <c r="D77" s="36">
        <v>1206</v>
      </c>
      <c r="E77" s="37">
        <f t="shared" si="17"/>
        <v>13092.118573797678</v>
      </c>
      <c r="F77" s="38">
        <f t="shared" si="14"/>
        <v>0.81134278159278928</v>
      </c>
      <c r="G77" s="39">
        <f t="shared" si="15"/>
        <v>1826.5443873238492</v>
      </c>
      <c r="H77" s="39">
        <f t="shared" si="16"/>
        <v>500.711653262102</v>
      </c>
      <c r="I77" s="37">
        <f t="shared" si="18"/>
        <v>2327.2560405859513</v>
      </c>
      <c r="J77" s="40">
        <f t="shared" si="19"/>
        <v>-183.80705609021129</v>
      </c>
      <c r="K77" s="37">
        <f t="shared" si="20"/>
        <v>2143.4489844957398</v>
      </c>
      <c r="L77" s="37">
        <f t="shared" si="21"/>
        <v>2806670.7849466573</v>
      </c>
      <c r="M77" s="37">
        <f t="shared" si="22"/>
        <v>2584999.4753018622</v>
      </c>
      <c r="N77" s="41">
        <f>'jan-apr'!M77</f>
        <v>1225734.6055319579</v>
      </c>
      <c r="O77" s="41">
        <f t="shared" si="23"/>
        <v>1359264.8697699043</v>
      </c>
    </row>
    <row r="78" spans="1:15" s="34" customFormat="1" ht="15" x14ac:dyDescent="0.25">
      <c r="A78" s="33">
        <v>1837</v>
      </c>
      <c r="B78" s="34" t="s">
        <v>306</v>
      </c>
      <c r="C78" s="81">
        <v>107281342</v>
      </c>
      <c r="D78" s="36">
        <v>6247</v>
      </c>
      <c r="E78" s="37">
        <f t="shared" si="17"/>
        <v>17173.257883784216</v>
      </c>
      <c r="F78" s="38">
        <f t="shared" si="14"/>
        <v>1.0642585263721815</v>
      </c>
      <c r="G78" s="39">
        <f t="shared" si="15"/>
        <v>-622.13919866807373</v>
      </c>
      <c r="H78" s="39">
        <f t="shared" si="16"/>
        <v>0</v>
      </c>
      <c r="I78" s="37">
        <f t="shared" si="18"/>
        <v>-622.13919866807373</v>
      </c>
      <c r="J78" s="40">
        <f t="shared" si="19"/>
        <v>-183.80705609021129</v>
      </c>
      <c r="K78" s="37">
        <f t="shared" si="20"/>
        <v>-805.94625475828502</v>
      </c>
      <c r="L78" s="37">
        <f t="shared" si="21"/>
        <v>-3886503.5740794567</v>
      </c>
      <c r="M78" s="37">
        <f t="shared" si="22"/>
        <v>-5034746.2534750067</v>
      </c>
      <c r="N78" s="41">
        <f>'jan-apr'!M78</f>
        <v>-7702108.4972057994</v>
      </c>
      <c r="O78" s="41">
        <f t="shared" si="23"/>
        <v>2667362.2437307928</v>
      </c>
    </row>
    <row r="79" spans="1:15" s="34" customFormat="1" ht="15" x14ac:dyDescent="0.25">
      <c r="A79" s="33">
        <v>1838</v>
      </c>
      <c r="B79" s="34" t="s">
        <v>307</v>
      </c>
      <c r="C79" s="81">
        <v>29262768</v>
      </c>
      <c r="D79" s="36">
        <v>1920</v>
      </c>
      <c r="E79" s="37">
        <f t="shared" si="17"/>
        <v>15241.025</v>
      </c>
      <c r="F79" s="38">
        <f t="shared" si="14"/>
        <v>0.94451448389519743</v>
      </c>
      <c r="G79" s="39">
        <f t="shared" si="15"/>
        <v>537.20053160245584</v>
      </c>
      <c r="H79" s="39">
        <f t="shared" si="16"/>
        <v>0</v>
      </c>
      <c r="I79" s="37">
        <f t="shared" si="18"/>
        <v>537.20053160245584</v>
      </c>
      <c r="J79" s="40">
        <f t="shared" si="19"/>
        <v>-183.80705609021129</v>
      </c>
      <c r="K79" s="37">
        <f t="shared" si="20"/>
        <v>353.39347551224455</v>
      </c>
      <c r="L79" s="37">
        <f t="shared" si="21"/>
        <v>1031425.0206767152</v>
      </c>
      <c r="M79" s="37">
        <f t="shared" si="22"/>
        <v>678515.47298350953</v>
      </c>
      <c r="N79" s="41">
        <f>'jan-apr'!M79</f>
        <v>-151166.87860335226</v>
      </c>
      <c r="O79" s="41">
        <f t="shared" si="23"/>
        <v>829682.35158686177</v>
      </c>
    </row>
    <row r="80" spans="1:15" s="34" customFormat="1" ht="15" x14ac:dyDescent="0.25">
      <c r="A80" s="33">
        <v>1839</v>
      </c>
      <c r="B80" s="34" t="s">
        <v>308</v>
      </c>
      <c r="C80" s="81">
        <v>16987857</v>
      </c>
      <c r="D80" s="36">
        <v>999</v>
      </c>
      <c r="E80" s="37">
        <f t="shared" si="17"/>
        <v>17004.86186186186</v>
      </c>
      <c r="F80" s="38">
        <f t="shared" si="14"/>
        <v>1.0538227137063014</v>
      </c>
      <c r="G80" s="39">
        <f t="shared" si="15"/>
        <v>-521.10158551466043</v>
      </c>
      <c r="H80" s="39">
        <f t="shared" si="16"/>
        <v>0</v>
      </c>
      <c r="I80" s="37">
        <f t="shared" si="18"/>
        <v>-521.10158551466043</v>
      </c>
      <c r="J80" s="40">
        <f t="shared" si="19"/>
        <v>-183.80705609021129</v>
      </c>
      <c r="K80" s="37">
        <f t="shared" si="20"/>
        <v>-704.90864160487172</v>
      </c>
      <c r="L80" s="37">
        <f t="shared" si="21"/>
        <v>-520580.48392914579</v>
      </c>
      <c r="M80" s="37">
        <f t="shared" si="22"/>
        <v>-704203.7329632669</v>
      </c>
      <c r="N80" s="41">
        <f>'jan-apr'!M80</f>
        <v>-1940579.8290233067</v>
      </c>
      <c r="O80" s="41">
        <f t="shared" si="23"/>
        <v>1236376.0960600399</v>
      </c>
    </row>
    <row r="81" spans="1:15" s="34" customFormat="1" ht="15" x14ac:dyDescent="0.25">
      <c r="A81" s="33">
        <v>1840</v>
      </c>
      <c r="B81" s="34" t="s">
        <v>309</v>
      </c>
      <c r="C81" s="81">
        <v>58411483</v>
      </c>
      <c r="D81" s="36">
        <v>4632</v>
      </c>
      <c r="E81" s="37">
        <f t="shared" si="17"/>
        <v>12610.423791018999</v>
      </c>
      <c r="F81" s="38">
        <f t="shared" si="14"/>
        <v>0.78149126575634043</v>
      </c>
      <c r="G81" s="39">
        <f t="shared" si="15"/>
        <v>2115.5612569910563</v>
      </c>
      <c r="H81" s="39">
        <f t="shared" si="16"/>
        <v>669.30482723463956</v>
      </c>
      <c r="I81" s="37">
        <f t="shared" si="18"/>
        <v>2784.8660842256959</v>
      </c>
      <c r="J81" s="40">
        <f t="shared" si="19"/>
        <v>-183.80705609021129</v>
      </c>
      <c r="K81" s="37">
        <f t="shared" si="20"/>
        <v>2601.0590281354844</v>
      </c>
      <c r="L81" s="37">
        <f t="shared" si="21"/>
        <v>12899499.702133423</v>
      </c>
      <c r="M81" s="37">
        <f t="shared" si="22"/>
        <v>12048105.418323563</v>
      </c>
      <c r="N81" s="41">
        <f>'jan-apr'!M81</f>
        <v>7837197.6772172675</v>
      </c>
      <c r="O81" s="41">
        <f t="shared" si="23"/>
        <v>4210907.741106296</v>
      </c>
    </row>
    <row r="82" spans="1:15" s="34" customFormat="1" ht="15" x14ac:dyDescent="0.25">
      <c r="A82" s="33">
        <v>1841</v>
      </c>
      <c r="B82" s="34" t="s">
        <v>398</v>
      </c>
      <c r="C82" s="81">
        <v>140375671</v>
      </c>
      <c r="D82" s="36">
        <v>9640</v>
      </c>
      <c r="E82" s="37">
        <f t="shared" si="17"/>
        <v>14561.791597510373</v>
      </c>
      <c r="F82" s="38">
        <f t="shared" si="14"/>
        <v>0.90242113475385888</v>
      </c>
      <c r="G82" s="39">
        <f t="shared" si="15"/>
        <v>944.74057309623163</v>
      </c>
      <c r="H82" s="39">
        <f t="shared" si="16"/>
        <v>0</v>
      </c>
      <c r="I82" s="37">
        <f t="shared" si="18"/>
        <v>944.74057309623163</v>
      </c>
      <c r="J82" s="40">
        <f t="shared" si="19"/>
        <v>-183.80705609021129</v>
      </c>
      <c r="K82" s="37">
        <f t="shared" si="20"/>
        <v>760.93351700602034</v>
      </c>
      <c r="L82" s="37">
        <f t="shared" si="21"/>
        <v>9107299.1246476732</v>
      </c>
      <c r="M82" s="37">
        <f t="shared" si="22"/>
        <v>7335399.1039380357</v>
      </c>
      <c r="N82" s="41">
        <f>'jan-apr'!M82</f>
        <v>1685891.397012339</v>
      </c>
      <c r="O82" s="41">
        <f t="shared" si="23"/>
        <v>5649507.7069256967</v>
      </c>
    </row>
    <row r="83" spans="1:15" s="34" customFormat="1" ht="15" x14ac:dyDescent="0.25">
      <c r="A83" s="33">
        <v>1845</v>
      </c>
      <c r="B83" s="34" t="s">
        <v>310</v>
      </c>
      <c r="C83" s="81">
        <v>38885504</v>
      </c>
      <c r="D83" s="36">
        <v>1912</v>
      </c>
      <c r="E83" s="37">
        <f t="shared" si="17"/>
        <v>20337.606694560669</v>
      </c>
      <c r="F83" s="38">
        <f t="shared" si="14"/>
        <v>1.2603590697329401</v>
      </c>
      <c r="G83" s="39">
        <f t="shared" si="15"/>
        <v>-2520.7484851339455</v>
      </c>
      <c r="H83" s="39">
        <f t="shared" si="16"/>
        <v>0</v>
      </c>
      <c r="I83" s="37">
        <f t="shared" si="18"/>
        <v>-2520.7484851339455</v>
      </c>
      <c r="J83" s="40">
        <f t="shared" si="19"/>
        <v>-183.80705609021129</v>
      </c>
      <c r="K83" s="37">
        <f t="shared" si="20"/>
        <v>-2704.5555412241565</v>
      </c>
      <c r="L83" s="37">
        <f t="shared" si="21"/>
        <v>-4819671.1035761042</v>
      </c>
      <c r="M83" s="37">
        <f t="shared" si="22"/>
        <v>-5171110.1948205875</v>
      </c>
      <c r="N83" s="41">
        <f>'jan-apr'!M83</f>
        <v>-6795891.7166091707</v>
      </c>
      <c r="O83" s="41">
        <f t="shared" si="23"/>
        <v>1624781.5217885831</v>
      </c>
    </row>
    <row r="84" spans="1:15" s="34" customFormat="1" ht="15" x14ac:dyDescent="0.25">
      <c r="A84" s="33">
        <v>1848</v>
      </c>
      <c r="B84" s="34" t="s">
        <v>311</v>
      </c>
      <c r="C84" s="81">
        <v>33651593</v>
      </c>
      <c r="D84" s="36">
        <v>2586</v>
      </c>
      <c r="E84" s="37">
        <f t="shared" si="17"/>
        <v>13012.990332559939</v>
      </c>
      <c r="F84" s="38">
        <f t="shared" si="14"/>
        <v>0.80643905825828932</v>
      </c>
      <c r="G84" s="39">
        <f t="shared" si="15"/>
        <v>1874.0213320664923</v>
      </c>
      <c r="H84" s="39">
        <f t="shared" si="16"/>
        <v>528.40653769531048</v>
      </c>
      <c r="I84" s="37">
        <f t="shared" si="18"/>
        <v>2402.4278697618029</v>
      </c>
      <c r="J84" s="40">
        <f t="shared" si="19"/>
        <v>-183.80705609021129</v>
      </c>
      <c r="K84" s="37">
        <f t="shared" si="20"/>
        <v>2218.6208136715913</v>
      </c>
      <c r="L84" s="37">
        <f t="shared" si="21"/>
        <v>6212678.4712040219</v>
      </c>
      <c r="M84" s="37">
        <f t="shared" si="22"/>
        <v>5737353.4241547352</v>
      </c>
      <c r="N84" s="41">
        <f>'jan-apr'!M84</f>
        <v>3624586.9939516103</v>
      </c>
      <c r="O84" s="41">
        <f t="shared" si="23"/>
        <v>2112766.4302031249</v>
      </c>
    </row>
    <row r="85" spans="1:15" s="34" customFormat="1" ht="15" x14ac:dyDescent="0.25">
      <c r="A85" s="33">
        <v>1851</v>
      </c>
      <c r="B85" s="34" t="s">
        <v>312</v>
      </c>
      <c r="C85" s="81">
        <v>25469793</v>
      </c>
      <c r="D85" s="36">
        <v>2003</v>
      </c>
      <c r="E85" s="37">
        <f t="shared" si="17"/>
        <v>12715.822765851222</v>
      </c>
      <c r="F85" s="38">
        <f t="shared" si="14"/>
        <v>0.78802303499868076</v>
      </c>
      <c r="G85" s="39">
        <f t="shared" si="15"/>
        <v>2052.3218720917221</v>
      </c>
      <c r="H85" s="39">
        <f t="shared" si="16"/>
        <v>632.41518604336125</v>
      </c>
      <c r="I85" s="37">
        <f t="shared" si="18"/>
        <v>2684.7370581350833</v>
      </c>
      <c r="J85" s="40">
        <f t="shared" si="19"/>
        <v>-183.80705609021129</v>
      </c>
      <c r="K85" s="37">
        <f t="shared" si="20"/>
        <v>2500.9300020448718</v>
      </c>
      <c r="L85" s="37">
        <f t="shared" si="21"/>
        <v>5377528.327444572</v>
      </c>
      <c r="M85" s="37">
        <f t="shared" si="22"/>
        <v>5009362.7940958785</v>
      </c>
      <c r="N85" s="41">
        <f>'jan-apr'!M85</f>
        <v>3061999.2573221466</v>
      </c>
      <c r="O85" s="41">
        <f t="shared" si="23"/>
        <v>1947363.5367737319</v>
      </c>
    </row>
    <row r="86" spans="1:15" s="34" customFormat="1" ht="15" x14ac:dyDescent="0.25">
      <c r="A86" s="33">
        <v>1853</v>
      </c>
      <c r="B86" s="34" t="s">
        <v>314</v>
      </c>
      <c r="C86" s="81">
        <v>15516287</v>
      </c>
      <c r="D86" s="36">
        <v>1324</v>
      </c>
      <c r="E86" s="37">
        <f t="shared" si="17"/>
        <v>11719.25</v>
      </c>
      <c r="F86" s="38">
        <f t="shared" si="14"/>
        <v>0.72626357908269246</v>
      </c>
      <c r="G86" s="39">
        <f t="shared" si="15"/>
        <v>2650.2655316024557</v>
      </c>
      <c r="H86" s="39">
        <f t="shared" si="16"/>
        <v>981.21565409128914</v>
      </c>
      <c r="I86" s="37">
        <f t="shared" si="18"/>
        <v>3631.4811856937449</v>
      </c>
      <c r="J86" s="40">
        <f t="shared" si="19"/>
        <v>-183.80705609021129</v>
      </c>
      <c r="K86" s="37">
        <f t="shared" si="20"/>
        <v>3447.6741296035334</v>
      </c>
      <c r="L86" s="37">
        <f t="shared" si="21"/>
        <v>4808081.089858518</v>
      </c>
      <c r="M86" s="37">
        <f t="shared" si="22"/>
        <v>4564720.5475950781</v>
      </c>
      <c r="N86" s="41">
        <f>'jan-apr'!M86</f>
        <v>2808901.0732374061</v>
      </c>
      <c r="O86" s="41">
        <f t="shared" si="23"/>
        <v>1755819.474357672</v>
      </c>
    </row>
    <row r="87" spans="1:15" s="34" customFormat="1" ht="15" x14ac:dyDescent="0.25">
      <c r="A87" s="33">
        <v>1856</v>
      </c>
      <c r="B87" s="34" t="s">
        <v>315</v>
      </c>
      <c r="C87" s="81">
        <v>8017267</v>
      </c>
      <c r="D87" s="36">
        <v>488</v>
      </c>
      <c r="E87" s="37">
        <f t="shared" si="17"/>
        <v>16428.825819672133</v>
      </c>
      <c r="F87" s="38">
        <f t="shared" si="14"/>
        <v>1.0181246956862624</v>
      </c>
      <c r="G87" s="39">
        <f t="shared" si="15"/>
        <v>-175.47996020082391</v>
      </c>
      <c r="H87" s="39">
        <f t="shared" si="16"/>
        <v>0</v>
      </c>
      <c r="I87" s="37">
        <f t="shared" si="18"/>
        <v>-175.47996020082391</v>
      </c>
      <c r="J87" s="40">
        <f t="shared" si="19"/>
        <v>-183.80705609021129</v>
      </c>
      <c r="K87" s="37">
        <f t="shared" si="20"/>
        <v>-359.28701629103523</v>
      </c>
      <c r="L87" s="37">
        <f t="shared" si="21"/>
        <v>-85634.220578002074</v>
      </c>
      <c r="M87" s="37">
        <f t="shared" si="22"/>
        <v>-175332.06395002519</v>
      </c>
      <c r="N87" s="41">
        <f>'jan-apr'!M87</f>
        <v>448659.50373100745</v>
      </c>
      <c r="O87" s="41">
        <f t="shared" si="23"/>
        <v>-623991.5676810327</v>
      </c>
    </row>
    <row r="88" spans="1:15" s="34" customFormat="1" ht="15" x14ac:dyDescent="0.25">
      <c r="A88" s="33">
        <v>1857</v>
      </c>
      <c r="B88" s="34" t="s">
        <v>316</v>
      </c>
      <c r="C88" s="81">
        <v>10869990</v>
      </c>
      <c r="D88" s="36">
        <v>698</v>
      </c>
      <c r="E88" s="37">
        <f t="shared" si="17"/>
        <v>15573.051575931233</v>
      </c>
      <c r="F88" s="38">
        <f t="shared" si="14"/>
        <v>0.96509078437401552</v>
      </c>
      <c r="G88" s="39">
        <f t="shared" si="15"/>
        <v>337.98458604371586</v>
      </c>
      <c r="H88" s="39">
        <f t="shared" si="16"/>
        <v>0</v>
      </c>
      <c r="I88" s="37">
        <f t="shared" si="18"/>
        <v>337.98458604371586</v>
      </c>
      <c r="J88" s="40">
        <f t="shared" si="19"/>
        <v>-183.80705609021129</v>
      </c>
      <c r="K88" s="37">
        <f t="shared" si="20"/>
        <v>154.17752995350457</v>
      </c>
      <c r="L88" s="37">
        <f t="shared" si="21"/>
        <v>235913.24105851367</v>
      </c>
      <c r="M88" s="37">
        <f t="shared" si="22"/>
        <v>107615.91590754619</v>
      </c>
      <c r="N88" s="41">
        <f>'jan-apr'!M88</f>
        <v>-48150.533992260294</v>
      </c>
      <c r="O88" s="41">
        <f t="shared" si="23"/>
        <v>155766.4498998065</v>
      </c>
    </row>
    <row r="89" spans="1:15" s="34" customFormat="1" ht="15" x14ac:dyDescent="0.25">
      <c r="A89" s="33">
        <v>1859</v>
      </c>
      <c r="B89" s="34" t="s">
        <v>317</v>
      </c>
      <c r="C89" s="81">
        <v>17770427</v>
      </c>
      <c r="D89" s="36">
        <v>1238</v>
      </c>
      <c r="E89" s="37">
        <f t="shared" si="17"/>
        <v>14354.141357027464</v>
      </c>
      <c r="F89" s="38">
        <f t="shared" si="14"/>
        <v>0.88955266562396584</v>
      </c>
      <c r="G89" s="39">
        <f t="shared" si="15"/>
        <v>1069.3307173859776</v>
      </c>
      <c r="H89" s="39">
        <f t="shared" si="16"/>
        <v>59.003679131676925</v>
      </c>
      <c r="I89" s="37">
        <f t="shared" si="18"/>
        <v>1128.3343965176546</v>
      </c>
      <c r="J89" s="40">
        <f t="shared" si="19"/>
        <v>-183.80705609021129</v>
      </c>
      <c r="K89" s="37">
        <f t="shared" si="20"/>
        <v>944.52734042744328</v>
      </c>
      <c r="L89" s="37">
        <f t="shared" si="21"/>
        <v>1396877.9828888564</v>
      </c>
      <c r="M89" s="37">
        <f t="shared" si="22"/>
        <v>1169324.8474491748</v>
      </c>
      <c r="N89" s="41">
        <f>'jan-apr'!M89</f>
        <v>470885.93140054762</v>
      </c>
      <c r="O89" s="41">
        <f t="shared" si="23"/>
        <v>698438.91604862723</v>
      </c>
    </row>
    <row r="90" spans="1:15" s="34" customFormat="1" ht="15" x14ac:dyDescent="0.25">
      <c r="A90" s="33">
        <v>1860</v>
      </c>
      <c r="B90" s="34" t="s">
        <v>318</v>
      </c>
      <c r="C90" s="81">
        <v>148601188</v>
      </c>
      <c r="D90" s="36">
        <v>11521</v>
      </c>
      <c r="E90" s="37">
        <f t="shared" si="17"/>
        <v>12898.289037409948</v>
      </c>
      <c r="F90" s="38">
        <f t="shared" si="14"/>
        <v>0.7993308070356383</v>
      </c>
      <c r="G90" s="39">
        <f t="shared" si="15"/>
        <v>1942.8421091564869</v>
      </c>
      <c r="H90" s="39">
        <f t="shared" si="16"/>
        <v>568.55199099780737</v>
      </c>
      <c r="I90" s="37">
        <f t="shared" si="18"/>
        <v>2511.3941001542944</v>
      </c>
      <c r="J90" s="40">
        <f t="shared" si="19"/>
        <v>-183.80705609021129</v>
      </c>
      <c r="K90" s="37">
        <f t="shared" si="20"/>
        <v>2327.5870440640829</v>
      </c>
      <c r="L90" s="37">
        <f t="shared" si="21"/>
        <v>28933771.427877627</v>
      </c>
      <c r="M90" s="37">
        <f t="shared" si="22"/>
        <v>26816130.3346623</v>
      </c>
      <c r="N90" s="41">
        <f>'jan-apr'!M90</f>
        <v>15979069.259190438</v>
      </c>
      <c r="O90" s="41">
        <f t="shared" si="23"/>
        <v>10837061.075471861</v>
      </c>
    </row>
    <row r="91" spans="1:15" s="34" customFormat="1" ht="15" x14ac:dyDescent="0.25">
      <c r="A91" s="33">
        <v>1865</v>
      </c>
      <c r="B91" s="34" t="s">
        <v>319</v>
      </c>
      <c r="C91" s="81">
        <v>132979168</v>
      </c>
      <c r="D91" s="36">
        <v>9670</v>
      </c>
      <c r="E91" s="37">
        <f t="shared" si="17"/>
        <v>13751.723681489142</v>
      </c>
      <c r="F91" s="38">
        <f t="shared" si="14"/>
        <v>0.85221972903338727</v>
      </c>
      <c r="G91" s="39">
        <f t="shared" si="15"/>
        <v>1430.7813227089703</v>
      </c>
      <c r="H91" s="39">
        <f t="shared" si="16"/>
        <v>269.84986557008938</v>
      </c>
      <c r="I91" s="37">
        <f t="shared" si="18"/>
        <v>1700.6311882790596</v>
      </c>
      <c r="J91" s="40">
        <f t="shared" si="19"/>
        <v>-183.80705609021129</v>
      </c>
      <c r="K91" s="37">
        <f t="shared" si="20"/>
        <v>1516.8241321888484</v>
      </c>
      <c r="L91" s="37">
        <f t="shared" si="21"/>
        <v>16445103.590658506</v>
      </c>
      <c r="M91" s="37">
        <f t="shared" si="22"/>
        <v>14667689.358266164</v>
      </c>
      <c r="N91" s="41">
        <f>'jan-apr'!M91</f>
        <v>8827117.9645058215</v>
      </c>
      <c r="O91" s="41">
        <f t="shared" si="23"/>
        <v>5840571.3937603422</v>
      </c>
    </row>
    <row r="92" spans="1:15" s="34" customFormat="1" ht="15" x14ac:dyDescent="0.25">
      <c r="A92" s="33">
        <v>1866</v>
      </c>
      <c r="B92" s="34" t="s">
        <v>320</v>
      </c>
      <c r="C92" s="81">
        <v>112530797</v>
      </c>
      <c r="D92" s="36">
        <v>8065</v>
      </c>
      <c r="E92" s="37">
        <f t="shared" si="17"/>
        <v>13952.981649101053</v>
      </c>
      <c r="F92" s="38">
        <f t="shared" si="14"/>
        <v>0.86469205720086684</v>
      </c>
      <c r="G92" s="39">
        <f t="shared" si="15"/>
        <v>1310.0265421418237</v>
      </c>
      <c r="H92" s="39">
        <f t="shared" si="16"/>
        <v>199.40957690592049</v>
      </c>
      <c r="I92" s="37">
        <f t="shared" si="18"/>
        <v>1509.4361190477441</v>
      </c>
      <c r="J92" s="40">
        <f t="shared" si="19"/>
        <v>-183.80705609021129</v>
      </c>
      <c r="K92" s="37">
        <f t="shared" si="20"/>
        <v>1325.6290629575328</v>
      </c>
      <c r="L92" s="37">
        <f t="shared" si="21"/>
        <v>12173602.300120056</v>
      </c>
      <c r="M92" s="37">
        <f t="shared" si="22"/>
        <v>10691198.392752502</v>
      </c>
      <c r="N92" s="41">
        <f>'jan-apr'!M92</f>
        <v>8796755.9008003585</v>
      </c>
      <c r="O92" s="41">
        <f t="shared" si="23"/>
        <v>1894442.4919521436</v>
      </c>
    </row>
    <row r="93" spans="1:15" s="34" customFormat="1" ht="15" x14ac:dyDescent="0.25">
      <c r="A93" s="33">
        <v>1867</v>
      </c>
      <c r="B93" s="34" t="s">
        <v>170</v>
      </c>
      <c r="C93" s="81">
        <v>44369526</v>
      </c>
      <c r="D93" s="36">
        <v>2576</v>
      </c>
      <c r="E93" s="37">
        <f t="shared" si="17"/>
        <v>17224.194875776397</v>
      </c>
      <c r="F93" s="38">
        <f t="shared" si="14"/>
        <v>1.0674151858949281</v>
      </c>
      <c r="G93" s="39">
        <f t="shared" si="15"/>
        <v>-652.70139386338235</v>
      </c>
      <c r="H93" s="39">
        <f t="shared" si="16"/>
        <v>0</v>
      </c>
      <c r="I93" s="37">
        <f t="shared" si="18"/>
        <v>-652.70139386338235</v>
      </c>
      <c r="J93" s="40">
        <f t="shared" si="19"/>
        <v>-183.80705609021129</v>
      </c>
      <c r="K93" s="37">
        <f t="shared" si="20"/>
        <v>-836.50844995359364</v>
      </c>
      <c r="L93" s="37">
        <f t="shared" si="21"/>
        <v>-1681358.790592073</v>
      </c>
      <c r="M93" s="37">
        <f t="shared" si="22"/>
        <v>-2154845.7670804574</v>
      </c>
      <c r="N93" s="41">
        <f>'jan-apr'!M93</f>
        <v>-2160471.762126164</v>
      </c>
      <c r="O93" s="41">
        <f t="shared" si="23"/>
        <v>5625.9950457066298</v>
      </c>
    </row>
    <row r="94" spans="1:15" s="34" customFormat="1" ht="15" x14ac:dyDescent="0.25">
      <c r="A94" s="33">
        <v>1868</v>
      </c>
      <c r="B94" s="34" t="s">
        <v>321</v>
      </c>
      <c r="C94" s="81">
        <v>63215688</v>
      </c>
      <c r="D94" s="36">
        <v>4416</v>
      </c>
      <c r="E94" s="37">
        <f t="shared" si="17"/>
        <v>14315.146739130434</v>
      </c>
      <c r="F94" s="38">
        <f t="shared" si="14"/>
        <v>0.8871360970928005</v>
      </c>
      <c r="G94" s="39">
        <f t="shared" si="15"/>
        <v>1092.7274881241951</v>
      </c>
      <c r="H94" s="39">
        <f t="shared" si="16"/>
        <v>72.651795395637237</v>
      </c>
      <c r="I94" s="37">
        <f t="shared" si="18"/>
        <v>1165.3792835198324</v>
      </c>
      <c r="J94" s="40">
        <f t="shared" si="19"/>
        <v>-183.80705609021129</v>
      </c>
      <c r="K94" s="37">
        <f t="shared" si="20"/>
        <v>981.57222742962108</v>
      </c>
      <c r="L94" s="37">
        <f t="shared" si="21"/>
        <v>5146314.9160235794</v>
      </c>
      <c r="M94" s="37">
        <f t="shared" si="22"/>
        <v>4334622.9563292069</v>
      </c>
      <c r="N94" s="41">
        <f>'jan-apr'!M94</f>
        <v>2619245.0829428853</v>
      </c>
      <c r="O94" s="41">
        <f t="shared" si="23"/>
        <v>1715377.8733863216</v>
      </c>
    </row>
    <row r="95" spans="1:15" s="34" customFormat="1" ht="15" x14ac:dyDescent="0.25">
      <c r="A95" s="33">
        <v>1870</v>
      </c>
      <c r="B95" s="34" t="s">
        <v>385</v>
      </c>
      <c r="C95" s="81">
        <v>141315427</v>
      </c>
      <c r="D95" s="36">
        <v>10514</v>
      </c>
      <c r="E95" s="37">
        <f t="shared" si="17"/>
        <v>13440.691173673198</v>
      </c>
      <c r="F95" s="38">
        <f t="shared" si="14"/>
        <v>0.83294446975165226</v>
      </c>
      <c r="G95" s="39">
        <f t="shared" si="15"/>
        <v>1617.4008273985366</v>
      </c>
      <c r="H95" s="39">
        <f t="shared" si="16"/>
        <v>378.71124330566977</v>
      </c>
      <c r="I95" s="37">
        <f t="shared" si="18"/>
        <v>1996.1120707042064</v>
      </c>
      <c r="J95" s="40">
        <f t="shared" si="19"/>
        <v>-183.80705609021129</v>
      </c>
      <c r="K95" s="37">
        <f t="shared" si="20"/>
        <v>1812.3050146139951</v>
      </c>
      <c r="L95" s="37">
        <f t="shared" si="21"/>
        <v>20987122.311384026</v>
      </c>
      <c r="M95" s="37">
        <f t="shared" si="22"/>
        <v>19054574.923651546</v>
      </c>
      <c r="N95" s="41">
        <f>'jan-apr'!M95</f>
        <v>11857020.750466833</v>
      </c>
      <c r="O95" s="41">
        <f t="shared" si="23"/>
        <v>7197554.1731847133</v>
      </c>
    </row>
    <row r="96" spans="1:15" s="34" customFormat="1" ht="15" x14ac:dyDescent="0.25">
      <c r="A96" s="33">
        <v>1871</v>
      </c>
      <c r="B96" s="34" t="s">
        <v>322</v>
      </c>
      <c r="C96" s="81">
        <v>65483013</v>
      </c>
      <c r="D96" s="36">
        <v>4588</v>
      </c>
      <c r="E96" s="37">
        <f t="shared" si="17"/>
        <v>14272.670662598082</v>
      </c>
      <c r="F96" s="38">
        <f t="shared" si="14"/>
        <v>0.88450377613644449</v>
      </c>
      <c r="G96" s="39">
        <f t="shared" si="15"/>
        <v>1118.2131340436063</v>
      </c>
      <c r="H96" s="39">
        <f t="shared" si="16"/>
        <v>87.518422181960332</v>
      </c>
      <c r="I96" s="37">
        <f t="shared" si="18"/>
        <v>1205.7315562255667</v>
      </c>
      <c r="J96" s="40">
        <f t="shared" si="19"/>
        <v>-183.80705609021129</v>
      </c>
      <c r="K96" s="37">
        <f t="shared" si="20"/>
        <v>1021.9245001353554</v>
      </c>
      <c r="L96" s="37">
        <f t="shared" si="21"/>
        <v>5531896.3799628997</v>
      </c>
      <c r="M96" s="37">
        <f t="shared" si="22"/>
        <v>4688589.6066210102</v>
      </c>
      <c r="N96" s="41">
        <f>'jan-apr'!M96</f>
        <v>4671461.3867169339</v>
      </c>
      <c r="O96" s="41">
        <f t="shared" si="23"/>
        <v>17128.219904076308</v>
      </c>
    </row>
    <row r="97" spans="1:15" s="34" customFormat="1" ht="15" x14ac:dyDescent="0.25">
      <c r="A97" s="33">
        <v>1874</v>
      </c>
      <c r="B97" s="34" t="s">
        <v>323</v>
      </c>
      <c r="C97" s="81">
        <v>14505313</v>
      </c>
      <c r="D97" s="36">
        <v>989</v>
      </c>
      <c r="E97" s="37">
        <f t="shared" si="17"/>
        <v>14666.646107178969</v>
      </c>
      <c r="F97" s="38">
        <f t="shared" si="14"/>
        <v>0.90891916248386517</v>
      </c>
      <c r="G97" s="39">
        <f t="shared" si="15"/>
        <v>881.82786729507427</v>
      </c>
      <c r="H97" s="39">
        <f t="shared" si="16"/>
        <v>0</v>
      </c>
      <c r="I97" s="37">
        <f t="shared" si="18"/>
        <v>881.82786729507427</v>
      </c>
      <c r="J97" s="40">
        <f t="shared" si="19"/>
        <v>-183.80705609021129</v>
      </c>
      <c r="K97" s="37">
        <f t="shared" si="20"/>
        <v>698.02081120486298</v>
      </c>
      <c r="L97" s="37">
        <f t="shared" si="21"/>
        <v>872127.76075482846</v>
      </c>
      <c r="M97" s="37">
        <f t="shared" si="22"/>
        <v>690342.58228160953</v>
      </c>
      <c r="N97" s="41">
        <f>'jan-apr'!M97</f>
        <v>277693.9734694197</v>
      </c>
      <c r="O97" s="41">
        <f t="shared" si="23"/>
        <v>412648.60881218984</v>
      </c>
    </row>
    <row r="98" spans="1:15" s="34" customFormat="1" ht="15" x14ac:dyDescent="0.25">
      <c r="A98" s="33">
        <v>1875</v>
      </c>
      <c r="B98" s="34" t="s">
        <v>384</v>
      </c>
      <c r="C98" s="81">
        <v>39389559</v>
      </c>
      <c r="D98" s="36">
        <v>2701</v>
      </c>
      <c r="E98" s="37">
        <f t="shared" si="17"/>
        <v>14583.324324324325</v>
      </c>
      <c r="F98" s="38">
        <f t="shared" si="14"/>
        <v>0.9037555576259122</v>
      </c>
      <c r="G98" s="39">
        <f t="shared" si="15"/>
        <v>931.82093700786061</v>
      </c>
      <c r="H98" s="39">
        <f t="shared" si="16"/>
        <v>0</v>
      </c>
      <c r="I98" s="37">
        <f t="shared" si="18"/>
        <v>931.82093700786061</v>
      </c>
      <c r="J98" s="40">
        <f t="shared" si="19"/>
        <v>-183.80705609021129</v>
      </c>
      <c r="K98" s="37">
        <f t="shared" si="20"/>
        <v>748.01388091764932</v>
      </c>
      <c r="L98" s="37">
        <f t="shared" si="21"/>
        <v>2516848.3508582315</v>
      </c>
      <c r="M98" s="37">
        <f t="shared" si="22"/>
        <v>2020385.4923585709</v>
      </c>
      <c r="N98" s="41">
        <f>'jan-apr'!M98</f>
        <v>-343319.29328523518</v>
      </c>
      <c r="O98" s="41">
        <f t="shared" si="23"/>
        <v>2363704.7856438062</v>
      </c>
    </row>
    <row r="99" spans="1:15" s="34" customFormat="1" ht="15" x14ac:dyDescent="0.25">
      <c r="A99" s="33">
        <v>3001</v>
      </c>
      <c r="B99" s="34" t="s">
        <v>63</v>
      </c>
      <c r="C99" s="81">
        <v>387334650</v>
      </c>
      <c r="D99" s="36">
        <v>31387</v>
      </c>
      <c r="E99" s="37">
        <f t="shared" si="17"/>
        <v>12340.607576385128</v>
      </c>
      <c r="F99" s="38">
        <f t="shared" si="14"/>
        <v>0.76477025632872864</v>
      </c>
      <c r="G99" s="39">
        <f t="shared" si="15"/>
        <v>2277.4509857713788</v>
      </c>
      <c r="H99" s="39">
        <f t="shared" si="16"/>
        <v>763.7405023564944</v>
      </c>
      <c r="I99" s="37">
        <f t="shared" si="18"/>
        <v>3041.1914881278731</v>
      </c>
      <c r="J99" s="40">
        <f t="shared" si="19"/>
        <v>-183.80705609021129</v>
      </c>
      <c r="K99" s="37">
        <f t="shared" si="20"/>
        <v>2857.384432037662</v>
      </c>
      <c r="L99" s="37">
        <f t="shared" si="21"/>
        <v>95453877.237869546</v>
      </c>
      <c r="M99" s="37">
        <f t="shared" si="22"/>
        <v>89684725.168366104</v>
      </c>
      <c r="N99" s="41">
        <f>'jan-apr'!M99</f>
        <v>58428166.245092466</v>
      </c>
      <c r="O99" s="41">
        <f t="shared" si="23"/>
        <v>31256558.923273638</v>
      </c>
    </row>
    <row r="100" spans="1:15" s="34" customFormat="1" ht="15" x14ac:dyDescent="0.25">
      <c r="A100" s="33">
        <v>3002</v>
      </c>
      <c r="B100" s="34" t="s">
        <v>64</v>
      </c>
      <c r="C100" s="81">
        <v>708315502</v>
      </c>
      <c r="D100" s="36">
        <v>49668</v>
      </c>
      <c r="E100" s="37">
        <f t="shared" si="17"/>
        <v>14261.003100587905</v>
      </c>
      <c r="F100" s="38">
        <f t="shared" si="14"/>
        <v>0.88378071575760786</v>
      </c>
      <c r="G100" s="39">
        <f t="shared" si="15"/>
        <v>1125.2136712497129</v>
      </c>
      <c r="H100" s="39">
        <f t="shared" si="16"/>
        <v>91.602068885522556</v>
      </c>
      <c r="I100" s="37">
        <f t="shared" si="18"/>
        <v>1216.8157401352355</v>
      </c>
      <c r="J100" s="40">
        <f t="shared" si="19"/>
        <v>-183.80705609021129</v>
      </c>
      <c r="K100" s="37">
        <f t="shared" si="20"/>
        <v>1033.0086840450242</v>
      </c>
      <c r="L100" s="37">
        <f t="shared" si="21"/>
        <v>60436804.181036875</v>
      </c>
      <c r="M100" s="37">
        <f t="shared" si="22"/>
        <v>51307475.319148265</v>
      </c>
      <c r="N100" s="41">
        <f>'jan-apr'!M100</f>
        <v>35174641.258425593</v>
      </c>
      <c r="O100" s="41">
        <f t="shared" si="23"/>
        <v>16132834.060722671</v>
      </c>
    </row>
    <row r="101" spans="1:15" s="34" customFormat="1" ht="15" x14ac:dyDescent="0.25">
      <c r="A101" s="33">
        <v>3003</v>
      </c>
      <c r="B101" s="34" t="s">
        <v>65</v>
      </c>
      <c r="C101" s="81">
        <v>746311894</v>
      </c>
      <c r="D101" s="36">
        <v>57372</v>
      </c>
      <c r="E101" s="37">
        <f t="shared" si="17"/>
        <v>13008.29488252109</v>
      </c>
      <c r="F101" s="38">
        <f t="shared" si="14"/>
        <v>0.80614807254242715</v>
      </c>
      <c r="G101" s="39">
        <f t="shared" si="15"/>
        <v>1876.8386020898017</v>
      </c>
      <c r="H101" s="39">
        <f t="shared" si="16"/>
        <v>530.04994520890773</v>
      </c>
      <c r="I101" s="37">
        <f t="shared" si="18"/>
        <v>2406.8885472987095</v>
      </c>
      <c r="J101" s="40">
        <f t="shared" si="19"/>
        <v>-183.80705609021129</v>
      </c>
      <c r="K101" s="37">
        <f t="shared" si="20"/>
        <v>2223.0814912084979</v>
      </c>
      <c r="L101" s="37">
        <f t="shared" si="21"/>
        <v>138088009.73562157</v>
      </c>
      <c r="M101" s="37">
        <f t="shared" si="22"/>
        <v>127542631.31361394</v>
      </c>
      <c r="N101" s="41">
        <f>'jan-apr'!M101</f>
        <v>82053026.354211867</v>
      </c>
      <c r="O101" s="41">
        <f t="shared" si="23"/>
        <v>45489604.959402069</v>
      </c>
    </row>
    <row r="102" spans="1:15" s="34" customFormat="1" ht="15" x14ac:dyDescent="0.25">
      <c r="A102" s="33">
        <v>3004</v>
      </c>
      <c r="B102" s="34" t="s">
        <v>66</v>
      </c>
      <c r="C102" s="81">
        <v>1125341205</v>
      </c>
      <c r="D102" s="36">
        <v>83193</v>
      </c>
      <c r="E102" s="37">
        <f t="shared" si="17"/>
        <v>13526.873715336627</v>
      </c>
      <c r="F102" s="38">
        <f t="shared" si="14"/>
        <v>0.83828536111952356</v>
      </c>
      <c r="G102" s="39">
        <f t="shared" si="15"/>
        <v>1565.6913024004791</v>
      </c>
      <c r="H102" s="39">
        <f t="shared" si="16"/>
        <v>348.54735372346954</v>
      </c>
      <c r="I102" s="37">
        <f t="shared" si="18"/>
        <v>1914.2386561239487</v>
      </c>
      <c r="J102" s="40">
        <f t="shared" si="19"/>
        <v>-183.80705609021129</v>
      </c>
      <c r="K102" s="37">
        <f t="shared" si="20"/>
        <v>1730.4316000337374</v>
      </c>
      <c r="L102" s="37">
        <f t="shared" si="21"/>
        <v>159251256.51891965</v>
      </c>
      <c r="M102" s="37">
        <f t="shared" si="22"/>
        <v>143959796.10160673</v>
      </c>
      <c r="N102" s="41">
        <f>'jan-apr'!M102</f>
        <v>97789540.426011711</v>
      </c>
      <c r="O102" s="41">
        <f t="shared" si="23"/>
        <v>46170255.675595015</v>
      </c>
    </row>
    <row r="103" spans="1:15" s="34" customFormat="1" ht="15" x14ac:dyDescent="0.25">
      <c r="A103" s="33">
        <v>3005</v>
      </c>
      <c r="B103" s="34" t="s">
        <v>138</v>
      </c>
      <c r="C103" s="81">
        <v>1512515166</v>
      </c>
      <c r="D103" s="36">
        <v>101859</v>
      </c>
      <c r="E103" s="37">
        <f t="shared" si="17"/>
        <v>14849.106765234294</v>
      </c>
      <c r="F103" s="38">
        <f t="shared" si="14"/>
        <v>0.92022658664164347</v>
      </c>
      <c r="G103" s="39">
        <f t="shared" si="15"/>
        <v>772.35147246187955</v>
      </c>
      <c r="H103" s="39">
        <f t="shared" si="16"/>
        <v>0</v>
      </c>
      <c r="I103" s="37">
        <f t="shared" si="18"/>
        <v>772.35147246187955</v>
      </c>
      <c r="J103" s="40">
        <f t="shared" si="19"/>
        <v>-183.80705609021129</v>
      </c>
      <c r="K103" s="37">
        <f t="shared" si="20"/>
        <v>588.54441637166826</v>
      </c>
      <c r="L103" s="37">
        <f t="shared" si="21"/>
        <v>78670948.633494586</v>
      </c>
      <c r="M103" s="37">
        <f t="shared" si="22"/>
        <v>59948545.707201757</v>
      </c>
      <c r="N103" s="41">
        <f>'jan-apr'!M103</f>
        <v>41679980.029344417</v>
      </c>
      <c r="O103" s="41">
        <f t="shared" si="23"/>
        <v>18268565.677857339</v>
      </c>
    </row>
    <row r="104" spans="1:15" s="34" customFormat="1" ht="15" x14ac:dyDescent="0.25">
      <c r="A104" s="33">
        <v>3006</v>
      </c>
      <c r="B104" s="34" t="s">
        <v>139</v>
      </c>
      <c r="C104" s="81">
        <v>465684150</v>
      </c>
      <c r="D104" s="36">
        <v>27694</v>
      </c>
      <c r="E104" s="37">
        <f t="shared" si="17"/>
        <v>16815.344478948507</v>
      </c>
      <c r="F104" s="38">
        <f t="shared" si="14"/>
        <v>1.0420779712685995</v>
      </c>
      <c r="G104" s="39">
        <f t="shared" si="15"/>
        <v>-407.39115576664881</v>
      </c>
      <c r="H104" s="39">
        <f t="shared" si="16"/>
        <v>0</v>
      </c>
      <c r="I104" s="37">
        <f t="shared" si="18"/>
        <v>-407.39115576664881</v>
      </c>
      <c r="J104" s="40">
        <f t="shared" si="19"/>
        <v>-183.80705609021129</v>
      </c>
      <c r="K104" s="37">
        <f t="shared" si="20"/>
        <v>-591.1982118568601</v>
      </c>
      <c r="L104" s="37">
        <f t="shared" si="21"/>
        <v>-11282290.667801572</v>
      </c>
      <c r="M104" s="37">
        <f t="shared" si="22"/>
        <v>-16372643.279163884</v>
      </c>
      <c r="N104" s="41">
        <f>'jan-apr'!M104</f>
        <v>-9179215.9833548013</v>
      </c>
      <c r="O104" s="41">
        <f t="shared" si="23"/>
        <v>-7193427.2958090827</v>
      </c>
    </row>
    <row r="105" spans="1:15" s="34" customFormat="1" ht="15" x14ac:dyDescent="0.25">
      <c r="A105" s="33">
        <v>3007</v>
      </c>
      <c r="B105" s="34" t="s">
        <v>140</v>
      </c>
      <c r="C105" s="81">
        <v>428998330</v>
      </c>
      <c r="D105" s="36">
        <v>30835</v>
      </c>
      <c r="E105" s="37">
        <f t="shared" si="17"/>
        <v>13912.70731311821</v>
      </c>
      <c r="F105" s="38">
        <f t="shared" si="14"/>
        <v>0.86219618217506921</v>
      </c>
      <c r="G105" s="39">
        <f t="shared" si="15"/>
        <v>1334.1911437315298</v>
      </c>
      <c r="H105" s="39">
        <f t="shared" si="16"/>
        <v>213.50559449991579</v>
      </c>
      <c r="I105" s="37">
        <f t="shared" si="18"/>
        <v>1547.6967382314456</v>
      </c>
      <c r="J105" s="40">
        <f t="shared" si="19"/>
        <v>-183.80705609021129</v>
      </c>
      <c r="K105" s="37">
        <f t="shared" si="20"/>
        <v>1363.8896821412343</v>
      </c>
      <c r="L105" s="37">
        <f t="shared" si="21"/>
        <v>47723228.923366621</v>
      </c>
      <c r="M105" s="37">
        <f t="shared" si="22"/>
        <v>42055538.348824963</v>
      </c>
      <c r="N105" s="41">
        <f>'jan-apr'!M105</f>
        <v>24640123.759724613</v>
      </c>
      <c r="O105" s="41">
        <f t="shared" si="23"/>
        <v>17415414.58910035</v>
      </c>
    </row>
    <row r="106" spans="1:15" s="34" customFormat="1" ht="15" x14ac:dyDescent="0.25">
      <c r="A106" s="33">
        <v>3011</v>
      </c>
      <c r="B106" s="34" t="s">
        <v>67</v>
      </c>
      <c r="C106" s="81">
        <v>83583662</v>
      </c>
      <c r="D106" s="36">
        <v>4694</v>
      </c>
      <c r="E106" s="37">
        <f t="shared" si="17"/>
        <v>17806.489561141883</v>
      </c>
      <c r="F106" s="38">
        <f t="shared" si="14"/>
        <v>1.1035010635982256</v>
      </c>
      <c r="G106" s="39">
        <f t="shared" si="15"/>
        <v>-1002.0782050826742</v>
      </c>
      <c r="H106" s="39">
        <f t="shared" si="16"/>
        <v>0</v>
      </c>
      <c r="I106" s="37">
        <f t="shared" si="18"/>
        <v>-1002.0782050826742</v>
      </c>
      <c r="J106" s="40">
        <f t="shared" si="19"/>
        <v>-183.80705609021129</v>
      </c>
      <c r="K106" s="37">
        <f t="shared" si="20"/>
        <v>-1185.8852611728855</v>
      </c>
      <c r="L106" s="37">
        <f t="shared" si="21"/>
        <v>-4703755.094658073</v>
      </c>
      <c r="M106" s="37">
        <f t="shared" si="22"/>
        <v>-5566545.4159455243</v>
      </c>
      <c r="N106" s="41">
        <f>'jan-apr'!M106</f>
        <v>-1867410.4500854842</v>
      </c>
      <c r="O106" s="41">
        <f t="shared" si="23"/>
        <v>-3699134.9658600399</v>
      </c>
    </row>
    <row r="107" spans="1:15" s="34" customFormat="1" ht="15" x14ac:dyDescent="0.25">
      <c r="A107" s="33">
        <v>3012</v>
      </c>
      <c r="B107" s="34" t="s">
        <v>68</v>
      </c>
      <c r="C107" s="81">
        <v>16841435</v>
      </c>
      <c r="D107" s="36">
        <v>1325</v>
      </c>
      <c r="E107" s="37">
        <f t="shared" si="17"/>
        <v>12710.516981132076</v>
      </c>
      <c r="F107" s="38">
        <f t="shared" si="14"/>
        <v>0.78769422571481285</v>
      </c>
      <c r="G107" s="39">
        <f t="shared" si="15"/>
        <v>2055.5053429232103</v>
      </c>
      <c r="H107" s="39">
        <f t="shared" si="16"/>
        <v>634.27221069506265</v>
      </c>
      <c r="I107" s="37">
        <f t="shared" si="18"/>
        <v>2689.777553618273</v>
      </c>
      <c r="J107" s="40">
        <f t="shared" si="19"/>
        <v>-183.80705609021129</v>
      </c>
      <c r="K107" s="37">
        <f t="shared" si="20"/>
        <v>2505.970497528062</v>
      </c>
      <c r="L107" s="37">
        <f t="shared" si="21"/>
        <v>3563955.2585442117</v>
      </c>
      <c r="M107" s="37">
        <f t="shared" si="22"/>
        <v>3320410.909224682</v>
      </c>
      <c r="N107" s="41">
        <f>'jan-apr'!M107</f>
        <v>2161442.8877942306</v>
      </c>
      <c r="O107" s="41">
        <f t="shared" si="23"/>
        <v>1158968.0214304514</v>
      </c>
    </row>
    <row r="108" spans="1:15" s="34" customFormat="1" ht="15" x14ac:dyDescent="0.25">
      <c r="A108" s="33">
        <v>3013</v>
      </c>
      <c r="B108" s="34" t="s">
        <v>69</v>
      </c>
      <c r="C108" s="81">
        <v>44784430</v>
      </c>
      <c r="D108" s="36">
        <v>3601</v>
      </c>
      <c r="E108" s="37">
        <f t="shared" si="17"/>
        <v>12436.664815329075</v>
      </c>
      <c r="F108" s="38">
        <f t="shared" si="14"/>
        <v>0.77072310093501606</v>
      </c>
      <c r="G108" s="39">
        <f t="shared" si="15"/>
        <v>2219.8166424050105</v>
      </c>
      <c r="H108" s="39">
        <f t="shared" si="16"/>
        <v>730.12046872611279</v>
      </c>
      <c r="I108" s="37">
        <f t="shared" si="18"/>
        <v>2949.9371111311234</v>
      </c>
      <c r="J108" s="40">
        <f t="shared" si="19"/>
        <v>-183.80705609021129</v>
      </c>
      <c r="K108" s="37">
        <f t="shared" si="20"/>
        <v>2766.1300550409123</v>
      </c>
      <c r="L108" s="37">
        <f t="shared" si="21"/>
        <v>10622723.537183175</v>
      </c>
      <c r="M108" s="37">
        <f t="shared" si="22"/>
        <v>9960834.3282023259</v>
      </c>
      <c r="N108" s="41">
        <f>'jan-apr'!M108</f>
        <v>5520664.4191298317</v>
      </c>
      <c r="O108" s="41">
        <f t="shared" si="23"/>
        <v>4440169.9090724941</v>
      </c>
    </row>
    <row r="109" spans="1:15" s="34" customFormat="1" ht="15" x14ac:dyDescent="0.25">
      <c r="A109" s="33">
        <v>3014</v>
      </c>
      <c r="B109" s="34" t="s">
        <v>399</v>
      </c>
      <c r="C109" s="81">
        <v>609569179</v>
      </c>
      <c r="D109" s="36">
        <v>45201</v>
      </c>
      <c r="E109" s="37">
        <f t="shared" si="17"/>
        <v>13485.745425986152</v>
      </c>
      <c r="F109" s="38">
        <f t="shared" si="14"/>
        <v>0.835736565025471</v>
      </c>
      <c r="G109" s="39">
        <f t="shared" si="15"/>
        <v>1590.3682760107647</v>
      </c>
      <c r="H109" s="39">
        <f t="shared" si="16"/>
        <v>362.94225499613611</v>
      </c>
      <c r="I109" s="37">
        <f t="shared" si="18"/>
        <v>1953.3105310069009</v>
      </c>
      <c r="J109" s="40">
        <f t="shared" si="19"/>
        <v>-183.80705609021129</v>
      </c>
      <c r="K109" s="37">
        <f t="shared" si="20"/>
        <v>1769.5034749166896</v>
      </c>
      <c r="L109" s="37">
        <f t="shared" si="21"/>
        <v>88291589.312042922</v>
      </c>
      <c r="M109" s="37">
        <f t="shared" si="22"/>
        <v>79983326.569709286</v>
      </c>
      <c r="N109" s="41">
        <f>'jan-apr'!M109</f>
        <v>40846826.633084528</v>
      </c>
      <c r="O109" s="41">
        <f t="shared" si="23"/>
        <v>39136499.936624758</v>
      </c>
    </row>
    <row r="110" spans="1:15" s="34" customFormat="1" ht="15" x14ac:dyDescent="0.25">
      <c r="A110" s="33">
        <v>3015</v>
      </c>
      <c r="B110" s="34" t="s">
        <v>70</v>
      </c>
      <c r="C110" s="81">
        <v>49940407</v>
      </c>
      <c r="D110" s="36">
        <v>3825</v>
      </c>
      <c r="E110" s="37">
        <f t="shared" si="17"/>
        <v>13056.315555555555</v>
      </c>
      <c r="F110" s="38">
        <f t="shared" si="14"/>
        <v>0.8091240023901537</v>
      </c>
      <c r="G110" s="39">
        <f t="shared" si="15"/>
        <v>1848.0261982691227</v>
      </c>
      <c r="H110" s="39">
        <f t="shared" si="16"/>
        <v>513.2427096468449</v>
      </c>
      <c r="I110" s="37">
        <f t="shared" si="18"/>
        <v>2361.2689079159677</v>
      </c>
      <c r="J110" s="40">
        <f t="shared" si="19"/>
        <v>-183.80705609021129</v>
      </c>
      <c r="K110" s="37">
        <f t="shared" si="20"/>
        <v>2177.4618518257566</v>
      </c>
      <c r="L110" s="37">
        <f t="shared" si="21"/>
        <v>9031853.572778577</v>
      </c>
      <c r="M110" s="37">
        <f t="shared" si="22"/>
        <v>8328791.5832335195</v>
      </c>
      <c r="N110" s="41">
        <f>'jan-apr'!M110</f>
        <v>3965061.4798588189</v>
      </c>
      <c r="O110" s="41">
        <f t="shared" si="23"/>
        <v>4363730.103374701</v>
      </c>
    </row>
    <row r="111" spans="1:15" s="34" customFormat="1" ht="15" x14ac:dyDescent="0.25">
      <c r="A111" s="33">
        <v>3016</v>
      </c>
      <c r="B111" s="34" t="s">
        <v>71</v>
      </c>
      <c r="C111" s="81">
        <v>103970621</v>
      </c>
      <c r="D111" s="36">
        <v>8222</v>
      </c>
      <c r="E111" s="37">
        <f t="shared" si="17"/>
        <v>12645.417295062029</v>
      </c>
      <c r="F111" s="38">
        <f t="shared" si="14"/>
        <v>0.78365987786811686</v>
      </c>
      <c r="G111" s="39">
        <f t="shared" si="15"/>
        <v>2094.5651545652386</v>
      </c>
      <c r="H111" s="39">
        <f t="shared" si="16"/>
        <v>657.05710081957909</v>
      </c>
      <c r="I111" s="37">
        <f t="shared" si="18"/>
        <v>2751.6222553848174</v>
      </c>
      <c r="J111" s="40">
        <f t="shared" si="19"/>
        <v>-183.80705609021129</v>
      </c>
      <c r="K111" s="37">
        <f t="shared" si="20"/>
        <v>2567.8151992946059</v>
      </c>
      <c r="L111" s="37">
        <f t="shared" si="21"/>
        <v>22623838.183773968</v>
      </c>
      <c r="M111" s="37">
        <f t="shared" si="22"/>
        <v>21112576.568600249</v>
      </c>
      <c r="N111" s="41">
        <f>'jan-apr'!M111</f>
        <v>13101412.686222015</v>
      </c>
      <c r="O111" s="41">
        <f t="shared" si="23"/>
        <v>8011163.8823782336</v>
      </c>
    </row>
    <row r="112" spans="1:15" s="34" customFormat="1" ht="15" x14ac:dyDescent="0.25">
      <c r="A112" s="33">
        <v>3017</v>
      </c>
      <c r="B112" s="34" t="s">
        <v>72</v>
      </c>
      <c r="C112" s="81">
        <v>105521797</v>
      </c>
      <c r="D112" s="36">
        <v>7568</v>
      </c>
      <c r="E112" s="37">
        <f t="shared" si="17"/>
        <v>13943.154994714589</v>
      </c>
      <c r="F112" s="38">
        <f t="shared" si="14"/>
        <v>0.86408308126937616</v>
      </c>
      <c r="G112" s="39">
        <f t="shared" si="15"/>
        <v>1315.9225347737024</v>
      </c>
      <c r="H112" s="39">
        <f t="shared" si="16"/>
        <v>202.84890594118315</v>
      </c>
      <c r="I112" s="37">
        <f t="shared" si="18"/>
        <v>1518.7714407148856</v>
      </c>
      <c r="J112" s="40">
        <f t="shared" si="19"/>
        <v>-183.80705609021129</v>
      </c>
      <c r="K112" s="37">
        <f t="shared" si="20"/>
        <v>1334.9643846246743</v>
      </c>
      <c r="L112" s="37">
        <f t="shared" si="21"/>
        <v>11494062.263330255</v>
      </c>
      <c r="M112" s="37">
        <f t="shared" si="22"/>
        <v>10103010.462839535</v>
      </c>
      <c r="N112" s="41">
        <f>'jan-apr'!M112</f>
        <v>7229016.7160579143</v>
      </c>
      <c r="O112" s="41">
        <f t="shared" si="23"/>
        <v>2873993.7467816202</v>
      </c>
    </row>
    <row r="113" spans="1:15" s="34" customFormat="1" ht="15" x14ac:dyDescent="0.25">
      <c r="A113" s="33">
        <v>3018</v>
      </c>
      <c r="B113" s="34" t="s">
        <v>400</v>
      </c>
      <c r="C113" s="81">
        <v>76790839</v>
      </c>
      <c r="D113" s="36">
        <v>5805</v>
      </c>
      <c r="E113" s="37">
        <f t="shared" si="17"/>
        <v>13228.396037898363</v>
      </c>
      <c r="F113" s="38">
        <f t="shared" si="14"/>
        <v>0.81978814787698639</v>
      </c>
      <c r="G113" s="39">
        <f t="shared" si="15"/>
        <v>1744.7779088634379</v>
      </c>
      <c r="H113" s="39">
        <f t="shared" si="16"/>
        <v>453.01454082686212</v>
      </c>
      <c r="I113" s="37">
        <f t="shared" si="18"/>
        <v>2197.7924496903001</v>
      </c>
      <c r="J113" s="40">
        <f t="shared" si="19"/>
        <v>-183.80705609021129</v>
      </c>
      <c r="K113" s="37">
        <f t="shared" si="20"/>
        <v>2013.9853936000889</v>
      </c>
      <c r="L113" s="37">
        <f t="shared" si="21"/>
        <v>12758185.170452192</v>
      </c>
      <c r="M113" s="37">
        <f t="shared" si="22"/>
        <v>11691185.209848516</v>
      </c>
      <c r="N113" s="41">
        <f>'jan-apr'!M113</f>
        <v>7830318.4523739759</v>
      </c>
      <c r="O113" s="41">
        <f t="shared" si="23"/>
        <v>3860866.7574745398</v>
      </c>
    </row>
    <row r="114" spans="1:15" s="34" customFormat="1" ht="15" x14ac:dyDescent="0.25">
      <c r="A114" s="33">
        <v>3019</v>
      </c>
      <c r="B114" s="34" t="s">
        <v>73</v>
      </c>
      <c r="C114" s="81">
        <v>285650914</v>
      </c>
      <c r="D114" s="36">
        <v>18290</v>
      </c>
      <c r="E114" s="37">
        <f t="shared" si="17"/>
        <v>15617.873920174959</v>
      </c>
      <c r="F114" s="38">
        <f t="shared" si="14"/>
        <v>0.9678685078762298</v>
      </c>
      <c r="G114" s="39">
        <f t="shared" si="15"/>
        <v>311.09117949747997</v>
      </c>
      <c r="H114" s="39">
        <f t="shared" si="16"/>
        <v>0</v>
      </c>
      <c r="I114" s="37">
        <f t="shared" si="18"/>
        <v>311.09117949747997</v>
      </c>
      <c r="J114" s="40">
        <f t="shared" si="19"/>
        <v>-183.80705609021129</v>
      </c>
      <c r="K114" s="37">
        <f t="shared" si="20"/>
        <v>127.28412340726868</v>
      </c>
      <c r="L114" s="37">
        <f t="shared" si="21"/>
        <v>5689857.6730089085</v>
      </c>
      <c r="M114" s="37">
        <f t="shared" si="22"/>
        <v>2328026.6171189439</v>
      </c>
      <c r="N114" s="41">
        <f>'jan-apr'!M114</f>
        <v>2440218.2408045228</v>
      </c>
      <c r="O114" s="41">
        <f t="shared" si="23"/>
        <v>-112191.62368557882</v>
      </c>
    </row>
    <row r="115" spans="1:15" s="34" customFormat="1" ht="15" x14ac:dyDescent="0.25">
      <c r="A115" s="33">
        <v>3020</v>
      </c>
      <c r="B115" s="34" t="s">
        <v>401</v>
      </c>
      <c r="C115" s="81">
        <v>1097124807</v>
      </c>
      <c r="D115" s="36">
        <v>60034</v>
      </c>
      <c r="E115" s="37">
        <f t="shared" si="17"/>
        <v>18275.057584035712</v>
      </c>
      <c r="F115" s="38">
        <f t="shared" si="14"/>
        <v>1.1325390898670205</v>
      </c>
      <c r="G115" s="39">
        <f t="shared" si="15"/>
        <v>-1283.2190188189718</v>
      </c>
      <c r="H115" s="39">
        <f t="shared" si="16"/>
        <v>0</v>
      </c>
      <c r="I115" s="37">
        <f t="shared" si="18"/>
        <v>-1283.2190188189718</v>
      </c>
      <c r="J115" s="40">
        <f t="shared" si="19"/>
        <v>-183.80705609021129</v>
      </c>
      <c r="K115" s="37">
        <f t="shared" si="20"/>
        <v>-1467.0260749091831</v>
      </c>
      <c r="L115" s="37">
        <f t="shared" si="21"/>
        <v>-77036770.575778157</v>
      </c>
      <c r="M115" s="37">
        <f t="shared" si="22"/>
        <v>-88071443.381097898</v>
      </c>
      <c r="N115" s="41">
        <f>'jan-apr'!M115</f>
        <v>-46588580.844830014</v>
      </c>
      <c r="O115" s="41">
        <f t="shared" si="23"/>
        <v>-41482862.536267884</v>
      </c>
    </row>
    <row r="116" spans="1:15" s="34" customFormat="1" ht="15" x14ac:dyDescent="0.25">
      <c r="A116" s="33">
        <v>3021</v>
      </c>
      <c r="B116" s="34" t="s">
        <v>74</v>
      </c>
      <c r="C116" s="81">
        <v>305980565</v>
      </c>
      <c r="D116" s="36">
        <v>20439</v>
      </c>
      <c r="E116" s="37">
        <f t="shared" si="17"/>
        <v>14970.427369245072</v>
      </c>
      <c r="F116" s="38">
        <f t="shared" si="14"/>
        <v>0.92774504866654617</v>
      </c>
      <c r="G116" s="39">
        <f t="shared" si="15"/>
        <v>699.5591100554127</v>
      </c>
      <c r="H116" s="39">
        <f t="shared" si="16"/>
        <v>0</v>
      </c>
      <c r="I116" s="37">
        <f t="shared" si="18"/>
        <v>699.5591100554127</v>
      </c>
      <c r="J116" s="40">
        <f t="shared" si="19"/>
        <v>-183.80705609021129</v>
      </c>
      <c r="K116" s="37">
        <f t="shared" si="20"/>
        <v>515.75205396520141</v>
      </c>
      <c r="L116" s="37">
        <f t="shared" si="21"/>
        <v>14298288.650422581</v>
      </c>
      <c r="M116" s="37">
        <f t="shared" si="22"/>
        <v>10541456.230994752</v>
      </c>
      <c r="N116" s="41">
        <f>'jan-apr'!M116</f>
        <v>6464351.5251177531</v>
      </c>
      <c r="O116" s="41">
        <f t="shared" si="23"/>
        <v>4077104.7058769986</v>
      </c>
    </row>
    <row r="117" spans="1:15" s="34" customFormat="1" ht="15" x14ac:dyDescent="0.25">
      <c r="A117" s="33">
        <v>3022</v>
      </c>
      <c r="B117" s="34" t="s">
        <v>75</v>
      </c>
      <c r="C117" s="81">
        <v>298215881</v>
      </c>
      <c r="D117" s="36">
        <v>15953</v>
      </c>
      <c r="E117" s="37">
        <f t="shared" si="17"/>
        <v>18693.404438036734</v>
      </c>
      <c r="F117" s="38">
        <f t="shared" si="14"/>
        <v>1.1584648174933418</v>
      </c>
      <c r="G117" s="39">
        <f t="shared" si="15"/>
        <v>-1534.2271312195846</v>
      </c>
      <c r="H117" s="39">
        <f t="shared" si="16"/>
        <v>0</v>
      </c>
      <c r="I117" s="37">
        <f t="shared" si="18"/>
        <v>-1534.2271312195846</v>
      </c>
      <c r="J117" s="40">
        <f t="shared" si="19"/>
        <v>-183.80705609021129</v>
      </c>
      <c r="K117" s="37">
        <f t="shared" si="20"/>
        <v>-1718.0341873097959</v>
      </c>
      <c r="L117" s="37">
        <f t="shared" si="21"/>
        <v>-24475525.424346033</v>
      </c>
      <c r="M117" s="37">
        <f t="shared" si="22"/>
        <v>-27407799.390153173</v>
      </c>
      <c r="N117" s="41">
        <f>'jan-apr'!M117</f>
        <v>-15640745.236645451</v>
      </c>
      <c r="O117" s="41">
        <f t="shared" si="23"/>
        <v>-11767054.153507723</v>
      </c>
    </row>
    <row r="118" spans="1:15" s="34" customFormat="1" ht="15" x14ac:dyDescent="0.25">
      <c r="A118" s="33">
        <v>3023</v>
      </c>
      <c r="B118" s="34" t="s">
        <v>76</v>
      </c>
      <c r="C118" s="81">
        <v>334483924</v>
      </c>
      <c r="D118" s="36">
        <v>19805</v>
      </c>
      <c r="E118" s="37">
        <f t="shared" si="17"/>
        <v>16888.862610451906</v>
      </c>
      <c r="F118" s="38">
        <f t="shared" si="14"/>
        <v>1.0466340257356628</v>
      </c>
      <c r="G118" s="39">
        <f t="shared" si="15"/>
        <v>-451.50203466868805</v>
      </c>
      <c r="H118" s="39">
        <f t="shared" si="16"/>
        <v>0</v>
      </c>
      <c r="I118" s="37">
        <f t="shared" si="18"/>
        <v>-451.50203466868805</v>
      </c>
      <c r="J118" s="40">
        <f t="shared" si="19"/>
        <v>-183.80705609021129</v>
      </c>
      <c r="K118" s="37">
        <f t="shared" si="20"/>
        <v>-635.3090907588994</v>
      </c>
      <c r="L118" s="37">
        <f t="shared" si="21"/>
        <v>-8941997.7966133673</v>
      </c>
      <c r="M118" s="37">
        <f t="shared" si="22"/>
        <v>-12582296.542480003</v>
      </c>
      <c r="N118" s="41">
        <f>'jan-apr'!M118</f>
        <v>-9039814.6368434299</v>
      </c>
      <c r="O118" s="41">
        <f t="shared" si="23"/>
        <v>-3542481.9056365732</v>
      </c>
    </row>
    <row r="119" spans="1:15" s="34" customFormat="1" ht="15" x14ac:dyDescent="0.25">
      <c r="A119" s="33">
        <v>3024</v>
      </c>
      <c r="B119" s="34" t="s">
        <v>77</v>
      </c>
      <c r="C119" s="81">
        <v>3299162317</v>
      </c>
      <c r="D119" s="36">
        <v>128233</v>
      </c>
      <c r="E119" s="37">
        <f t="shared" si="17"/>
        <v>25727.872833046094</v>
      </c>
      <c r="F119" s="38">
        <f t="shared" si="14"/>
        <v>1.594403823274734</v>
      </c>
      <c r="G119" s="39">
        <f t="shared" si="15"/>
        <v>-5754.9081682252008</v>
      </c>
      <c r="H119" s="39">
        <f t="shared" si="16"/>
        <v>0</v>
      </c>
      <c r="I119" s="37">
        <f t="shared" si="18"/>
        <v>-5754.9081682252008</v>
      </c>
      <c r="J119" s="40">
        <f t="shared" si="19"/>
        <v>-183.80705609021129</v>
      </c>
      <c r="K119" s="37">
        <f t="shared" si="20"/>
        <v>-5938.7152243154123</v>
      </c>
      <c r="L119" s="37">
        <f t="shared" si="21"/>
        <v>-737969139.13602221</v>
      </c>
      <c r="M119" s="37">
        <f t="shared" si="22"/>
        <v>-761539269.35963821</v>
      </c>
      <c r="N119" s="41">
        <f>'jan-apr'!M119</f>
        <v>-445534862.02497059</v>
      </c>
      <c r="O119" s="41">
        <f t="shared" si="23"/>
        <v>-316004407.33466762</v>
      </c>
    </row>
    <row r="120" spans="1:15" s="34" customFormat="1" ht="15" x14ac:dyDescent="0.25">
      <c r="A120" s="33">
        <v>3025</v>
      </c>
      <c r="B120" s="34" t="s">
        <v>78</v>
      </c>
      <c r="C120" s="81">
        <v>2021812884</v>
      </c>
      <c r="D120" s="36">
        <v>94915</v>
      </c>
      <c r="E120" s="37">
        <f t="shared" si="17"/>
        <v>21301.299942053418</v>
      </c>
      <c r="F120" s="38">
        <f t="shared" si="14"/>
        <v>1.3200809211365629</v>
      </c>
      <c r="G120" s="39">
        <f t="shared" si="15"/>
        <v>-3098.9644336295951</v>
      </c>
      <c r="H120" s="39">
        <f t="shared" si="16"/>
        <v>0</v>
      </c>
      <c r="I120" s="37">
        <f t="shared" si="18"/>
        <v>-3098.9644336295951</v>
      </c>
      <c r="J120" s="40">
        <f t="shared" si="19"/>
        <v>-183.80705609021129</v>
      </c>
      <c r="K120" s="37">
        <f t="shared" si="20"/>
        <v>-3282.7714897198066</v>
      </c>
      <c r="L120" s="37">
        <f t="shared" si="21"/>
        <v>-294138209.21795303</v>
      </c>
      <c r="M120" s="37">
        <f t="shared" si="22"/>
        <v>-311584255.94675547</v>
      </c>
      <c r="N120" s="41">
        <f>'jan-apr'!M120</f>
        <v>-178884663.55970684</v>
      </c>
      <c r="O120" s="41">
        <f t="shared" si="23"/>
        <v>-132699592.38704863</v>
      </c>
    </row>
    <row r="121" spans="1:15" s="34" customFormat="1" ht="15" x14ac:dyDescent="0.25">
      <c r="A121" s="33">
        <v>3026</v>
      </c>
      <c r="B121" s="34" t="s">
        <v>79</v>
      </c>
      <c r="C121" s="81">
        <v>222590544</v>
      </c>
      <c r="D121" s="36">
        <v>17591</v>
      </c>
      <c r="E121" s="37">
        <f t="shared" si="17"/>
        <v>12653.66062190893</v>
      </c>
      <c r="F121" s="38">
        <f t="shared" si="14"/>
        <v>0.78417073206607135</v>
      </c>
      <c r="G121" s="39">
        <f t="shared" si="15"/>
        <v>2089.6191584570975</v>
      </c>
      <c r="H121" s="39">
        <f t="shared" si="16"/>
        <v>654.17193642316363</v>
      </c>
      <c r="I121" s="37">
        <f t="shared" si="18"/>
        <v>2743.791094880261</v>
      </c>
      <c r="J121" s="40">
        <f t="shared" si="19"/>
        <v>-183.80705609021129</v>
      </c>
      <c r="K121" s="37">
        <f t="shared" si="20"/>
        <v>2559.9840387900495</v>
      </c>
      <c r="L121" s="37">
        <f t="shared" si="21"/>
        <v>48266029.150038667</v>
      </c>
      <c r="M121" s="37">
        <f t="shared" si="22"/>
        <v>45032679.226355761</v>
      </c>
      <c r="N121" s="41">
        <f>'jan-apr'!M121</f>
        <v>30365760.469123259</v>
      </c>
      <c r="O121" s="41">
        <f t="shared" si="23"/>
        <v>14666918.757232502</v>
      </c>
    </row>
    <row r="122" spans="1:15" s="34" customFormat="1" ht="15" x14ac:dyDescent="0.25">
      <c r="A122" s="33">
        <v>3027</v>
      </c>
      <c r="B122" s="34" t="s">
        <v>80</v>
      </c>
      <c r="C122" s="81">
        <v>304817420</v>
      </c>
      <c r="D122" s="36">
        <v>18730</v>
      </c>
      <c r="E122" s="37">
        <f t="shared" si="17"/>
        <v>16274.28830752803</v>
      </c>
      <c r="F122" s="38">
        <f t="shared" si="14"/>
        <v>1.0085477204811673</v>
      </c>
      <c r="G122" s="39">
        <f t="shared" si="15"/>
        <v>-82.757452914362148</v>
      </c>
      <c r="H122" s="39">
        <f t="shared" si="16"/>
        <v>0</v>
      </c>
      <c r="I122" s="37">
        <f t="shared" ref="I122:I185" si="24">G122+H122</f>
        <v>-82.757452914362148</v>
      </c>
      <c r="J122" s="40">
        <f t="shared" si="19"/>
        <v>-183.80705609021129</v>
      </c>
      <c r="K122" s="37">
        <f t="shared" ref="K122:K185" si="25">I122+J122</f>
        <v>-266.56450900457344</v>
      </c>
      <c r="L122" s="37">
        <f t="shared" ref="L122:L185" si="26">(I122*D122)</f>
        <v>-1550047.0930860031</v>
      </c>
      <c r="M122" s="37">
        <f t="shared" ref="M122:M185" si="27">(K122*D122)</f>
        <v>-4992753.2536556609</v>
      </c>
      <c r="N122" s="41">
        <f>'jan-apr'!M122</f>
        <v>-1481104.6688754125</v>
      </c>
      <c r="O122" s="41">
        <f t="shared" ref="O122:O185" si="28">M122-N122</f>
        <v>-3511648.5847802483</v>
      </c>
    </row>
    <row r="123" spans="1:15" s="34" customFormat="1" ht="15" x14ac:dyDescent="0.25">
      <c r="A123" s="33">
        <v>3028</v>
      </c>
      <c r="B123" s="34" t="s">
        <v>81</v>
      </c>
      <c r="C123" s="81">
        <v>153728039</v>
      </c>
      <c r="D123" s="36">
        <v>11065</v>
      </c>
      <c r="E123" s="37">
        <f t="shared" si="17"/>
        <v>13893.18020786263</v>
      </c>
      <c r="F123" s="38">
        <f t="shared" si="14"/>
        <v>0.86098605137727569</v>
      </c>
      <c r="G123" s="39">
        <f t="shared" si="15"/>
        <v>1345.9074068848779</v>
      </c>
      <c r="H123" s="39">
        <f t="shared" si="16"/>
        <v>220.34008133936877</v>
      </c>
      <c r="I123" s="37">
        <f t="shared" si="24"/>
        <v>1566.2474882242466</v>
      </c>
      <c r="J123" s="40">
        <f t="shared" si="19"/>
        <v>-183.80705609021129</v>
      </c>
      <c r="K123" s="37">
        <f t="shared" si="25"/>
        <v>1382.4404321340353</v>
      </c>
      <c r="L123" s="37">
        <f t="shared" si="26"/>
        <v>17330528.457201287</v>
      </c>
      <c r="M123" s="37">
        <f t="shared" si="27"/>
        <v>15296703.381563101</v>
      </c>
      <c r="N123" s="41">
        <f>'jan-apr'!M123</f>
        <v>10208963.071277861</v>
      </c>
      <c r="O123" s="41">
        <f t="shared" si="28"/>
        <v>5087740.3102852404</v>
      </c>
    </row>
    <row r="124" spans="1:15" s="34" customFormat="1" ht="15" x14ac:dyDescent="0.25">
      <c r="A124" s="33">
        <v>3029</v>
      </c>
      <c r="B124" s="34" t="s">
        <v>82</v>
      </c>
      <c r="C124" s="81">
        <v>706162206</v>
      </c>
      <c r="D124" s="36">
        <v>42740</v>
      </c>
      <c r="E124" s="37">
        <f t="shared" si="17"/>
        <v>16522.279036031821</v>
      </c>
      <c r="F124" s="38">
        <f t="shared" si="14"/>
        <v>1.0239161642009009</v>
      </c>
      <c r="G124" s="39">
        <f t="shared" si="15"/>
        <v>-231.55189001663712</v>
      </c>
      <c r="H124" s="39">
        <f t="shared" si="16"/>
        <v>0</v>
      </c>
      <c r="I124" s="37">
        <f t="shared" si="24"/>
        <v>-231.55189001663712</v>
      </c>
      <c r="J124" s="40">
        <f t="shared" si="19"/>
        <v>-183.80705609021129</v>
      </c>
      <c r="K124" s="37">
        <f t="shared" si="25"/>
        <v>-415.35894610684841</v>
      </c>
      <c r="L124" s="37">
        <f t="shared" si="26"/>
        <v>-9896527.7793110702</v>
      </c>
      <c r="M124" s="37">
        <f t="shared" si="27"/>
        <v>-17752441.3566067</v>
      </c>
      <c r="N124" s="41">
        <f>'jan-apr'!M124</f>
        <v>-8318221.6539100045</v>
      </c>
      <c r="O124" s="41">
        <f t="shared" si="28"/>
        <v>-9434219.7026966959</v>
      </c>
    </row>
    <row r="125" spans="1:15" s="34" customFormat="1" ht="15" x14ac:dyDescent="0.25">
      <c r="A125" s="33">
        <v>3030</v>
      </c>
      <c r="B125" s="34" t="s">
        <v>402</v>
      </c>
      <c r="C125" s="81">
        <v>1449608862</v>
      </c>
      <c r="D125" s="36">
        <v>86953</v>
      </c>
      <c r="E125" s="37">
        <f t="shared" si="17"/>
        <v>16671.177095672374</v>
      </c>
      <c r="F125" s="38">
        <f t="shared" si="14"/>
        <v>1.0331436521129274</v>
      </c>
      <c r="G125" s="39">
        <f t="shared" si="15"/>
        <v>-320.89072580096871</v>
      </c>
      <c r="H125" s="39">
        <f t="shared" si="16"/>
        <v>0</v>
      </c>
      <c r="I125" s="37">
        <f t="shared" si="24"/>
        <v>-320.89072580096871</v>
      </c>
      <c r="J125" s="40">
        <f t="shared" si="19"/>
        <v>-183.80705609021129</v>
      </c>
      <c r="K125" s="37">
        <f t="shared" si="25"/>
        <v>-504.69778189118</v>
      </c>
      <c r="L125" s="37">
        <f t="shared" si="26"/>
        <v>-27902411.280571632</v>
      </c>
      <c r="M125" s="37">
        <f t="shared" si="27"/>
        <v>-43884986.228783771</v>
      </c>
      <c r="N125" s="41">
        <f>'jan-apr'!M125</f>
        <v>-25870149.73499852</v>
      </c>
      <c r="O125" s="41">
        <f t="shared" si="28"/>
        <v>-18014836.493785251</v>
      </c>
    </row>
    <row r="126" spans="1:15" s="34" customFormat="1" ht="15" x14ac:dyDescent="0.25">
      <c r="A126" s="33">
        <v>3031</v>
      </c>
      <c r="B126" s="34" t="s">
        <v>83</v>
      </c>
      <c r="C126" s="81">
        <v>421340101</v>
      </c>
      <c r="D126" s="36">
        <v>24454</v>
      </c>
      <c r="E126" s="37">
        <f t="shared" si="17"/>
        <v>17229.905168888527</v>
      </c>
      <c r="F126" s="38">
        <f t="shared" si="14"/>
        <v>1.0677690633114205</v>
      </c>
      <c r="G126" s="39">
        <f t="shared" si="15"/>
        <v>-656.12756973066018</v>
      </c>
      <c r="H126" s="39">
        <f t="shared" si="16"/>
        <v>0</v>
      </c>
      <c r="I126" s="37">
        <f t="shared" si="24"/>
        <v>-656.12756973066018</v>
      </c>
      <c r="J126" s="40">
        <f t="shared" si="19"/>
        <v>-183.80705609021129</v>
      </c>
      <c r="K126" s="37">
        <f t="shared" si="25"/>
        <v>-839.93462582087147</v>
      </c>
      <c r="L126" s="37">
        <f t="shared" si="26"/>
        <v>-16044943.590193564</v>
      </c>
      <c r="M126" s="37">
        <f t="shared" si="27"/>
        <v>-20539761.339823592</v>
      </c>
      <c r="N126" s="41">
        <f>'jan-apr'!M126</f>
        <v>-11520097.175711658</v>
      </c>
      <c r="O126" s="41">
        <f t="shared" si="28"/>
        <v>-9019664.1641119346</v>
      </c>
    </row>
    <row r="127" spans="1:15" s="34" customFormat="1" ht="15" x14ac:dyDescent="0.25">
      <c r="A127" s="33">
        <v>3032</v>
      </c>
      <c r="B127" s="34" t="s">
        <v>84</v>
      </c>
      <c r="C127" s="81">
        <v>123836904</v>
      </c>
      <c r="D127" s="36">
        <v>7043</v>
      </c>
      <c r="E127" s="37">
        <f t="shared" si="17"/>
        <v>17582.976572483316</v>
      </c>
      <c r="F127" s="38">
        <f t="shared" si="14"/>
        <v>1.0896495506503288</v>
      </c>
      <c r="G127" s="39">
        <f t="shared" si="15"/>
        <v>-867.97041188753394</v>
      </c>
      <c r="H127" s="39">
        <f t="shared" si="16"/>
        <v>0</v>
      </c>
      <c r="I127" s="37">
        <f t="shared" si="24"/>
        <v>-867.97041188753394</v>
      </c>
      <c r="J127" s="40">
        <f t="shared" si="19"/>
        <v>-183.80705609021129</v>
      </c>
      <c r="K127" s="37">
        <f t="shared" si="25"/>
        <v>-1051.7774679777453</v>
      </c>
      <c r="L127" s="37">
        <f t="shared" si="26"/>
        <v>-6113115.6109239012</v>
      </c>
      <c r="M127" s="37">
        <f t="shared" si="27"/>
        <v>-7407668.7069672607</v>
      </c>
      <c r="N127" s="41">
        <f>'jan-apr'!M127</f>
        <v>-3851135.4156267755</v>
      </c>
      <c r="O127" s="41">
        <f t="shared" si="28"/>
        <v>-3556533.2913404852</v>
      </c>
    </row>
    <row r="128" spans="1:15" s="34" customFormat="1" ht="15" x14ac:dyDescent="0.25">
      <c r="A128" s="33">
        <v>3033</v>
      </c>
      <c r="B128" s="34" t="s">
        <v>85</v>
      </c>
      <c r="C128" s="81">
        <v>587299195</v>
      </c>
      <c r="D128" s="36">
        <v>40459</v>
      </c>
      <c r="E128" s="37">
        <f t="shared" si="17"/>
        <v>14515.909809931041</v>
      </c>
      <c r="F128" s="38">
        <f t="shared" si="14"/>
        <v>0.89957775559033926</v>
      </c>
      <c r="G128" s="39">
        <f t="shared" si="15"/>
        <v>972.26964564383081</v>
      </c>
      <c r="H128" s="39">
        <f t="shared" si="16"/>
        <v>2.3847206154247029</v>
      </c>
      <c r="I128" s="37">
        <f t="shared" si="24"/>
        <v>974.65436625925554</v>
      </c>
      <c r="J128" s="40">
        <f t="shared" si="19"/>
        <v>-183.80705609021129</v>
      </c>
      <c r="K128" s="37">
        <f t="shared" si="25"/>
        <v>790.84731016904425</v>
      </c>
      <c r="L128" s="37">
        <f t="shared" si="26"/>
        <v>39433541.004483223</v>
      </c>
      <c r="M128" s="37">
        <f t="shared" si="27"/>
        <v>31996891.322129361</v>
      </c>
      <c r="N128" s="41">
        <f>'jan-apr'!M128</f>
        <v>24108265.304616448</v>
      </c>
      <c r="O128" s="41">
        <f t="shared" si="28"/>
        <v>7888626.0175129138</v>
      </c>
    </row>
    <row r="129" spans="1:15" s="34" customFormat="1" ht="15" x14ac:dyDescent="0.25">
      <c r="A129" s="33">
        <v>3034</v>
      </c>
      <c r="B129" s="34" t="s">
        <v>86</v>
      </c>
      <c r="C129" s="81">
        <v>311272017</v>
      </c>
      <c r="D129" s="36">
        <v>23422</v>
      </c>
      <c r="E129" s="37">
        <f t="shared" si="17"/>
        <v>13289.728332337119</v>
      </c>
      <c r="F129" s="38">
        <f t="shared" si="14"/>
        <v>0.82358902350234164</v>
      </c>
      <c r="G129" s="39">
        <f t="shared" si="15"/>
        <v>1707.978532200184</v>
      </c>
      <c r="H129" s="39">
        <f t="shared" si="16"/>
        <v>431.54823777329739</v>
      </c>
      <c r="I129" s="37">
        <f t="shared" si="24"/>
        <v>2139.5267699734814</v>
      </c>
      <c r="J129" s="40">
        <f t="shared" si="19"/>
        <v>-183.80705609021129</v>
      </c>
      <c r="K129" s="37">
        <f t="shared" si="25"/>
        <v>1955.7197138832701</v>
      </c>
      <c r="L129" s="37">
        <f t="shared" si="26"/>
        <v>50111996.006318882</v>
      </c>
      <c r="M129" s="37">
        <f t="shared" si="27"/>
        <v>45806867.138573952</v>
      </c>
      <c r="N129" s="41">
        <f>'jan-apr'!M129</f>
        <v>30426894.149974685</v>
      </c>
      <c r="O129" s="41">
        <f t="shared" si="28"/>
        <v>15379972.988599267</v>
      </c>
    </row>
    <row r="130" spans="1:15" s="34" customFormat="1" ht="15" x14ac:dyDescent="0.25">
      <c r="A130" s="33">
        <v>3035</v>
      </c>
      <c r="B130" s="34" t="s">
        <v>87</v>
      </c>
      <c r="C130" s="81">
        <v>332575588</v>
      </c>
      <c r="D130" s="36">
        <v>26031</v>
      </c>
      <c r="E130" s="37">
        <f t="shared" si="17"/>
        <v>12776.135684376321</v>
      </c>
      <c r="F130" s="38">
        <f t="shared" si="14"/>
        <v>0.79176073801491142</v>
      </c>
      <c r="G130" s="39">
        <f t="shared" si="15"/>
        <v>2016.1341209766633</v>
      </c>
      <c r="H130" s="39">
        <f t="shared" si="16"/>
        <v>611.30566455957694</v>
      </c>
      <c r="I130" s="37">
        <f t="shared" si="24"/>
        <v>2627.4397855362404</v>
      </c>
      <c r="J130" s="40">
        <f t="shared" si="19"/>
        <v>-183.80705609021129</v>
      </c>
      <c r="K130" s="37">
        <f t="shared" si="25"/>
        <v>2443.6327294460289</v>
      </c>
      <c r="L130" s="37">
        <f t="shared" si="26"/>
        <v>68394885.057293877</v>
      </c>
      <c r="M130" s="37">
        <f t="shared" si="27"/>
        <v>63610203.580209576</v>
      </c>
      <c r="N130" s="41">
        <f>'jan-apr'!M130</f>
        <v>41106813.428733304</v>
      </c>
      <c r="O130" s="41">
        <f t="shared" si="28"/>
        <v>22503390.151476271</v>
      </c>
    </row>
    <row r="131" spans="1:15" s="34" customFormat="1" ht="15" x14ac:dyDescent="0.25">
      <c r="A131" s="33">
        <v>3036</v>
      </c>
      <c r="B131" s="34" t="s">
        <v>88</v>
      </c>
      <c r="C131" s="81">
        <v>193322371</v>
      </c>
      <c r="D131" s="36">
        <v>14637</v>
      </c>
      <c r="E131" s="37">
        <f t="shared" si="17"/>
        <v>13207.78649996584</v>
      </c>
      <c r="F131" s="38">
        <f t="shared" si="14"/>
        <v>0.81851093672592168</v>
      </c>
      <c r="G131" s="39">
        <f t="shared" si="15"/>
        <v>1757.1436316229519</v>
      </c>
      <c r="H131" s="39">
        <f t="shared" si="16"/>
        <v>460.2278791032453</v>
      </c>
      <c r="I131" s="37">
        <f t="shared" si="24"/>
        <v>2217.3715107261974</v>
      </c>
      <c r="J131" s="40">
        <f t="shared" si="19"/>
        <v>-183.80705609021129</v>
      </c>
      <c r="K131" s="37">
        <f t="shared" si="25"/>
        <v>2033.5644546359861</v>
      </c>
      <c r="L131" s="37">
        <f t="shared" si="26"/>
        <v>32455666.80249935</v>
      </c>
      <c r="M131" s="37">
        <f t="shared" si="27"/>
        <v>29765282.922506928</v>
      </c>
      <c r="N131" s="41">
        <f>'jan-apr'!M131</f>
        <v>20495713.868259739</v>
      </c>
      <c r="O131" s="41">
        <f t="shared" si="28"/>
        <v>9269569.0542471893</v>
      </c>
    </row>
    <row r="132" spans="1:15" s="34" customFormat="1" ht="15" x14ac:dyDescent="0.25">
      <c r="A132" s="33">
        <v>3037</v>
      </c>
      <c r="B132" s="34" t="s">
        <v>89</v>
      </c>
      <c r="C132" s="81">
        <v>33086075</v>
      </c>
      <c r="D132" s="36">
        <v>2838</v>
      </c>
      <c r="E132" s="37">
        <f t="shared" si="17"/>
        <v>11658.236434108527</v>
      </c>
      <c r="F132" s="38">
        <f t="shared" si="14"/>
        <v>0.72248245565440661</v>
      </c>
      <c r="G132" s="39">
        <f t="shared" si="15"/>
        <v>2686.8736711373394</v>
      </c>
      <c r="H132" s="39">
        <f t="shared" si="16"/>
        <v>1002.5704021533047</v>
      </c>
      <c r="I132" s="37">
        <f t="shared" si="24"/>
        <v>3689.4440732906442</v>
      </c>
      <c r="J132" s="40">
        <f t="shared" si="19"/>
        <v>-183.80705609021129</v>
      </c>
      <c r="K132" s="37">
        <f t="shared" si="25"/>
        <v>3505.6370172004326</v>
      </c>
      <c r="L132" s="37">
        <f t="shared" si="26"/>
        <v>10470642.279998848</v>
      </c>
      <c r="M132" s="37">
        <f t="shared" si="27"/>
        <v>9948997.8548148274</v>
      </c>
      <c r="N132" s="41">
        <f>'jan-apr'!M132</f>
        <v>6181715.4122717176</v>
      </c>
      <c r="O132" s="41">
        <f t="shared" si="28"/>
        <v>3767282.4425431099</v>
      </c>
    </row>
    <row r="133" spans="1:15" s="34" customFormat="1" ht="15" x14ac:dyDescent="0.25">
      <c r="A133" s="33">
        <v>3038</v>
      </c>
      <c r="B133" s="34" t="s">
        <v>141</v>
      </c>
      <c r="C133" s="81">
        <v>122121533</v>
      </c>
      <c r="D133" s="36">
        <v>6811</v>
      </c>
      <c r="E133" s="37">
        <f t="shared" si="17"/>
        <v>17930.044486859493</v>
      </c>
      <c r="F133" s="38">
        <f t="shared" si="14"/>
        <v>1.1111579906682145</v>
      </c>
      <c r="G133" s="39">
        <f t="shared" si="15"/>
        <v>-1076.2111605132402</v>
      </c>
      <c r="H133" s="39">
        <f t="shared" si="16"/>
        <v>0</v>
      </c>
      <c r="I133" s="37">
        <f t="shared" si="24"/>
        <v>-1076.2111605132402</v>
      </c>
      <c r="J133" s="40">
        <f t="shared" si="19"/>
        <v>-183.80705609021129</v>
      </c>
      <c r="K133" s="37">
        <f t="shared" si="25"/>
        <v>-1260.0182166034515</v>
      </c>
      <c r="L133" s="37">
        <f t="shared" si="26"/>
        <v>-7330074.2142556794</v>
      </c>
      <c r="M133" s="37">
        <f t="shared" si="27"/>
        <v>-8581984.0732861087</v>
      </c>
      <c r="N133" s="41">
        <f>'jan-apr'!M133</f>
        <v>-5122127.1177955344</v>
      </c>
      <c r="O133" s="41">
        <f t="shared" si="28"/>
        <v>-3459856.9554905742</v>
      </c>
    </row>
    <row r="134" spans="1:15" s="34" customFormat="1" ht="15" x14ac:dyDescent="0.25">
      <c r="A134" s="33">
        <v>3039</v>
      </c>
      <c r="B134" s="34" t="s">
        <v>142</v>
      </c>
      <c r="C134" s="81">
        <v>16231308</v>
      </c>
      <c r="D134" s="36">
        <v>1049</v>
      </c>
      <c r="E134" s="37">
        <f t="shared" si="17"/>
        <v>15473.124880838894</v>
      </c>
      <c r="F134" s="38">
        <f t="shared" si="14"/>
        <v>0.95889814241965265</v>
      </c>
      <c r="G134" s="39">
        <f t="shared" si="15"/>
        <v>397.94060309911947</v>
      </c>
      <c r="H134" s="39">
        <f t="shared" si="16"/>
        <v>0</v>
      </c>
      <c r="I134" s="37">
        <f t="shared" si="24"/>
        <v>397.94060309911947</v>
      </c>
      <c r="J134" s="40">
        <f t="shared" si="19"/>
        <v>-183.80705609021129</v>
      </c>
      <c r="K134" s="37">
        <f t="shared" si="25"/>
        <v>214.13354700890818</v>
      </c>
      <c r="L134" s="37">
        <f t="shared" si="26"/>
        <v>417439.6926509763</v>
      </c>
      <c r="M134" s="37">
        <f t="shared" si="27"/>
        <v>224626.09081234469</v>
      </c>
      <c r="N134" s="41">
        <f>'jan-apr'!M134</f>
        <v>63146.558513065058</v>
      </c>
      <c r="O134" s="41">
        <f t="shared" si="28"/>
        <v>161479.53229927964</v>
      </c>
    </row>
    <row r="135" spans="1:15" s="34" customFormat="1" ht="15" x14ac:dyDescent="0.25">
      <c r="A135" s="33">
        <v>3040</v>
      </c>
      <c r="B135" s="34" t="s">
        <v>403</v>
      </c>
      <c r="C135" s="81">
        <v>50049529</v>
      </c>
      <c r="D135" s="36">
        <v>3262</v>
      </c>
      <c r="E135" s="37">
        <f t="shared" si="17"/>
        <v>15343.20324954016</v>
      </c>
      <c r="F135" s="38">
        <f t="shared" si="14"/>
        <v>0.95084665883945074</v>
      </c>
      <c r="G135" s="39">
        <f t="shared" si="15"/>
        <v>475.89358187835967</v>
      </c>
      <c r="H135" s="39">
        <f t="shared" si="16"/>
        <v>0</v>
      </c>
      <c r="I135" s="37">
        <f t="shared" si="24"/>
        <v>475.89358187835967</v>
      </c>
      <c r="J135" s="40">
        <f t="shared" si="19"/>
        <v>-183.80705609021129</v>
      </c>
      <c r="K135" s="37">
        <f t="shared" si="25"/>
        <v>292.08652578814838</v>
      </c>
      <c r="L135" s="37">
        <f t="shared" si="26"/>
        <v>1552364.8640872093</v>
      </c>
      <c r="M135" s="37">
        <f t="shared" si="27"/>
        <v>952786.24712094001</v>
      </c>
      <c r="N135" s="41">
        <f>'jan-apr'!M135</f>
        <v>-272174.25312715123</v>
      </c>
      <c r="O135" s="41">
        <f t="shared" si="28"/>
        <v>1224960.5002480913</v>
      </c>
    </row>
    <row r="136" spans="1:15" s="34" customFormat="1" ht="15" x14ac:dyDescent="0.25">
      <c r="A136" s="33">
        <v>3041</v>
      </c>
      <c r="B136" s="34" t="s">
        <v>143</v>
      </c>
      <c r="C136" s="81">
        <v>73273969</v>
      </c>
      <c r="D136" s="36">
        <v>4636</v>
      </c>
      <c r="E136" s="37">
        <f t="shared" si="17"/>
        <v>15805.429033649698</v>
      </c>
      <c r="F136" s="38">
        <f t="shared" ref="F136:F199" si="29">IF(ISNUMBER(C136),E136/E$364,"")</f>
        <v>0.97949164485064577</v>
      </c>
      <c r="G136" s="39">
        <f t="shared" ref="G136:G199" si="30">(E$364-E136)*0.6</f>
        <v>198.55811141263692</v>
      </c>
      <c r="H136" s="39">
        <f t="shared" ref="H136:H199" si="31">IF(E136&gt;=E$364*0.9,0,IF(E136&lt;0.9*E$364,(E$364*0.9-E136)*0.35))</f>
        <v>0</v>
      </c>
      <c r="I136" s="37">
        <f t="shared" si="24"/>
        <v>198.55811141263692</v>
      </c>
      <c r="J136" s="40">
        <f t="shared" si="19"/>
        <v>-183.80705609021129</v>
      </c>
      <c r="K136" s="37">
        <f t="shared" si="25"/>
        <v>14.751055322425628</v>
      </c>
      <c r="L136" s="37">
        <f t="shared" si="26"/>
        <v>920515.40450898476</v>
      </c>
      <c r="M136" s="37">
        <f t="shared" si="27"/>
        <v>68385.89247476522</v>
      </c>
      <c r="N136" s="41">
        <f>'jan-apr'!M136</f>
        <v>-1861527.6756276744</v>
      </c>
      <c r="O136" s="41">
        <f t="shared" si="28"/>
        <v>1929913.5681024396</v>
      </c>
    </row>
    <row r="137" spans="1:15" s="34" customFormat="1" ht="15" x14ac:dyDescent="0.25">
      <c r="A137" s="33">
        <v>3042</v>
      </c>
      <c r="B137" s="34" t="s">
        <v>144</v>
      </c>
      <c r="C137" s="81">
        <v>47571918</v>
      </c>
      <c r="D137" s="36">
        <v>2546</v>
      </c>
      <c r="E137" s="37">
        <f t="shared" ref="E137:E200" si="32">(C137)/D137</f>
        <v>18684.963864886096</v>
      </c>
      <c r="F137" s="38">
        <f t="shared" si="29"/>
        <v>1.1579417395774434</v>
      </c>
      <c r="G137" s="39">
        <f t="shared" si="30"/>
        <v>-1529.162787329202</v>
      </c>
      <c r="H137" s="39">
        <f t="shared" si="31"/>
        <v>0</v>
      </c>
      <c r="I137" s="37">
        <f t="shared" si="24"/>
        <v>-1529.162787329202</v>
      </c>
      <c r="J137" s="40">
        <f t="shared" ref="J137:J200" si="33">I$366</f>
        <v>-183.80705609021129</v>
      </c>
      <c r="K137" s="37">
        <f t="shared" si="25"/>
        <v>-1712.9698434194133</v>
      </c>
      <c r="L137" s="37">
        <f t="shared" si="26"/>
        <v>-3893248.4565401482</v>
      </c>
      <c r="M137" s="37">
        <f t="shared" si="27"/>
        <v>-4361221.2213458261</v>
      </c>
      <c r="N137" s="41">
        <f>'jan-apr'!M137</f>
        <v>-4622660.5546479858</v>
      </c>
      <c r="O137" s="41">
        <f t="shared" si="28"/>
        <v>261439.33330215979</v>
      </c>
    </row>
    <row r="138" spans="1:15" s="34" customFormat="1" ht="15" x14ac:dyDescent="0.25">
      <c r="A138" s="33">
        <v>3043</v>
      </c>
      <c r="B138" s="34" t="s">
        <v>145</v>
      </c>
      <c r="C138" s="81">
        <v>75802014</v>
      </c>
      <c r="D138" s="36">
        <v>4648</v>
      </c>
      <c r="E138" s="37">
        <f t="shared" si="32"/>
        <v>16308.522805507746</v>
      </c>
      <c r="F138" s="38">
        <f t="shared" si="29"/>
        <v>1.0106692955845953</v>
      </c>
      <c r="G138" s="39">
        <f t="shared" si="30"/>
        <v>-103.2981517021919</v>
      </c>
      <c r="H138" s="39">
        <f t="shared" si="31"/>
        <v>0</v>
      </c>
      <c r="I138" s="37">
        <f t="shared" si="24"/>
        <v>-103.2981517021919</v>
      </c>
      <c r="J138" s="40">
        <f t="shared" si="33"/>
        <v>-183.80705609021129</v>
      </c>
      <c r="K138" s="37">
        <f t="shared" si="25"/>
        <v>-287.10520779240318</v>
      </c>
      <c r="L138" s="37">
        <f t="shared" si="26"/>
        <v>-480129.80911178794</v>
      </c>
      <c r="M138" s="37">
        <f t="shared" si="27"/>
        <v>-1334465.0058190899</v>
      </c>
      <c r="N138" s="41">
        <f>'jan-apr'!M138</f>
        <v>-3293291.1186189451</v>
      </c>
      <c r="O138" s="41">
        <f t="shared" si="28"/>
        <v>1958826.1127998552</v>
      </c>
    </row>
    <row r="139" spans="1:15" s="34" customFormat="1" ht="15" x14ac:dyDescent="0.25">
      <c r="A139" s="33">
        <v>3044</v>
      </c>
      <c r="B139" s="34" t="s">
        <v>146</v>
      </c>
      <c r="C139" s="81">
        <v>103079464</v>
      </c>
      <c r="D139" s="36">
        <v>4434</v>
      </c>
      <c r="E139" s="37">
        <f t="shared" si="32"/>
        <v>23247.511050969781</v>
      </c>
      <c r="F139" s="38">
        <f t="shared" si="29"/>
        <v>1.4406912200560409</v>
      </c>
      <c r="G139" s="39">
        <f t="shared" si="30"/>
        <v>-4266.6910989794123</v>
      </c>
      <c r="H139" s="39">
        <f t="shared" si="31"/>
        <v>0</v>
      </c>
      <c r="I139" s="37">
        <f t="shared" si="24"/>
        <v>-4266.6910989794123</v>
      </c>
      <c r="J139" s="40">
        <f t="shared" si="33"/>
        <v>-183.80705609021129</v>
      </c>
      <c r="K139" s="37">
        <f t="shared" si="25"/>
        <v>-4450.4981550696239</v>
      </c>
      <c r="L139" s="37">
        <f t="shared" si="26"/>
        <v>-18918508.332874715</v>
      </c>
      <c r="M139" s="37">
        <f t="shared" si="27"/>
        <v>-19733508.819578711</v>
      </c>
      <c r="N139" s="41">
        <f>'jan-apr'!M139</f>
        <v>-17136342.385274615</v>
      </c>
      <c r="O139" s="41">
        <f t="shared" si="28"/>
        <v>-2597166.4343040958</v>
      </c>
    </row>
    <row r="140" spans="1:15" s="34" customFormat="1" ht="15" x14ac:dyDescent="0.25">
      <c r="A140" s="33">
        <v>3045</v>
      </c>
      <c r="B140" s="34" t="s">
        <v>147</v>
      </c>
      <c r="C140" s="81">
        <v>49709778</v>
      </c>
      <c r="D140" s="36">
        <v>3465</v>
      </c>
      <c r="E140" s="37">
        <f t="shared" si="32"/>
        <v>14346.256277056276</v>
      </c>
      <c r="F140" s="38">
        <f t="shared" si="29"/>
        <v>0.88906401264692136</v>
      </c>
      <c r="G140" s="39">
        <f t="shared" si="30"/>
        <v>1074.0617653686897</v>
      </c>
      <c r="H140" s="39">
        <f t="shared" si="31"/>
        <v>61.763457121592452</v>
      </c>
      <c r="I140" s="37">
        <f t="shared" si="24"/>
        <v>1135.8252224902822</v>
      </c>
      <c r="J140" s="40">
        <f t="shared" si="33"/>
        <v>-183.80705609021129</v>
      </c>
      <c r="K140" s="37">
        <f t="shared" si="25"/>
        <v>952.01816640007087</v>
      </c>
      <c r="L140" s="37">
        <f t="shared" si="26"/>
        <v>3935634.3959288276</v>
      </c>
      <c r="M140" s="37">
        <f t="shared" si="27"/>
        <v>3298742.9465762456</v>
      </c>
      <c r="N140" s="41">
        <f>'jan-apr'!M140</f>
        <v>1333542.0362705146</v>
      </c>
      <c r="O140" s="41">
        <f t="shared" si="28"/>
        <v>1965200.910305731</v>
      </c>
    </row>
    <row r="141" spans="1:15" s="34" customFormat="1" ht="15" x14ac:dyDescent="0.25">
      <c r="A141" s="33">
        <v>3046</v>
      </c>
      <c r="B141" s="34" t="s">
        <v>148</v>
      </c>
      <c r="C141" s="81">
        <v>34774932</v>
      </c>
      <c r="D141" s="36">
        <v>2219</v>
      </c>
      <c r="E141" s="37">
        <f t="shared" si="32"/>
        <v>15671.442992338891</v>
      </c>
      <c r="F141" s="38">
        <f t="shared" si="29"/>
        <v>0.97118828227117115</v>
      </c>
      <c r="G141" s="39">
        <f t="shared" si="30"/>
        <v>278.94973619912122</v>
      </c>
      <c r="H141" s="39">
        <f t="shared" si="31"/>
        <v>0</v>
      </c>
      <c r="I141" s="37">
        <f t="shared" si="24"/>
        <v>278.94973619912122</v>
      </c>
      <c r="J141" s="40">
        <f t="shared" si="33"/>
        <v>-183.80705609021129</v>
      </c>
      <c r="K141" s="37">
        <f t="shared" si="25"/>
        <v>95.142680108909929</v>
      </c>
      <c r="L141" s="37">
        <f t="shared" si="26"/>
        <v>618989.46462584997</v>
      </c>
      <c r="M141" s="37">
        <f t="shared" si="27"/>
        <v>211121.60716167113</v>
      </c>
      <c r="N141" s="41">
        <f>'jan-apr'!M141</f>
        <v>-280261.33313585154</v>
      </c>
      <c r="O141" s="41">
        <f t="shared" si="28"/>
        <v>491382.9402975227</v>
      </c>
    </row>
    <row r="142" spans="1:15" s="34" customFormat="1" ht="15" x14ac:dyDescent="0.25">
      <c r="A142" s="33">
        <v>3047</v>
      </c>
      <c r="B142" s="34" t="s">
        <v>149</v>
      </c>
      <c r="C142" s="81">
        <v>193575464</v>
      </c>
      <c r="D142" s="36">
        <v>14166</v>
      </c>
      <c r="E142" s="37">
        <f t="shared" si="32"/>
        <v>13664.793449103487</v>
      </c>
      <c r="F142" s="38">
        <f t="shared" si="29"/>
        <v>0.84683250188976489</v>
      </c>
      <c r="G142" s="39">
        <f t="shared" si="30"/>
        <v>1482.9394621403637</v>
      </c>
      <c r="H142" s="39">
        <f t="shared" si="31"/>
        <v>300.2754469050688</v>
      </c>
      <c r="I142" s="37">
        <f t="shared" si="24"/>
        <v>1783.2149090454325</v>
      </c>
      <c r="J142" s="40">
        <f t="shared" si="33"/>
        <v>-183.80705609021129</v>
      </c>
      <c r="K142" s="37">
        <f t="shared" si="25"/>
        <v>1599.4078529552212</v>
      </c>
      <c r="L142" s="37">
        <f t="shared" si="26"/>
        <v>25261022.401537597</v>
      </c>
      <c r="M142" s="37">
        <f t="shared" si="27"/>
        <v>22657211.644963663</v>
      </c>
      <c r="N142" s="41">
        <f>'jan-apr'!M142</f>
        <v>8782326.9119947869</v>
      </c>
      <c r="O142" s="41">
        <f t="shared" si="28"/>
        <v>13874884.732968876</v>
      </c>
    </row>
    <row r="143" spans="1:15" s="34" customFormat="1" ht="15" x14ac:dyDescent="0.25">
      <c r="A143" s="33">
        <v>3048</v>
      </c>
      <c r="B143" s="34" t="s">
        <v>150</v>
      </c>
      <c r="C143" s="81">
        <v>287929183</v>
      </c>
      <c r="D143" s="36">
        <v>19709</v>
      </c>
      <c r="E143" s="37">
        <f t="shared" si="32"/>
        <v>14609.020396773049</v>
      </c>
      <c r="F143" s="38">
        <f t="shared" si="29"/>
        <v>0.90534799072060501</v>
      </c>
      <c r="G143" s="39">
        <f t="shared" si="30"/>
        <v>916.40329353862649</v>
      </c>
      <c r="H143" s="39">
        <f t="shared" si="31"/>
        <v>0</v>
      </c>
      <c r="I143" s="37">
        <f t="shared" si="24"/>
        <v>916.40329353862649</v>
      </c>
      <c r="J143" s="40">
        <f t="shared" si="33"/>
        <v>-183.80705609021129</v>
      </c>
      <c r="K143" s="37">
        <f t="shared" si="25"/>
        <v>732.5962374484152</v>
      </c>
      <c r="L143" s="37">
        <f t="shared" si="26"/>
        <v>18061392.512352791</v>
      </c>
      <c r="M143" s="37">
        <f t="shared" si="27"/>
        <v>14438739.243870815</v>
      </c>
      <c r="N143" s="41">
        <f>'jan-apr'!M143</f>
        <v>10204165.000480387</v>
      </c>
      <c r="O143" s="41">
        <f t="shared" si="28"/>
        <v>4234574.2433904279</v>
      </c>
    </row>
    <row r="144" spans="1:15" s="34" customFormat="1" ht="15" x14ac:dyDescent="0.25">
      <c r="A144" s="33">
        <v>3049</v>
      </c>
      <c r="B144" s="34" t="s">
        <v>151</v>
      </c>
      <c r="C144" s="81">
        <v>482490993</v>
      </c>
      <c r="D144" s="36">
        <v>27118</v>
      </c>
      <c r="E144" s="37">
        <f t="shared" si="32"/>
        <v>17792.277933475922</v>
      </c>
      <c r="F144" s="38">
        <f t="shared" si="29"/>
        <v>1.102620342769395</v>
      </c>
      <c r="G144" s="39">
        <f t="shared" si="30"/>
        <v>-993.55122848309725</v>
      </c>
      <c r="H144" s="39">
        <f t="shared" si="31"/>
        <v>0</v>
      </c>
      <c r="I144" s="37">
        <f t="shared" si="24"/>
        <v>-993.55122848309725</v>
      </c>
      <c r="J144" s="40">
        <f t="shared" si="33"/>
        <v>-183.80705609021129</v>
      </c>
      <c r="K144" s="37">
        <f t="shared" si="25"/>
        <v>-1177.3582845733085</v>
      </c>
      <c r="L144" s="37">
        <f t="shared" si="26"/>
        <v>-26943122.214004632</v>
      </c>
      <c r="M144" s="37">
        <f t="shared" si="27"/>
        <v>-31927601.961058982</v>
      </c>
      <c r="N144" s="41">
        <f>'jan-apr'!M144</f>
        <v>-18231518.919773795</v>
      </c>
      <c r="O144" s="41">
        <f t="shared" si="28"/>
        <v>-13696083.041285187</v>
      </c>
    </row>
    <row r="145" spans="1:15" s="34" customFormat="1" ht="15" x14ac:dyDescent="0.25">
      <c r="A145" s="33">
        <v>3050</v>
      </c>
      <c r="B145" s="34" t="s">
        <v>152</v>
      </c>
      <c r="C145" s="81">
        <v>40550603</v>
      </c>
      <c r="D145" s="36">
        <v>2713</v>
      </c>
      <c r="E145" s="37">
        <f t="shared" si="32"/>
        <v>14946.775893844453</v>
      </c>
      <c r="F145" s="38">
        <f t="shared" si="29"/>
        <v>0.92627932302923666</v>
      </c>
      <c r="G145" s="39">
        <f t="shared" si="30"/>
        <v>713.74999529578383</v>
      </c>
      <c r="H145" s="39">
        <f t="shared" si="31"/>
        <v>0</v>
      </c>
      <c r="I145" s="37">
        <f t="shared" si="24"/>
        <v>713.74999529578383</v>
      </c>
      <c r="J145" s="40">
        <f t="shared" si="33"/>
        <v>-183.80705609021129</v>
      </c>
      <c r="K145" s="37">
        <f t="shared" si="25"/>
        <v>529.94293920557254</v>
      </c>
      <c r="L145" s="37">
        <f t="shared" si="26"/>
        <v>1936403.7372374616</v>
      </c>
      <c r="M145" s="37">
        <f t="shared" si="27"/>
        <v>1437735.1940647182</v>
      </c>
      <c r="N145" s="41">
        <f>'jan-apr'!M145</f>
        <v>359146.06372349215</v>
      </c>
      <c r="O145" s="41">
        <f t="shared" si="28"/>
        <v>1078589.130341226</v>
      </c>
    </row>
    <row r="146" spans="1:15" s="34" customFormat="1" ht="15" x14ac:dyDescent="0.25">
      <c r="A146" s="33">
        <v>3051</v>
      </c>
      <c r="B146" s="34" t="s">
        <v>153</v>
      </c>
      <c r="C146" s="81">
        <v>21731555</v>
      </c>
      <c r="D146" s="36">
        <v>1386</v>
      </c>
      <c r="E146" s="37">
        <f t="shared" si="32"/>
        <v>15679.332611832611</v>
      </c>
      <c r="F146" s="38">
        <f t="shared" si="29"/>
        <v>0.97167721657081574</v>
      </c>
      <c r="G146" s="39">
        <f t="shared" si="30"/>
        <v>274.21596450288888</v>
      </c>
      <c r="H146" s="39">
        <f t="shared" si="31"/>
        <v>0</v>
      </c>
      <c r="I146" s="37">
        <f t="shared" si="24"/>
        <v>274.21596450288888</v>
      </c>
      <c r="J146" s="40">
        <f t="shared" si="33"/>
        <v>-183.80705609021129</v>
      </c>
      <c r="K146" s="37">
        <f t="shared" si="25"/>
        <v>90.40890841267759</v>
      </c>
      <c r="L146" s="37">
        <f t="shared" si="26"/>
        <v>380063.326801004</v>
      </c>
      <c r="M146" s="37">
        <f t="shared" si="27"/>
        <v>125306.74705997114</v>
      </c>
      <c r="N146" s="41">
        <f>'jan-apr'!M146</f>
        <v>-660062.26549179445</v>
      </c>
      <c r="O146" s="41">
        <f t="shared" si="28"/>
        <v>785369.01255176554</v>
      </c>
    </row>
    <row r="147" spans="1:15" s="34" customFormat="1" ht="15" x14ac:dyDescent="0.25">
      <c r="A147" s="33">
        <v>3052</v>
      </c>
      <c r="B147" s="34" t="s">
        <v>154</v>
      </c>
      <c r="C147" s="81">
        <v>55777849</v>
      </c>
      <c r="D147" s="36">
        <v>2412</v>
      </c>
      <c r="E147" s="37">
        <f t="shared" si="32"/>
        <v>23125.144693200662</v>
      </c>
      <c r="F147" s="38">
        <f t="shared" si="29"/>
        <v>1.4331079507382336</v>
      </c>
      <c r="G147" s="39">
        <f t="shared" si="30"/>
        <v>-4193.2712843179415</v>
      </c>
      <c r="H147" s="39">
        <f t="shared" si="31"/>
        <v>0</v>
      </c>
      <c r="I147" s="37">
        <f t="shared" si="24"/>
        <v>-4193.2712843179415</v>
      </c>
      <c r="J147" s="40">
        <f t="shared" si="33"/>
        <v>-183.80705609021129</v>
      </c>
      <c r="K147" s="37">
        <f t="shared" si="25"/>
        <v>-4377.0783404081531</v>
      </c>
      <c r="L147" s="37">
        <f t="shared" si="26"/>
        <v>-10114170.337774875</v>
      </c>
      <c r="M147" s="37">
        <f t="shared" si="27"/>
        <v>-10557512.957064465</v>
      </c>
      <c r="N147" s="41">
        <f>'jan-apr'!M147</f>
        <v>-11999445.841245461</v>
      </c>
      <c r="O147" s="41">
        <f t="shared" si="28"/>
        <v>1441932.8841809966</v>
      </c>
    </row>
    <row r="148" spans="1:15" s="34" customFormat="1" ht="15" x14ac:dyDescent="0.25">
      <c r="A148" s="33">
        <v>3053</v>
      </c>
      <c r="B148" s="34" t="s">
        <v>127</v>
      </c>
      <c r="C148" s="81">
        <v>93079868</v>
      </c>
      <c r="D148" s="36">
        <v>6867</v>
      </c>
      <c r="E148" s="37">
        <f t="shared" si="32"/>
        <v>13554.662589194699</v>
      </c>
      <c r="F148" s="38">
        <f t="shared" si="29"/>
        <v>0.84000748898494504</v>
      </c>
      <c r="G148" s="39">
        <f t="shared" si="30"/>
        <v>1549.0179780856363</v>
      </c>
      <c r="H148" s="39">
        <f t="shared" si="31"/>
        <v>338.82124787314456</v>
      </c>
      <c r="I148" s="37">
        <f t="shared" si="24"/>
        <v>1887.8392259587808</v>
      </c>
      <c r="J148" s="40">
        <f t="shared" si="33"/>
        <v>-183.80705609021129</v>
      </c>
      <c r="K148" s="37">
        <f t="shared" si="25"/>
        <v>1704.0321698685696</v>
      </c>
      <c r="L148" s="37">
        <f t="shared" si="26"/>
        <v>12963791.964658948</v>
      </c>
      <c r="M148" s="37">
        <f t="shared" si="27"/>
        <v>11701588.910487467</v>
      </c>
      <c r="N148" s="41">
        <f>'jan-apr'!M148</f>
        <v>7162462.9117230102</v>
      </c>
      <c r="O148" s="41">
        <f t="shared" si="28"/>
        <v>4539125.9987644572</v>
      </c>
    </row>
    <row r="149" spans="1:15" s="34" customFormat="1" ht="15" x14ac:dyDescent="0.25">
      <c r="A149" s="33">
        <v>3054</v>
      </c>
      <c r="B149" s="34" t="s">
        <v>128</v>
      </c>
      <c r="C149" s="81">
        <v>129671501</v>
      </c>
      <c r="D149" s="36">
        <v>9062</v>
      </c>
      <c r="E149" s="37">
        <f t="shared" si="32"/>
        <v>14309.368903111896</v>
      </c>
      <c r="F149" s="38">
        <f t="shared" si="29"/>
        <v>0.88677803391758225</v>
      </c>
      <c r="G149" s="39">
        <f t="shared" si="30"/>
        <v>1096.1941897353183</v>
      </c>
      <c r="H149" s="39">
        <f t="shared" si="31"/>
        <v>74.674038002125684</v>
      </c>
      <c r="I149" s="37">
        <f t="shared" si="24"/>
        <v>1170.8682277374439</v>
      </c>
      <c r="J149" s="40">
        <f t="shared" si="33"/>
        <v>-183.80705609021129</v>
      </c>
      <c r="K149" s="37">
        <f t="shared" si="25"/>
        <v>987.06117164723264</v>
      </c>
      <c r="L149" s="37">
        <f t="shared" si="26"/>
        <v>10610407.879756717</v>
      </c>
      <c r="M149" s="37">
        <f t="shared" si="27"/>
        <v>8944748.3374672215</v>
      </c>
      <c r="N149" s="41">
        <f>'jan-apr'!M149</f>
        <v>6564560.6139557194</v>
      </c>
      <c r="O149" s="41">
        <f t="shared" si="28"/>
        <v>2380187.7235115021</v>
      </c>
    </row>
    <row r="150" spans="1:15" s="34" customFormat="1" ht="15" x14ac:dyDescent="0.25">
      <c r="A150" s="33">
        <v>3401</v>
      </c>
      <c r="B150" s="34" t="s">
        <v>91</v>
      </c>
      <c r="C150" s="81">
        <v>235340045</v>
      </c>
      <c r="D150" s="36">
        <v>17851</v>
      </c>
      <c r="E150" s="37">
        <f t="shared" si="32"/>
        <v>13183.577670718727</v>
      </c>
      <c r="F150" s="38">
        <f t="shared" si="29"/>
        <v>0.81701067084078316</v>
      </c>
      <c r="G150" s="39">
        <f t="shared" si="30"/>
        <v>1771.6689291712194</v>
      </c>
      <c r="H150" s="39">
        <f t="shared" si="31"/>
        <v>468.70096933973468</v>
      </c>
      <c r="I150" s="37">
        <f t="shared" si="24"/>
        <v>2240.369898510954</v>
      </c>
      <c r="J150" s="40">
        <f t="shared" si="33"/>
        <v>-183.80705609021129</v>
      </c>
      <c r="K150" s="37">
        <f t="shared" si="25"/>
        <v>2056.5628424207425</v>
      </c>
      <c r="L150" s="37">
        <f t="shared" si="26"/>
        <v>39992843.05831904</v>
      </c>
      <c r="M150" s="37">
        <f t="shared" si="27"/>
        <v>36711703.300052673</v>
      </c>
      <c r="N150" s="41">
        <f>'jan-apr'!M150</f>
        <v>24485733.25389798</v>
      </c>
      <c r="O150" s="41">
        <f t="shared" si="28"/>
        <v>12225970.046154693</v>
      </c>
    </row>
    <row r="151" spans="1:15" s="34" customFormat="1" ht="15" x14ac:dyDescent="0.25">
      <c r="A151" s="33">
        <v>3403</v>
      </c>
      <c r="B151" s="34" t="s">
        <v>92</v>
      </c>
      <c r="C151" s="81">
        <v>463866328</v>
      </c>
      <c r="D151" s="36">
        <v>31509</v>
      </c>
      <c r="E151" s="37">
        <f t="shared" si="32"/>
        <v>14721.708972039734</v>
      </c>
      <c r="F151" s="38">
        <f t="shared" si="29"/>
        <v>0.91233150997268275</v>
      </c>
      <c r="G151" s="39">
        <f t="shared" si="30"/>
        <v>848.79014837861507</v>
      </c>
      <c r="H151" s="39">
        <f t="shared" si="31"/>
        <v>0</v>
      </c>
      <c r="I151" s="37">
        <f t="shared" si="24"/>
        <v>848.79014837861507</v>
      </c>
      <c r="J151" s="40">
        <f t="shared" si="33"/>
        <v>-183.80705609021129</v>
      </c>
      <c r="K151" s="37">
        <f t="shared" si="25"/>
        <v>664.98309228840378</v>
      </c>
      <c r="L151" s="37">
        <f t="shared" si="26"/>
        <v>26744528.785261784</v>
      </c>
      <c r="M151" s="37">
        <f t="shared" si="27"/>
        <v>20952952.254915316</v>
      </c>
      <c r="N151" s="41">
        <f>'jan-apr'!M151</f>
        <v>15236646.965670312</v>
      </c>
      <c r="O151" s="41">
        <f t="shared" si="28"/>
        <v>5716305.2892450038</v>
      </c>
    </row>
    <row r="152" spans="1:15" s="34" customFormat="1" ht="15" x14ac:dyDescent="0.25">
      <c r="A152" s="33">
        <v>3405</v>
      </c>
      <c r="B152" s="34" t="s">
        <v>112</v>
      </c>
      <c r="C152" s="81">
        <v>422139938</v>
      </c>
      <c r="D152" s="36">
        <v>28493</v>
      </c>
      <c r="E152" s="37">
        <f t="shared" si="32"/>
        <v>14815.56656020777</v>
      </c>
      <c r="F152" s="38">
        <f t="shared" si="29"/>
        <v>0.91814803815554313</v>
      </c>
      <c r="G152" s="39">
        <f t="shared" si="30"/>
        <v>792.47559547779383</v>
      </c>
      <c r="H152" s="39">
        <f t="shared" si="31"/>
        <v>0</v>
      </c>
      <c r="I152" s="37">
        <f t="shared" si="24"/>
        <v>792.47559547779383</v>
      </c>
      <c r="J152" s="40">
        <f t="shared" si="33"/>
        <v>-183.80705609021129</v>
      </c>
      <c r="K152" s="37">
        <f t="shared" si="25"/>
        <v>608.66853938758254</v>
      </c>
      <c r="L152" s="37">
        <f t="shared" si="26"/>
        <v>22580007.141948778</v>
      </c>
      <c r="M152" s="37">
        <f t="shared" si="27"/>
        <v>17342792.692770388</v>
      </c>
      <c r="N152" s="41">
        <f>'jan-apr'!M152</f>
        <v>10945600.837476403</v>
      </c>
      <c r="O152" s="41">
        <f t="shared" si="28"/>
        <v>6397191.8552939855</v>
      </c>
    </row>
    <row r="153" spans="1:15" s="34" customFormat="1" ht="15" x14ac:dyDescent="0.25">
      <c r="A153" s="33">
        <v>3407</v>
      </c>
      <c r="B153" s="34" t="s">
        <v>113</v>
      </c>
      <c r="C153" s="81">
        <v>409502579</v>
      </c>
      <c r="D153" s="36">
        <v>30395</v>
      </c>
      <c r="E153" s="37">
        <f t="shared" si="32"/>
        <v>13472.695476229643</v>
      </c>
      <c r="F153" s="38">
        <f t="shared" si="29"/>
        <v>0.83492783552341143</v>
      </c>
      <c r="G153" s="39">
        <f t="shared" si="30"/>
        <v>1598.1982458646701</v>
      </c>
      <c r="H153" s="39">
        <f t="shared" si="31"/>
        <v>367.50973741091417</v>
      </c>
      <c r="I153" s="37">
        <f t="shared" si="24"/>
        <v>1965.7079832755842</v>
      </c>
      <c r="J153" s="40">
        <f t="shared" si="33"/>
        <v>-183.80705609021129</v>
      </c>
      <c r="K153" s="37">
        <f t="shared" si="25"/>
        <v>1781.9009271853729</v>
      </c>
      <c r="L153" s="37">
        <f t="shared" si="26"/>
        <v>59747694.151661381</v>
      </c>
      <c r="M153" s="37">
        <f t="shared" si="27"/>
        <v>54160878.681799412</v>
      </c>
      <c r="N153" s="41">
        <f>'jan-apr'!M153</f>
        <v>34581263.95472125</v>
      </c>
      <c r="O153" s="41">
        <f t="shared" si="28"/>
        <v>19579614.727078162</v>
      </c>
    </row>
    <row r="154" spans="1:15" s="34" customFormat="1" ht="15" x14ac:dyDescent="0.25">
      <c r="A154" s="33">
        <v>3411</v>
      </c>
      <c r="B154" s="34" t="s">
        <v>93</v>
      </c>
      <c r="C154" s="81">
        <v>443373153</v>
      </c>
      <c r="D154" s="36">
        <v>34897</v>
      </c>
      <c r="E154" s="37">
        <f t="shared" si="32"/>
        <v>12705.19394217268</v>
      </c>
      <c r="F154" s="38">
        <f t="shared" si="29"/>
        <v>0.78736434715379167</v>
      </c>
      <c r="G154" s="39">
        <f t="shared" si="30"/>
        <v>2058.6991662988476</v>
      </c>
      <c r="H154" s="39">
        <f t="shared" si="31"/>
        <v>636.13527433085108</v>
      </c>
      <c r="I154" s="37">
        <f t="shared" si="24"/>
        <v>2694.8344406296987</v>
      </c>
      <c r="J154" s="40">
        <f t="shared" si="33"/>
        <v>-183.80705609021129</v>
      </c>
      <c r="K154" s="37">
        <f t="shared" si="25"/>
        <v>2511.0273845394877</v>
      </c>
      <c r="L154" s="37">
        <f t="shared" si="26"/>
        <v>94041637.4746546</v>
      </c>
      <c r="M154" s="37">
        <f t="shared" si="27"/>
        <v>87627322.638274506</v>
      </c>
      <c r="N154" s="41">
        <f>'jan-apr'!M154</f>
        <v>55277501.239551164</v>
      </c>
      <c r="O154" s="41">
        <f t="shared" si="28"/>
        <v>32349821.398723342</v>
      </c>
    </row>
    <row r="155" spans="1:15" s="34" customFormat="1" ht="15" x14ac:dyDescent="0.25">
      <c r="A155" s="33">
        <v>3412</v>
      </c>
      <c r="B155" s="34" t="s">
        <v>94</v>
      </c>
      <c r="C155" s="81">
        <v>90075187</v>
      </c>
      <c r="D155" s="36">
        <v>7625</v>
      </c>
      <c r="E155" s="37">
        <f t="shared" si="32"/>
        <v>11813.139278688524</v>
      </c>
      <c r="F155" s="38">
        <f t="shared" si="29"/>
        <v>0.73208207118567004</v>
      </c>
      <c r="G155" s="39">
        <f t="shared" si="30"/>
        <v>2593.9319643893409</v>
      </c>
      <c r="H155" s="39">
        <f t="shared" si="31"/>
        <v>948.3544065503055</v>
      </c>
      <c r="I155" s="37">
        <f t="shared" si="24"/>
        <v>3542.2863709396465</v>
      </c>
      <c r="J155" s="40">
        <f t="shared" si="33"/>
        <v>-183.80705609021129</v>
      </c>
      <c r="K155" s="37">
        <f t="shared" si="25"/>
        <v>3358.4793148494355</v>
      </c>
      <c r="L155" s="37">
        <f t="shared" si="26"/>
        <v>27009933.578414805</v>
      </c>
      <c r="M155" s="37">
        <f t="shared" si="27"/>
        <v>25608404.775726944</v>
      </c>
      <c r="N155" s="41">
        <f>'jan-apr'!M155</f>
        <v>17431048.545796998</v>
      </c>
      <c r="O155" s="41">
        <f t="shared" si="28"/>
        <v>8177356.2299299464</v>
      </c>
    </row>
    <row r="156" spans="1:15" s="34" customFormat="1" ht="15" x14ac:dyDescent="0.25">
      <c r="A156" s="33">
        <v>3413</v>
      </c>
      <c r="B156" s="34" t="s">
        <v>95</v>
      </c>
      <c r="C156" s="81">
        <v>270128984</v>
      </c>
      <c r="D156" s="36">
        <v>21072</v>
      </c>
      <c r="E156" s="37">
        <f t="shared" si="32"/>
        <v>12819.332953682611</v>
      </c>
      <c r="F156" s="38">
        <f t="shared" si="29"/>
        <v>0.79443775262019634</v>
      </c>
      <c r="G156" s="39">
        <f t="shared" si="30"/>
        <v>1990.2157593928887</v>
      </c>
      <c r="H156" s="39">
        <f t="shared" si="31"/>
        <v>596.1866203023751</v>
      </c>
      <c r="I156" s="37">
        <f t="shared" si="24"/>
        <v>2586.4023796952638</v>
      </c>
      <c r="J156" s="40">
        <f t="shared" si="33"/>
        <v>-183.80705609021129</v>
      </c>
      <c r="K156" s="37">
        <f t="shared" si="25"/>
        <v>2402.5953236050527</v>
      </c>
      <c r="L156" s="37">
        <f t="shared" si="26"/>
        <v>54500670.9449386</v>
      </c>
      <c r="M156" s="37">
        <f t="shared" si="27"/>
        <v>50627488.659005672</v>
      </c>
      <c r="N156" s="41">
        <f>'jan-apr'!M156</f>
        <v>33559408.291434005</v>
      </c>
      <c r="O156" s="41">
        <f t="shared" si="28"/>
        <v>17068080.367571667</v>
      </c>
    </row>
    <row r="157" spans="1:15" s="34" customFormat="1" ht="15" x14ac:dyDescent="0.25">
      <c r="A157" s="33">
        <v>3414</v>
      </c>
      <c r="B157" s="34" t="s">
        <v>96</v>
      </c>
      <c r="C157" s="81">
        <v>55662699</v>
      </c>
      <c r="D157" s="36">
        <v>5038</v>
      </c>
      <c r="E157" s="37">
        <f t="shared" si="32"/>
        <v>11048.570662961492</v>
      </c>
      <c r="F157" s="38">
        <f t="shared" si="29"/>
        <v>0.68470034118484113</v>
      </c>
      <c r="G157" s="39">
        <f t="shared" si="30"/>
        <v>3052.6731338255599</v>
      </c>
      <c r="H157" s="39">
        <f t="shared" si="31"/>
        <v>1215.9534220547666</v>
      </c>
      <c r="I157" s="37">
        <f t="shared" si="24"/>
        <v>4268.6265558803261</v>
      </c>
      <c r="J157" s="40">
        <f t="shared" si="33"/>
        <v>-183.80705609021129</v>
      </c>
      <c r="K157" s="37">
        <f t="shared" si="25"/>
        <v>4084.8194997901146</v>
      </c>
      <c r="L157" s="37">
        <f t="shared" si="26"/>
        <v>21505340.588525083</v>
      </c>
      <c r="M157" s="37">
        <f t="shared" si="27"/>
        <v>20579320.639942598</v>
      </c>
      <c r="N157" s="41">
        <f>'jan-apr'!M157</f>
        <v>12851782.737288557</v>
      </c>
      <c r="O157" s="41">
        <f t="shared" si="28"/>
        <v>7727537.9026540406</v>
      </c>
    </row>
    <row r="158" spans="1:15" s="34" customFormat="1" ht="15" x14ac:dyDescent="0.25">
      <c r="A158" s="33">
        <v>3415</v>
      </c>
      <c r="B158" s="34" t="s">
        <v>97</v>
      </c>
      <c r="C158" s="81">
        <v>101213125</v>
      </c>
      <c r="D158" s="36">
        <v>7914</v>
      </c>
      <c r="E158" s="37">
        <f t="shared" si="32"/>
        <v>12789.123704826889</v>
      </c>
      <c r="F158" s="38">
        <f t="shared" si="29"/>
        <v>0.79256562964343957</v>
      </c>
      <c r="G158" s="39">
        <f t="shared" si="30"/>
        <v>2008.3413087063225</v>
      </c>
      <c r="H158" s="39">
        <f t="shared" si="31"/>
        <v>606.75985740187809</v>
      </c>
      <c r="I158" s="37">
        <f t="shared" si="24"/>
        <v>2615.1011661082007</v>
      </c>
      <c r="J158" s="40">
        <f t="shared" si="33"/>
        <v>-183.80705609021129</v>
      </c>
      <c r="K158" s="37">
        <f t="shared" si="25"/>
        <v>2431.2941100179896</v>
      </c>
      <c r="L158" s="37">
        <f t="shared" si="26"/>
        <v>20695910.628580302</v>
      </c>
      <c r="M158" s="37">
        <f t="shared" si="27"/>
        <v>19241261.586682368</v>
      </c>
      <c r="N158" s="41">
        <f>'jan-apr'!M158</f>
        <v>12604929.45271966</v>
      </c>
      <c r="O158" s="41">
        <f t="shared" si="28"/>
        <v>6636332.1339627076</v>
      </c>
    </row>
    <row r="159" spans="1:15" s="34" customFormat="1" ht="15" x14ac:dyDescent="0.25">
      <c r="A159" s="33">
        <v>3416</v>
      </c>
      <c r="B159" s="34" t="s">
        <v>98</v>
      </c>
      <c r="C159" s="81">
        <v>66693284</v>
      </c>
      <c r="D159" s="36">
        <v>6099</v>
      </c>
      <c r="E159" s="37">
        <f t="shared" si="32"/>
        <v>10935.117888178391</v>
      </c>
      <c r="F159" s="38">
        <f t="shared" si="29"/>
        <v>0.67766946307652887</v>
      </c>
      <c r="G159" s="39">
        <f t="shared" si="30"/>
        <v>3120.7447986954212</v>
      </c>
      <c r="H159" s="39">
        <f t="shared" si="31"/>
        <v>1255.6618932288523</v>
      </c>
      <c r="I159" s="37">
        <f t="shared" si="24"/>
        <v>4376.4066919242732</v>
      </c>
      <c r="J159" s="40">
        <f t="shared" si="33"/>
        <v>-183.80705609021129</v>
      </c>
      <c r="K159" s="37">
        <f t="shared" si="25"/>
        <v>4192.5996358340617</v>
      </c>
      <c r="L159" s="37">
        <f t="shared" si="26"/>
        <v>26691704.414046142</v>
      </c>
      <c r="M159" s="37">
        <f t="shared" si="27"/>
        <v>25570665.178951941</v>
      </c>
      <c r="N159" s="41">
        <f>'jan-apr'!M159</f>
        <v>16498420.532080768</v>
      </c>
      <c r="O159" s="41">
        <f t="shared" si="28"/>
        <v>9072244.6468711738</v>
      </c>
    </row>
    <row r="160" spans="1:15" s="34" customFormat="1" ht="15" x14ac:dyDescent="0.25">
      <c r="A160" s="33">
        <v>3417</v>
      </c>
      <c r="B160" s="34" t="s">
        <v>99</v>
      </c>
      <c r="C160" s="81">
        <v>53899140</v>
      </c>
      <c r="D160" s="36">
        <v>4545</v>
      </c>
      <c r="E160" s="37">
        <f t="shared" si="32"/>
        <v>11858.996699669968</v>
      </c>
      <c r="F160" s="38">
        <f t="shared" si="29"/>
        <v>0.73492394030609021</v>
      </c>
      <c r="G160" s="39">
        <f t="shared" si="30"/>
        <v>2566.417511800475</v>
      </c>
      <c r="H160" s="39">
        <f t="shared" si="31"/>
        <v>932.30430920680044</v>
      </c>
      <c r="I160" s="37">
        <f t="shared" si="24"/>
        <v>3498.7218210072756</v>
      </c>
      <c r="J160" s="40">
        <f t="shared" si="33"/>
        <v>-183.80705609021129</v>
      </c>
      <c r="K160" s="37">
        <f t="shared" si="25"/>
        <v>3314.9147649170645</v>
      </c>
      <c r="L160" s="37">
        <f t="shared" si="26"/>
        <v>15901690.676478067</v>
      </c>
      <c r="M160" s="37">
        <f t="shared" si="27"/>
        <v>15066287.606548058</v>
      </c>
      <c r="N160" s="41">
        <f>'jan-apr'!M160</f>
        <v>9457593.7607734185</v>
      </c>
      <c r="O160" s="41">
        <f t="shared" si="28"/>
        <v>5608693.8457746394</v>
      </c>
    </row>
    <row r="161" spans="1:15" s="34" customFormat="1" ht="15" x14ac:dyDescent="0.25">
      <c r="A161" s="33">
        <v>3418</v>
      </c>
      <c r="B161" s="34" t="s">
        <v>100</v>
      </c>
      <c r="C161" s="81">
        <v>80337682</v>
      </c>
      <c r="D161" s="36">
        <v>7227</v>
      </c>
      <c r="E161" s="37">
        <f t="shared" si="32"/>
        <v>11116.325169503252</v>
      </c>
      <c r="F161" s="38">
        <f t="shared" si="29"/>
        <v>0.68889921316214342</v>
      </c>
      <c r="G161" s="39">
        <f t="shared" si="30"/>
        <v>3012.020429900504</v>
      </c>
      <c r="H161" s="39">
        <f t="shared" si="31"/>
        <v>1192.2393447651507</v>
      </c>
      <c r="I161" s="37">
        <f t="shared" si="24"/>
        <v>4204.2597746656547</v>
      </c>
      <c r="J161" s="40">
        <f t="shared" si="33"/>
        <v>-183.80705609021129</v>
      </c>
      <c r="K161" s="37">
        <f t="shared" si="25"/>
        <v>4020.4527185754432</v>
      </c>
      <c r="L161" s="37">
        <f t="shared" si="26"/>
        <v>30384185.391508687</v>
      </c>
      <c r="M161" s="37">
        <f t="shared" si="27"/>
        <v>29055811.79714473</v>
      </c>
      <c r="N161" s="41">
        <f>'jan-apr'!M161</f>
        <v>18226218.452180315</v>
      </c>
      <c r="O161" s="41">
        <f t="shared" si="28"/>
        <v>10829593.344964415</v>
      </c>
    </row>
    <row r="162" spans="1:15" s="34" customFormat="1" ht="15" x14ac:dyDescent="0.25">
      <c r="A162" s="33">
        <v>3419</v>
      </c>
      <c r="B162" s="34" t="s">
        <v>404</v>
      </c>
      <c r="C162" s="81">
        <v>40969121</v>
      </c>
      <c r="D162" s="36">
        <v>3587</v>
      </c>
      <c r="E162" s="37">
        <f t="shared" si="32"/>
        <v>11421.555896292166</v>
      </c>
      <c r="F162" s="38">
        <f t="shared" si="29"/>
        <v>0.70781492535223478</v>
      </c>
      <c r="G162" s="39">
        <f t="shared" si="30"/>
        <v>2828.8819938271558</v>
      </c>
      <c r="H162" s="39">
        <f t="shared" si="31"/>
        <v>1085.4085903890309</v>
      </c>
      <c r="I162" s="37">
        <f t="shared" si="24"/>
        <v>3914.2905842161867</v>
      </c>
      <c r="J162" s="40">
        <f t="shared" si="33"/>
        <v>-183.80705609021129</v>
      </c>
      <c r="K162" s="37">
        <f t="shared" si="25"/>
        <v>3730.4835281259757</v>
      </c>
      <c r="L162" s="37">
        <f t="shared" si="26"/>
        <v>14040560.325583462</v>
      </c>
      <c r="M162" s="37">
        <f t="shared" si="27"/>
        <v>13381244.415387874</v>
      </c>
      <c r="N162" s="41">
        <f>'jan-apr'!M162</f>
        <v>7919922.7153342683</v>
      </c>
      <c r="O162" s="41">
        <f t="shared" si="28"/>
        <v>5461321.7000536062</v>
      </c>
    </row>
    <row r="163" spans="1:15" s="34" customFormat="1" ht="15" x14ac:dyDescent="0.25">
      <c r="A163" s="33">
        <v>3420</v>
      </c>
      <c r="B163" s="34" t="s">
        <v>101</v>
      </c>
      <c r="C163" s="81">
        <v>272519940</v>
      </c>
      <c r="D163" s="36">
        <v>21292</v>
      </c>
      <c r="E163" s="37">
        <f t="shared" si="32"/>
        <v>12799.170580499718</v>
      </c>
      <c r="F163" s="38">
        <f t="shared" si="29"/>
        <v>0.79318825309500418</v>
      </c>
      <c r="G163" s="39">
        <f t="shared" si="30"/>
        <v>2002.3131833026246</v>
      </c>
      <c r="H163" s="39">
        <f t="shared" si="31"/>
        <v>603.2434509163877</v>
      </c>
      <c r="I163" s="37">
        <f t="shared" si="24"/>
        <v>2605.5566342190123</v>
      </c>
      <c r="J163" s="40">
        <f t="shared" si="33"/>
        <v>-183.80705609021129</v>
      </c>
      <c r="K163" s="37">
        <f t="shared" si="25"/>
        <v>2421.7495781288007</v>
      </c>
      <c r="L163" s="37">
        <f t="shared" si="26"/>
        <v>55477511.855791211</v>
      </c>
      <c r="M163" s="37">
        <f t="shared" si="27"/>
        <v>51563892.017518423</v>
      </c>
      <c r="N163" s="41">
        <f>'jan-apr'!M163</f>
        <v>32541489.893935677</v>
      </c>
      <c r="O163" s="41">
        <f t="shared" si="28"/>
        <v>19022402.123582747</v>
      </c>
    </row>
    <row r="164" spans="1:15" s="34" customFormat="1" ht="15" x14ac:dyDescent="0.25">
      <c r="A164" s="33">
        <v>3421</v>
      </c>
      <c r="B164" s="34" t="s">
        <v>102</v>
      </c>
      <c r="C164" s="81">
        <v>85180279</v>
      </c>
      <c r="D164" s="36">
        <v>6580</v>
      </c>
      <c r="E164" s="37">
        <f t="shared" si="32"/>
        <v>12945.331155015198</v>
      </c>
      <c r="F164" s="38">
        <f t="shared" si="29"/>
        <v>0.80224609399509539</v>
      </c>
      <c r="G164" s="39">
        <f t="shared" si="30"/>
        <v>1914.616838593337</v>
      </c>
      <c r="H164" s="39">
        <f t="shared" si="31"/>
        <v>552.08724983596994</v>
      </c>
      <c r="I164" s="37">
        <f t="shared" si="24"/>
        <v>2466.7040884293069</v>
      </c>
      <c r="J164" s="40">
        <f t="shared" si="33"/>
        <v>-183.80705609021129</v>
      </c>
      <c r="K164" s="37">
        <f t="shared" si="25"/>
        <v>2282.8970323390959</v>
      </c>
      <c r="L164" s="37">
        <f t="shared" si="26"/>
        <v>16230912.90186484</v>
      </c>
      <c r="M164" s="37">
        <f t="shared" si="27"/>
        <v>15021462.472791251</v>
      </c>
      <c r="N164" s="41">
        <f>'jan-apr'!M164</f>
        <v>9477611.4839139972</v>
      </c>
      <c r="O164" s="41">
        <f t="shared" si="28"/>
        <v>5543850.9888772536</v>
      </c>
    </row>
    <row r="165" spans="1:15" s="34" customFormat="1" ht="15" x14ac:dyDescent="0.25">
      <c r="A165" s="33">
        <v>3422</v>
      </c>
      <c r="B165" s="34" t="s">
        <v>103</v>
      </c>
      <c r="C165" s="81">
        <v>56973061</v>
      </c>
      <c r="D165" s="36">
        <v>4338</v>
      </c>
      <c r="E165" s="37">
        <f t="shared" si="32"/>
        <v>13133.485707699401</v>
      </c>
      <c r="F165" s="38">
        <f t="shared" si="29"/>
        <v>0.81390637932505538</v>
      </c>
      <c r="G165" s="39">
        <f t="shared" si="30"/>
        <v>1801.7241069828149</v>
      </c>
      <c r="H165" s="39">
        <f t="shared" si="31"/>
        <v>486.23315639649871</v>
      </c>
      <c r="I165" s="37">
        <f t="shared" si="24"/>
        <v>2287.9572633793136</v>
      </c>
      <c r="J165" s="40">
        <f t="shared" si="33"/>
        <v>-183.80705609021129</v>
      </c>
      <c r="K165" s="37">
        <f t="shared" si="25"/>
        <v>2104.1502072891026</v>
      </c>
      <c r="L165" s="37">
        <f t="shared" si="26"/>
        <v>9925158.6085394621</v>
      </c>
      <c r="M165" s="37">
        <f t="shared" si="27"/>
        <v>9127803.5992201269</v>
      </c>
      <c r="N165" s="41">
        <f>'jan-apr'!M165</f>
        <v>3634252.3475104752</v>
      </c>
      <c r="O165" s="41">
        <f t="shared" si="28"/>
        <v>5493551.2517096512</v>
      </c>
    </row>
    <row r="166" spans="1:15" s="34" customFormat="1" ht="15" x14ac:dyDescent="0.25">
      <c r="A166" s="33">
        <v>3423</v>
      </c>
      <c r="B166" s="34" t="s">
        <v>104</v>
      </c>
      <c r="C166" s="81">
        <v>26802751</v>
      </c>
      <c r="D166" s="36">
        <v>2378</v>
      </c>
      <c r="E166" s="37">
        <f t="shared" si="32"/>
        <v>11271.131623212785</v>
      </c>
      <c r="F166" s="38">
        <f t="shared" si="29"/>
        <v>0.69849285517303872</v>
      </c>
      <c r="G166" s="39">
        <f t="shared" si="30"/>
        <v>2919.1365576747849</v>
      </c>
      <c r="H166" s="39">
        <f t="shared" si="31"/>
        <v>1138.0570859668144</v>
      </c>
      <c r="I166" s="37">
        <f t="shared" si="24"/>
        <v>4057.193643641599</v>
      </c>
      <c r="J166" s="40">
        <f t="shared" si="33"/>
        <v>-183.80705609021129</v>
      </c>
      <c r="K166" s="37">
        <f t="shared" si="25"/>
        <v>3873.3865875513875</v>
      </c>
      <c r="L166" s="37">
        <f t="shared" si="26"/>
        <v>9648006.4845797233</v>
      </c>
      <c r="M166" s="37">
        <f t="shared" si="27"/>
        <v>9210913.3051971998</v>
      </c>
      <c r="N166" s="41">
        <f>'jan-apr'!M166</f>
        <v>5222977.0661318349</v>
      </c>
      <c r="O166" s="41">
        <f t="shared" si="28"/>
        <v>3987936.2390653649</v>
      </c>
    </row>
    <row r="167" spans="1:15" s="34" customFormat="1" ht="15" x14ac:dyDescent="0.25">
      <c r="A167" s="33">
        <v>3424</v>
      </c>
      <c r="B167" s="34" t="s">
        <v>105</v>
      </c>
      <c r="C167" s="81">
        <v>23171275</v>
      </c>
      <c r="D167" s="36">
        <v>1741</v>
      </c>
      <c r="E167" s="37">
        <f t="shared" si="32"/>
        <v>13309.175761056864</v>
      </c>
      <c r="F167" s="38">
        <f t="shared" si="29"/>
        <v>0.82479421659797125</v>
      </c>
      <c r="G167" s="39">
        <f t="shared" si="30"/>
        <v>1696.3100749683374</v>
      </c>
      <c r="H167" s="39">
        <f t="shared" si="31"/>
        <v>424.74163772138678</v>
      </c>
      <c r="I167" s="37">
        <f t="shared" si="24"/>
        <v>2121.0517126897244</v>
      </c>
      <c r="J167" s="40">
        <f t="shared" si="33"/>
        <v>-183.80705609021129</v>
      </c>
      <c r="K167" s="37">
        <f t="shared" si="25"/>
        <v>1937.2446565995131</v>
      </c>
      <c r="L167" s="37">
        <f t="shared" si="26"/>
        <v>3692751.0317928102</v>
      </c>
      <c r="M167" s="37">
        <f t="shared" si="27"/>
        <v>3372742.9471397521</v>
      </c>
      <c r="N167" s="41">
        <f>'jan-apr'!M167</f>
        <v>394094.14601643936</v>
      </c>
      <c r="O167" s="41">
        <f t="shared" si="28"/>
        <v>2978648.8011233127</v>
      </c>
    </row>
    <row r="168" spans="1:15" s="34" customFormat="1" ht="15" x14ac:dyDescent="0.25">
      <c r="A168" s="33">
        <v>3425</v>
      </c>
      <c r="B168" s="34" t="s">
        <v>106</v>
      </c>
      <c r="C168" s="81">
        <v>13942697</v>
      </c>
      <c r="D168" s="36">
        <v>1250</v>
      </c>
      <c r="E168" s="37">
        <f t="shared" si="32"/>
        <v>11154.1576</v>
      </c>
      <c r="F168" s="38">
        <f t="shared" si="29"/>
        <v>0.69124375879244959</v>
      </c>
      <c r="G168" s="39">
        <f t="shared" si="30"/>
        <v>2989.3209716024553</v>
      </c>
      <c r="H168" s="39">
        <f t="shared" si="31"/>
        <v>1178.997994091289</v>
      </c>
      <c r="I168" s="37">
        <f t="shared" si="24"/>
        <v>4168.3189656937448</v>
      </c>
      <c r="J168" s="40">
        <f t="shared" si="33"/>
        <v>-183.80705609021129</v>
      </c>
      <c r="K168" s="37">
        <f t="shared" si="25"/>
        <v>3984.5119096035332</v>
      </c>
      <c r="L168" s="37">
        <f t="shared" si="26"/>
        <v>5210398.7071171813</v>
      </c>
      <c r="M168" s="37">
        <f t="shared" si="27"/>
        <v>4980639.8870044164</v>
      </c>
      <c r="N168" s="41">
        <f>'jan-apr'!M168</f>
        <v>2925333.9960322934</v>
      </c>
      <c r="O168" s="41">
        <f t="shared" si="28"/>
        <v>2055305.890972123</v>
      </c>
    </row>
    <row r="169" spans="1:15" s="34" customFormat="1" ht="15" x14ac:dyDescent="0.25">
      <c r="A169" s="33">
        <v>3426</v>
      </c>
      <c r="B169" s="34" t="s">
        <v>107</v>
      </c>
      <c r="C169" s="81">
        <v>14941667</v>
      </c>
      <c r="D169" s="36">
        <v>1563</v>
      </c>
      <c r="E169" s="37">
        <f t="shared" si="32"/>
        <v>9559.607805502239</v>
      </c>
      <c r="F169" s="38">
        <f t="shared" si="29"/>
        <v>0.59242656137985783</v>
      </c>
      <c r="G169" s="39">
        <f t="shared" si="30"/>
        <v>3946.0508483011122</v>
      </c>
      <c r="H169" s="39">
        <f t="shared" si="31"/>
        <v>1737.0904221655055</v>
      </c>
      <c r="I169" s="37">
        <f t="shared" si="24"/>
        <v>5683.1412704666182</v>
      </c>
      <c r="J169" s="40">
        <f t="shared" si="33"/>
        <v>-183.80705609021129</v>
      </c>
      <c r="K169" s="37">
        <f t="shared" si="25"/>
        <v>5499.3342143764066</v>
      </c>
      <c r="L169" s="37">
        <f t="shared" si="26"/>
        <v>8882749.8057393245</v>
      </c>
      <c r="M169" s="37">
        <f t="shared" si="27"/>
        <v>8595459.3770703245</v>
      </c>
      <c r="N169" s="41">
        <f>'jan-apr'!M169</f>
        <v>5009938.252318779</v>
      </c>
      <c r="O169" s="41">
        <f t="shared" si="28"/>
        <v>3585521.1247515455</v>
      </c>
    </row>
    <row r="170" spans="1:15" s="34" customFormat="1" ht="15" x14ac:dyDescent="0.25">
      <c r="A170" s="33">
        <v>3427</v>
      </c>
      <c r="B170" s="34" t="s">
        <v>108</v>
      </c>
      <c r="C170" s="81">
        <v>71080215</v>
      </c>
      <c r="D170" s="36">
        <v>5537</v>
      </c>
      <c r="E170" s="37">
        <f t="shared" si="32"/>
        <v>12837.315333212931</v>
      </c>
      <c r="F170" s="38">
        <f t="shared" si="29"/>
        <v>0.79555215391022038</v>
      </c>
      <c r="G170" s="39">
        <f t="shared" si="30"/>
        <v>1979.4263316746967</v>
      </c>
      <c r="H170" s="39">
        <f t="shared" si="31"/>
        <v>589.89278746676314</v>
      </c>
      <c r="I170" s="37">
        <f t="shared" si="24"/>
        <v>2569.3191191414599</v>
      </c>
      <c r="J170" s="40">
        <f t="shared" si="33"/>
        <v>-183.80705609021129</v>
      </c>
      <c r="K170" s="37">
        <f t="shared" si="25"/>
        <v>2385.5120630512483</v>
      </c>
      <c r="L170" s="37">
        <f t="shared" si="26"/>
        <v>14226319.962686263</v>
      </c>
      <c r="M170" s="37">
        <f t="shared" si="27"/>
        <v>13208580.293114763</v>
      </c>
      <c r="N170" s="41">
        <f>'jan-apr'!M170</f>
        <v>6783825.8011446521</v>
      </c>
      <c r="O170" s="41">
        <f t="shared" si="28"/>
        <v>6424754.4919701107</v>
      </c>
    </row>
    <row r="171" spans="1:15" s="34" customFormat="1" ht="15" x14ac:dyDescent="0.25">
      <c r="A171" s="33">
        <v>3428</v>
      </c>
      <c r="B171" s="34" t="s">
        <v>109</v>
      </c>
      <c r="C171" s="81">
        <v>31466929</v>
      </c>
      <c r="D171" s="36">
        <v>2405</v>
      </c>
      <c r="E171" s="37">
        <f t="shared" si="32"/>
        <v>13083.962162162163</v>
      </c>
      <c r="F171" s="38">
        <f t="shared" si="29"/>
        <v>0.81083731369109935</v>
      </c>
      <c r="G171" s="39">
        <f t="shared" si="30"/>
        <v>1831.4382343051579</v>
      </c>
      <c r="H171" s="39">
        <f t="shared" si="31"/>
        <v>503.56639733453216</v>
      </c>
      <c r="I171" s="37">
        <f t="shared" si="24"/>
        <v>2335.0046316396902</v>
      </c>
      <c r="J171" s="40">
        <f t="shared" si="33"/>
        <v>-183.80705609021129</v>
      </c>
      <c r="K171" s="37">
        <f t="shared" si="25"/>
        <v>2151.1975755494786</v>
      </c>
      <c r="L171" s="37">
        <f t="shared" si="26"/>
        <v>5615686.1390934549</v>
      </c>
      <c r="M171" s="37">
        <f t="shared" si="27"/>
        <v>5173630.1691964958</v>
      </c>
      <c r="N171" s="41">
        <f>'jan-apr'!M171</f>
        <v>1753730.8091661327</v>
      </c>
      <c r="O171" s="41">
        <f t="shared" si="28"/>
        <v>3419899.3600303633</v>
      </c>
    </row>
    <row r="172" spans="1:15" s="34" customFormat="1" ht="15" x14ac:dyDescent="0.25">
      <c r="A172" s="33">
        <v>3429</v>
      </c>
      <c r="B172" s="34" t="s">
        <v>110</v>
      </c>
      <c r="C172" s="81">
        <v>17150470</v>
      </c>
      <c r="D172" s="36">
        <v>1518</v>
      </c>
      <c r="E172" s="37">
        <f t="shared" si="32"/>
        <v>11298.069828722002</v>
      </c>
      <c r="F172" s="38">
        <f t="shared" si="29"/>
        <v>0.7001622655488895</v>
      </c>
      <c r="G172" s="39">
        <f t="shared" si="30"/>
        <v>2902.9736343692543</v>
      </c>
      <c r="H172" s="39">
        <f t="shared" si="31"/>
        <v>1128.6287140385884</v>
      </c>
      <c r="I172" s="37">
        <f t="shared" si="24"/>
        <v>4031.6023484078428</v>
      </c>
      <c r="J172" s="40">
        <f t="shared" si="33"/>
        <v>-183.80705609021129</v>
      </c>
      <c r="K172" s="37">
        <f t="shared" si="25"/>
        <v>3847.7952923176317</v>
      </c>
      <c r="L172" s="37">
        <f t="shared" si="26"/>
        <v>6119972.3648831053</v>
      </c>
      <c r="M172" s="37">
        <f t="shared" si="27"/>
        <v>5840953.2537381649</v>
      </c>
      <c r="N172" s="41">
        <f>'jan-apr'!M172</f>
        <v>3175841.597261617</v>
      </c>
      <c r="O172" s="41">
        <f t="shared" si="28"/>
        <v>2665111.6564765479</v>
      </c>
    </row>
    <row r="173" spans="1:15" s="34" customFormat="1" ht="15" x14ac:dyDescent="0.25">
      <c r="A173" s="33">
        <v>3430</v>
      </c>
      <c r="B173" s="34" t="s">
        <v>111</v>
      </c>
      <c r="C173" s="81">
        <v>25611609</v>
      </c>
      <c r="D173" s="36">
        <v>1870</v>
      </c>
      <c r="E173" s="37">
        <f t="shared" si="32"/>
        <v>13696.047593582887</v>
      </c>
      <c r="F173" s="38">
        <f t="shared" si="29"/>
        <v>0.84876937897923543</v>
      </c>
      <c r="G173" s="39">
        <f t="shared" si="30"/>
        <v>1464.1869754527233</v>
      </c>
      <c r="H173" s="39">
        <f t="shared" si="31"/>
        <v>289.33649633727862</v>
      </c>
      <c r="I173" s="37">
        <f t="shared" si="24"/>
        <v>1753.5234717900021</v>
      </c>
      <c r="J173" s="40">
        <f t="shared" si="33"/>
        <v>-183.80705609021129</v>
      </c>
      <c r="K173" s="37">
        <f t="shared" si="25"/>
        <v>1569.7164156997908</v>
      </c>
      <c r="L173" s="37">
        <f t="shared" si="26"/>
        <v>3279088.8922473039</v>
      </c>
      <c r="M173" s="37">
        <f t="shared" si="27"/>
        <v>2935369.6973586087</v>
      </c>
      <c r="N173" s="41">
        <f>'jan-apr'!M173</f>
        <v>1803862.9212643125</v>
      </c>
      <c r="O173" s="41">
        <f t="shared" si="28"/>
        <v>1131506.7760942962</v>
      </c>
    </row>
    <row r="174" spans="1:15" s="34" customFormat="1" ht="15" x14ac:dyDescent="0.25">
      <c r="A174" s="33">
        <v>3431</v>
      </c>
      <c r="B174" s="34" t="s">
        <v>114</v>
      </c>
      <c r="C174" s="81">
        <v>29104914</v>
      </c>
      <c r="D174" s="36">
        <v>2512</v>
      </c>
      <c r="E174" s="37">
        <f t="shared" si="32"/>
        <v>11586.351114649682</v>
      </c>
      <c r="F174" s="38">
        <f t="shared" si="29"/>
        <v>0.71802758956709867</v>
      </c>
      <c r="G174" s="39">
        <f t="shared" si="30"/>
        <v>2730.0048628126465</v>
      </c>
      <c r="H174" s="39">
        <f t="shared" si="31"/>
        <v>1027.7302639639004</v>
      </c>
      <c r="I174" s="37">
        <f t="shared" si="24"/>
        <v>3757.7351267765471</v>
      </c>
      <c r="J174" s="40">
        <f t="shared" si="33"/>
        <v>-183.80705609021129</v>
      </c>
      <c r="K174" s="37">
        <f t="shared" si="25"/>
        <v>3573.9280706863356</v>
      </c>
      <c r="L174" s="37">
        <f t="shared" si="26"/>
        <v>9439430.6384626869</v>
      </c>
      <c r="M174" s="37">
        <f t="shared" si="27"/>
        <v>8977707.3135640752</v>
      </c>
      <c r="N174" s="41">
        <f>'jan-apr'!M174</f>
        <v>5763621.216746497</v>
      </c>
      <c r="O174" s="41">
        <f t="shared" si="28"/>
        <v>3214086.0968175782</v>
      </c>
    </row>
    <row r="175" spans="1:15" s="34" customFormat="1" ht="15" x14ac:dyDescent="0.25">
      <c r="A175" s="33">
        <v>3432</v>
      </c>
      <c r="B175" s="34" t="s">
        <v>115</v>
      </c>
      <c r="C175" s="81">
        <v>24058209</v>
      </c>
      <c r="D175" s="36">
        <v>1980</v>
      </c>
      <c r="E175" s="37">
        <f t="shared" si="32"/>
        <v>12150.610606060605</v>
      </c>
      <c r="F175" s="38">
        <f t="shared" si="29"/>
        <v>0.75299579297290342</v>
      </c>
      <c r="G175" s="39">
        <f t="shared" si="30"/>
        <v>2391.4491679660923</v>
      </c>
      <c r="H175" s="39">
        <f t="shared" si="31"/>
        <v>830.23944197007722</v>
      </c>
      <c r="I175" s="37">
        <f t="shared" si="24"/>
        <v>3221.6886099361695</v>
      </c>
      <c r="J175" s="40">
        <f t="shared" si="33"/>
        <v>-183.80705609021129</v>
      </c>
      <c r="K175" s="37">
        <f t="shared" si="25"/>
        <v>3037.8815538459585</v>
      </c>
      <c r="L175" s="37">
        <f t="shared" si="26"/>
        <v>6378943.447673616</v>
      </c>
      <c r="M175" s="37">
        <f t="shared" si="27"/>
        <v>6015005.4766149977</v>
      </c>
      <c r="N175" s="41">
        <f>'jan-apr'!M175</f>
        <v>2833167.4725151518</v>
      </c>
      <c r="O175" s="41">
        <f t="shared" si="28"/>
        <v>3181838.0040998459</v>
      </c>
    </row>
    <row r="176" spans="1:15" s="34" customFormat="1" ht="15" x14ac:dyDescent="0.25">
      <c r="A176" s="33">
        <v>3433</v>
      </c>
      <c r="B176" s="34" t="s">
        <v>116</v>
      </c>
      <c r="C176" s="81">
        <v>35417697</v>
      </c>
      <c r="D176" s="36">
        <v>2183</v>
      </c>
      <c r="E176" s="37">
        <f t="shared" si="32"/>
        <v>16224.322950068712</v>
      </c>
      <c r="F176" s="38">
        <f t="shared" si="29"/>
        <v>1.0054512749459539</v>
      </c>
      <c r="G176" s="39">
        <f t="shared" si="30"/>
        <v>-52.778238438771588</v>
      </c>
      <c r="H176" s="39">
        <f t="shared" si="31"/>
        <v>0</v>
      </c>
      <c r="I176" s="37">
        <f t="shared" si="24"/>
        <v>-52.778238438771588</v>
      </c>
      <c r="J176" s="40">
        <f t="shared" si="33"/>
        <v>-183.80705609021129</v>
      </c>
      <c r="K176" s="37">
        <f t="shared" si="25"/>
        <v>-236.58529452898287</v>
      </c>
      <c r="L176" s="37">
        <f t="shared" si="26"/>
        <v>-115214.89451183837</v>
      </c>
      <c r="M176" s="37">
        <f t="shared" si="27"/>
        <v>-516465.69795676961</v>
      </c>
      <c r="N176" s="41">
        <f>'jan-apr'!M176</f>
        <v>-3108288.004162041</v>
      </c>
      <c r="O176" s="41">
        <f t="shared" si="28"/>
        <v>2591822.3062052713</v>
      </c>
    </row>
    <row r="177" spans="1:15" s="34" customFormat="1" ht="15" x14ac:dyDescent="0.25">
      <c r="A177" s="33">
        <v>3434</v>
      </c>
      <c r="B177" s="34" t="s">
        <v>117</v>
      </c>
      <c r="C177" s="81">
        <v>27261216</v>
      </c>
      <c r="D177" s="36">
        <v>2204</v>
      </c>
      <c r="E177" s="37">
        <f t="shared" si="32"/>
        <v>12368.972776769509</v>
      </c>
      <c r="F177" s="38">
        <f t="shared" si="29"/>
        <v>0.76652810021400797</v>
      </c>
      <c r="G177" s="39">
        <f t="shared" si="30"/>
        <v>2260.4318655407501</v>
      </c>
      <c r="H177" s="39">
        <f t="shared" si="31"/>
        <v>753.81268222196081</v>
      </c>
      <c r="I177" s="37">
        <f t="shared" si="24"/>
        <v>3014.2445477627107</v>
      </c>
      <c r="J177" s="40">
        <f t="shared" si="33"/>
        <v>-183.80705609021129</v>
      </c>
      <c r="K177" s="37">
        <f t="shared" si="25"/>
        <v>2830.4374916724992</v>
      </c>
      <c r="L177" s="37">
        <f t="shared" si="26"/>
        <v>6643394.9832690144</v>
      </c>
      <c r="M177" s="37">
        <f t="shared" si="27"/>
        <v>6238284.2316461885</v>
      </c>
      <c r="N177" s="41">
        <f>'jan-apr'!M177</f>
        <v>2980872.7332441392</v>
      </c>
      <c r="O177" s="41">
        <f t="shared" si="28"/>
        <v>3257411.4984020493</v>
      </c>
    </row>
    <row r="178" spans="1:15" s="34" customFormat="1" ht="15" x14ac:dyDescent="0.25">
      <c r="A178" s="33">
        <v>3435</v>
      </c>
      <c r="B178" s="34" t="s">
        <v>118</v>
      </c>
      <c r="C178" s="81">
        <v>43907742</v>
      </c>
      <c r="D178" s="36">
        <v>3564</v>
      </c>
      <c r="E178" s="37">
        <f t="shared" si="32"/>
        <v>12319.792929292929</v>
      </c>
      <c r="F178" s="38">
        <f t="shared" si="29"/>
        <v>0.76348033418400751</v>
      </c>
      <c r="G178" s="39">
        <f t="shared" si="30"/>
        <v>2289.9397740266982</v>
      </c>
      <c r="H178" s="39">
        <f t="shared" si="31"/>
        <v>771.02562883876385</v>
      </c>
      <c r="I178" s="37">
        <f t="shared" si="24"/>
        <v>3060.9654028654622</v>
      </c>
      <c r="J178" s="40">
        <f t="shared" si="33"/>
        <v>-183.80705609021129</v>
      </c>
      <c r="K178" s="37">
        <f t="shared" si="25"/>
        <v>2877.1583467752507</v>
      </c>
      <c r="L178" s="37">
        <f t="shared" si="26"/>
        <v>10909280.695812507</v>
      </c>
      <c r="M178" s="37">
        <f t="shared" si="27"/>
        <v>10254192.347906994</v>
      </c>
      <c r="N178" s="41">
        <f>'jan-apr'!M178</f>
        <v>4558678.7305272771</v>
      </c>
      <c r="O178" s="41">
        <f t="shared" si="28"/>
        <v>5695513.6173797166</v>
      </c>
    </row>
    <row r="179" spans="1:15" s="34" customFormat="1" ht="15" x14ac:dyDescent="0.25">
      <c r="A179" s="33">
        <v>3436</v>
      </c>
      <c r="B179" s="34" t="s">
        <v>119</v>
      </c>
      <c r="C179" s="81">
        <v>87655829</v>
      </c>
      <c r="D179" s="36">
        <v>5705</v>
      </c>
      <c r="E179" s="37">
        <f t="shared" si="32"/>
        <v>15364.73777388256</v>
      </c>
      <c r="F179" s="38">
        <f t="shared" si="29"/>
        <v>0.95218119310766369</v>
      </c>
      <c r="G179" s="39">
        <f t="shared" si="30"/>
        <v>462.97286727291976</v>
      </c>
      <c r="H179" s="39">
        <f t="shared" si="31"/>
        <v>0</v>
      </c>
      <c r="I179" s="37">
        <f t="shared" si="24"/>
        <v>462.97286727291976</v>
      </c>
      <c r="J179" s="40">
        <f t="shared" si="33"/>
        <v>-183.80705609021129</v>
      </c>
      <c r="K179" s="37">
        <f t="shared" si="25"/>
        <v>279.16581118270847</v>
      </c>
      <c r="L179" s="37">
        <f t="shared" si="26"/>
        <v>2641260.2077920074</v>
      </c>
      <c r="M179" s="37">
        <f t="shared" si="27"/>
        <v>1592640.9527973519</v>
      </c>
      <c r="N179" s="41">
        <f>'jan-apr'!M179</f>
        <v>-2703116.9221000643</v>
      </c>
      <c r="O179" s="41">
        <f t="shared" si="28"/>
        <v>4295757.8748974167</v>
      </c>
    </row>
    <row r="180" spans="1:15" s="34" customFormat="1" ht="15" x14ac:dyDescent="0.25">
      <c r="A180" s="33">
        <v>3437</v>
      </c>
      <c r="B180" s="34" t="s">
        <v>120</v>
      </c>
      <c r="C180" s="81">
        <v>61192650</v>
      </c>
      <c r="D180" s="36">
        <v>5592</v>
      </c>
      <c r="E180" s="37">
        <f t="shared" si="32"/>
        <v>10942.891630901287</v>
      </c>
      <c r="F180" s="38">
        <f t="shared" si="29"/>
        <v>0.67815121627855113</v>
      </c>
      <c r="G180" s="39">
        <f t="shared" si="30"/>
        <v>3116.0805530616831</v>
      </c>
      <c r="H180" s="39">
        <f t="shared" si="31"/>
        <v>1252.9410832758385</v>
      </c>
      <c r="I180" s="37">
        <f t="shared" si="24"/>
        <v>4369.0216363375221</v>
      </c>
      <c r="J180" s="40">
        <f t="shared" si="33"/>
        <v>-183.80705609021129</v>
      </c>
      <c r="K180" s="37">
        <f t="shared" si="25"/>
        <v>4185.2145802473106</v>
      </c>
      <c r="L180" s="37">
        <f t="shared" si="26"/>
        <v>24431568.990399424</v>
      </c>
      <c r="M180" s="37">
        <f t="shared" si="27"/>
        <v>23403719.932742961</v>
      </c>
      <c r="N180" s="41">
        <f>'jan-apr'!M180</f>
        <v>14230449.00177007</v>
      </c>
      <c r="O180" s="41">
        <f t="shared" si="28"/>
        <v>9173270.9309728909</v>
      </c>
    </row>
    <row r="181" spans="1:15" s="34" customFormat="1" ht="15" x14ac:dyDescent="0.25">
      <c r="A181" s="33">
        <v>3438</v>
      </c>
      <c r="B181" s="34" t="s">
        <v>121</v>
      </c>
      <c r="C181" s="81">
        <v>42353353</v>
      </c>
      <c r="D181" s="36">
        <v>3064</v>
      </c>
      <c r="E181" s="37">
        <f t="shared" si="32"/>
        <v>13822.89588772846</v>
      </c>
      <c r="F181" s="38">
        <f t="shared" si="29"/>
        <v>0.85663040217668385</v>
      </c>
      <c r="G181" s="39">
        <f t="shared" si="30"/>
        <v>1388.0779989653795</v>
      </c>
      <c r="H181" s="39">
        <f t="shared" si="31"/>
        <v>244.93959338632803</v>
      </c>
      <c r="I181" s="37">
        <f t="shared" si="24"/>
        <v>1633.0175923517074</v>
      </c>
      <c r="J181" s="40">
        <f t="shared" si="33"/>
        <v>-183.80705609021129</v>
      </c>
      <c r="K181" s="37">
        <f t="shared" si="25"/>
        <v>1449.2105362614961</v>
      </c>
      <c r="L181" s="37">
        <f t="shared" si="26"/>
        <v>5003565.9029656313</v>
      </c>
      <c r="M181" s="37">
        <f t="shared" si="27"/>
        <v>4440381.0831052242</v>
      </c>
      <c r="N181" s="41">
        <f>'jan-apr'!M181</f>
        <v>820564.15622881742</v>
      </c>
      <c r="O181" s="41">
        <f t="shared" si="28"/>
        <v>3619816.9268764067</v>
      </c>
    </row>
    <row r="182" spans="1:15" s="34" customFormat="1" ht="15" x14ac:dyDescent="0.25">
      <c r="A182" s="33">
        <v>3439</v>
      </c>
      <c r="B182" s="34" t="s">
        <v>122</v>
      </c>
      <c r="C182" s="81">
        <v>55645212</v>
      </c>
      <c r="D182" s="36">
        <v>4408</v>
      </c>
      <c r="E182" s="37">
        <f t="shared" si="32"/>
        <v>12623.686932849365</v>
      </c>
      <c r="F182" s="38">
        <f t="shared" si="29"/>
        <v>0.78231320716518515</v>
      </c>
      <c r="G182" s="39">
        <f t="shared" si="30"/>
        <v>2107.6033718928365</v>
      </c>
      <c r="H182" s="39">
        <f t="shared" si="31"/>
        <v>664.66272759401136</v>
      </c>
      <c r="I182" s="37">
        <f t="shared" si="24"/>
        <v>2772.2660994868479</v>
      </c>
      <c r="J182" s="40">
        <f t="shared" si="33"/>
        <v>-183.80705609021129</v>
      </c>
      <c r="K182" s="37">
        <f t="shared" si="25"/>
        <v>2588.4590433966368</v>
      </c>
      <c r="L182" s="37">
        <f t="shared" si="26"/>
        <v>12220148.966538025</v>
      </c>
      <c r="M182" s="37">
        <f t="shared" si="27"/>
        <v>11409927.463292375</v>
      </c>
      <c r="N182" s="41">
        <f>'jan-apr'!M182</f>
        <v>6861881.8664882788</v>
      </c>
      <c r="O182" s="41">
        <f t="shared" si="28"/>
        <v>4548045.5968040964</v>
      </c>
    </row>
    <row r="183" spans="1:15" s="34" customFormat="1" ht="15" x14ac:dyDescent="0.25">
      <c r="A183" s="33">
        <v>3440</v>
      </c>
      <c r="B183" s="34" t="s">
        <v>123</v>
      </c>
      <c r="C183" s="81">
        <v>74428145</v>
      </c>
      <c r="D183" s="36">
        <v>5093</v>
      </c>
      <c r="E183" s="37">
        <f t="shared" si="32"/>
        <v>14613.812095032397</v>
      </c>
      <c r="F183" s="38">
        <f t="shared" si="29"/>
        <v>0.90564494111655347</v>
      </c>
      <c r="G183" s="39">
        <f t="shared" si="30"/>
        <v>913.52827458301726</v>
      </c>
      <c r="H183" s="39">
        <f t="shared" si="31"/>
        <v>0</v>
      </c>
      <c r="I183" s="37">
        <f t="shared" si="24"/>
        <v>913.52827458301726</v>
      </c>
      <c r="J183" s="40">
        <f t="shared" si="33"/>
        <v>-183.80705609021129</v>
      </c>
      <c r="K183" s="37">
        <f t="shared" si="25"/>
        <v>729.72121849280597</v>
      </c>
      <c r="L183" s="37">
        <f t="shared" si="26"/>
        <v>4652599.5024513071</v>
      </c>
      <c r="M183" s="37">
        <f t="shared" si="27"/>
        <v>3716470.1657838607</v>
      </c>
      <c r="N183" s="41">
        <f>'jan-apr'!M183</f>
        <v>1376630.8704547544</v>
      </c>
      <c r="O183" s="41">
        <f t="shared" si="28"/>
        <v>2339839.295329106</v>
      </c>
    </row>
    <row r="184" spans="1:15" s="34" customFormat="1" ht="15" x14ac:dyDescent="0.25">
      <c r="A184" s="33">
        <v>3441</v>
      </c>
      <c r="B184" s="34" t="s">
        <v>124</v>
      </c>
      <c r="C184" s="81">
        <v>78765256</v>
      </c>
      <c r="D184" s="36">
        <v>6023</v>
      </c>
      <c r="E184" s="37">
        <f t="shared" si="32"/>
        <v>13077.412585090486</v>
      </c>
      <c r="F184" s="38">
        <f t="shared" si="29"/>
        <v>0.81043142429667947</v>
      </c>
      <c r="G184" s="39">
        <f t="shared" si="30"/>
        <v>1835.3679805481643</v>
      </c>
      <c r="H184" s="39">
        <f t="shared" si="31"/>
        <v>505.85874930961916</v>
      </c>
      <c r="I184" s="37">
        <f t="shared" si="24"/>
        <v>2341.2267298577835</v>
      </c>
      <c r="J184" s="40">
        <f t="shared" si="33"/>
        <v>-183.80705609021129</v>
      </c>
      <c r="K184" s="37">
        <f t="shared" si="25"/>
        <v>2157.419673767572</v>
      </c>
      <c r="L184" s="37">
        <f t="shared" si="26"/>
        <v>14101208.59393343</v>
      </c>
      <c r="M184" s="37">
        <f t="shared" si="27"/>
        <v>12994138.695102086</v>
      </c>
      <c r="N184" s="41">
        <f>'jan-apr'!M184</f>
        <v>7494752.6257620053</v>
      </c>
      <c r="O184" s="41">
        <f t="shared" si="28"/>
        <v>5499386.069340081</v>
      </c>
    </row>
    <row r="185" spans="1:15" s="34" customFormat="1" ht="15" x14ac:dyDescent="0.25">
      <c r="A185" s="33">
        <v>3442</v>
      </c>
      <c r="B185" s="34" t="s">
        <v>125</v>
      </c>
      <c r="C185" s="81">
        <v>188288336</v>
      </c>
      <c r="D185" s="36">
        <v>14871</v>
      </c>
      <c r="E185" s="37">
        <f t="shared" si="32"/>
        <v>12661.444153049559</v>
      </c>
      <c r="F185" s="38">
        <f t="shared" si="29"/>
        <v>0.784653091874429</v>
      </c>
      <c r="G185" s="39">
        <f t="shared" si="30"/>
        <v>2084.9490397727204</v>
      </c>
      <c r="H185" s="39">
        <f t="shared" si="31"/>
        <v>651.44770052394358</v>
      </c>
      <c r="I185" s="37">
        <f t="shared" si="24"/>
        <v>2736.3967402966641</v>
      </c>
      <c r="J185" s="40">
        <f t="shared" si="33"/>
        <v>-183.80705609021129</v>
      </c>
      <c r="K185" s="37">
        <f t="shared" si="25"/>
        <v>2552.5896842064531</v>
      </c>
      <c r="L185" s="37">
        <f t="shared" si="26"/>
        <v>40692955.924951695</v>
      </c>
      <c r="M185" s="37">
        <f t="shared" si="27"/>
        <v>37959561.193834163</v>
      </c>
      <c r="N185" s="41">
        <f>'jan-apr'!M185</f>
        <v>23956749.024556994</v>
      </c>
      <c r="O185" s="41">
        <f t="shared" si="28"/>
        <v>14002812.169277169</v>
      </c>
    </row>
    <row r="186" spans="1:15" s="34" customFormat="1" ht="15" x14ac:dyDescent="0.25">
      <c r="A186" s="33">
        <v>3443</v>
      </c>
      <c r="B186" s="34" t="s">
        <v>126</v>
      </c>
      <c r="C186" s="81">
        <v>169705630</v>
      </c>
      <c r="D186" s="36">
        <v>13459</v>
      </c>
      <c r="E186" s="37">
        <f t="shared" si="32"/>
        <v>12609.081655397875</v>
      </c>
      <c r="F186" s="38">
        <f t="shared" si="29"/>
        <v>0.78140809113170051</v>
      </c>
      <c r="G186" s="39">
        <f t="shared" si="30"/>
        <v>2116.3665383637308</v>
      </c>
      <c r="H186" s="39">
        <f t="shared" si="31"/>
        <v>669.77457470203296</v>
      </c>
      <c r="I186" s="37">
        <f t="shared" ref="I186:I249" si="34">G186+H186</f>
        <v>2786.1411130657639</v>
      </c>
      <c r="J186" s="40">
        <f t="shared" si="33"/>
        <v>-183.80705609021129</v>
      </c>
      <c r="K186" s="37">
        <f t="shared" ref="K186:K249" si="35">I186+J186</f>
        <v>2602.3340569755528</v>
      </c>
      <c r="L186" s="37">
        <f t="shared" ref="L186:L249" si="36">(I186*D186)</f>
        <v>37498673.240752116</v>
      </c>
      <c r="M186" s="37">
        <f t="shared" ref="M186:M249" si="37">(K186*D186)</f>
        <v>35024814.072833963</v>
      </c>
      <c r="N186" s="41">
        <f>'jan-apr'!M186</f>
        <v>22674143.620318919</v>
      </c>
      <c r="O186" s="41">
        <f t="shared" ref="O186:O249" si="38">M186-N186</f>
        <v>12350670.452515043</v>
      </c>
    </row>
    <row r="187" spans="1:15" s="34" customFormat="1" ht="15" x14ac:dyDescent="0.25">
      <c r="A187" s="33">
        <v>3446</v>
      </c>
      <c r="B187" s="34" t="s">
        <v>129</v>
      </c>
      <c r="C187" s="81">
        <v>184383856</v>
      </c>
      <c r="D187" s="36">
        <v>13611</v>
      </c>
      <c r="E187" s="37">
        <f t="shared" si="32"/>
        <v>13546.679597384469</v>
      </c>
      <c r="F187" s="38">
        <f t="shared" si="29"/>
        <v>0.83951276823029897</v>
      </c>
      <c r="G187" s="39">
        <f t="shared" si="30"/>
        <v>1553.8077731717742</v>
      </c>
      <c r="H187" s="39">
        <f t="shared" si="31"/>
        <v>341.61529500672492</v>
      </c>
      <c r="I187" s="37">
        <f t="shared" si="34"/>
        <v>1895.4230681784991</v>
      </c>
      <c r="J187" s="40">
        <f t="shared" si="33"/>
        <v>-183.80705609021129</v>
      </c>
      <c r="K187" s="37">
        <f t="shared" si="35"/>
        <v>1711.6160120882878</v>
      </c>
      <c r="L187" s="37">
        <f t="shared" si="36"/>
        <v>25798603.380977552</v>
      </c>
      <c r="M187" s="37">
        <f t="shared" si="37"/>
        <v>23296805.540533684</v>
      </c>
      <c r="N187" s="41">
        <f>'jan-apr'!M187</f>
        <v>15617530.632956445</v>
      </c>
      <c r="O187" s="41">
        <f t="shared" si="38"/>
        <v>7679274.907577239</v>
      </c>
    </row>
    <row r="188" spans="1:15" s="34" customFormat="1" ht="15" x14ac:dyDescent="0.25">
      <c r="A188" s="33">
        <v>3447</v>
      </c>
      <c r="B188" s="34" t="s">
        <v>130</v>
      </c>
      <c r="C188" s="81">
        <v>61836298</v>
      </c>
      <c r="D188" s="36">
        <v>5579</v>
      </c>
      <c r="E188" s="37">
        <f t="shared" si="32"/>
        <v>11083.760172073848</v>
      </c>
      <c r="F188" s="38">
        <f t="shared" si="29"/>
        <v>0.6868811000929711</v>
      </c>
      <c r="G188" s="39">
        <f t="shared" si="30"/>
        <v>3031.5594283581472</v>
      </c>
      <c r="H188" s="39">
        <f t="shared" si="31"/>
        <v>1203.6370938654425</v>
      </c>
      <c r="I188" s="37">
        <f t="shared" si="34"/>
        <v>4235.1965222235895</v>
      </c>
      <c r="J188" s="40">
        <f t="shared" si="33"/>
        <v>-183.80705609021129</v>
      </c>
      <c r="K188" s="37">
        <f t="shared" si="35"/>
        <v>4051.3894661333779</v>
      </c>
      <c r="L188" s="37">
        <f t="shared" si="36"/>
        <v>23628161.397485405</v>
      </c>
      <c r="M188" s="37">
        <f t="shared" si="37"/>
        <v>22602701.831558116</v>
      </c>
      <c r="N188" s="41">
        <f>'jan-apr'!M188</f>
        <v>14537497.662531335</v>
      </c>
      <c r="O188" s="41">
        <f t="shared" si="38"/>
        <v>8065204.1690267809</v>
      </c>
    </row>
    <row r="189" spans="1:15" s="34" customFormat="1" ht="15" x14ac:dyDescent="0.25">
      <c r="A189" s="33">
        <v>3448</v>
      </c>
      <c r="B189" s="34" t="s">
        <v>131</v>
      </c>
      <c r="C189" s="81">
        <v>80375707</v>
      </c>
      <c r="D189" s="36">
        <v>6581</v>
      </c>
      <c r="E189" s="37">
        <f t="shared" si="32"/>
        <v>12213.296915362407</v>
      </c>
      <c r="F189" s="38">
        <f t="shared" si="29"/>
        <v>0.75688057940147269</v>
      </c>
      <c r="G189" s="39">
        <f t="shared" si="30"/>
        <v>2353.8373823850111</v>
      </c>
      <c r="H189" s="39">
        <f t="shared" si="31"/>
        <v>808.29923371444659</v>
      </c>
      <c r="I189" s="37">
        <f t="shared" si="34"/>
        <v>3162.1366160994576</v>
      </c>
      <c r="J189" s="40">
        <f t="shared" si="33"/>
        <v>-183.80705609021129</v>
      </c>
      <c r="K189" s="37">
        <f t="shared" si="35"/>
        <v>2978.3295600092461</v>
      </c>
      <c r="L189" s="37">
        <f t="shared" si="36"/>
        <v>20810021.070550531</v>
      </c>
      <c r="M189" s="37">
        <f t="shared" si="37"/>
        <v>19600386.834420849</v>
      </c>
      <c r="N189" s="41">
        <f>'jan-apr'!M189</f>
        <v>9310345.0484708212</v>
      </c>
      <c r="O189" s="41">
        <f t="shared" si="38"/>
        <v>10290041.785950027</v>
      </c>
    </row>
    <row r="190" spans="1:15" s="34" customFormat="1" ht="15" x14ac:dyDescent="0.25">
      <c r="A190" s="33">
        <v>3449</v>
      </c>
      <c r="B190" s="34" t="s">
        <v>132</v>
      </c>
      <c r="C190" s="81">
        <v>39686277</v>
      </c>
      <c r="D190" s="36">
        <v>2904</v>
      </c>
      <c r="E190" s="37">
        <f t="shared" si="32"/>
        <v>13666.073347107438</v>
      </c>
      <c r="F190" s="38">
        <f t="shared" si="29"/>
        <v>0.84691181953425676</v>
      </c>
      <c r="G190" s="39">
        <f t="shared" si="30"/>
        <v>1482.1715233379928</v>
      </c>
      <c r="H190" s="39">
        <f t="shared" si="31"/>
        <v>299.82748260368578</v>
      </c>
      <c r="I190" s="37">
        <f t="shared" si="34"/>
        <v>1781.9990059416787</v>
      </c>
      <c r="J190" s="40">
        <f t="shared" si="33"/>
        <v>-183.80705609021129</v>
      </c>
      <c r="K190" s="37">
        <f t="shared" si="35"/>
        <v>1598.1919498514674</v>
      </c>
      <c r="L190" s="37">
        <f t="shared" si="36"/>
        <v>5174925.1132546347</v>
      </c>
      <c r="M190" s="37">
        <f t="shared" si="37"/>
        <v>4641149.4223686615</v>
      </c>
      <c r="N190" s="41">
        <f>'jan-apr'!M190</f>
        <v>1083485.9961124314</v>
      </c>
      <c r="O190" s="41">
        <f t="shared" si="38"/>
        <v>3557663.4262562301</v>
      </c>
    </row>
    <row r="191" spans="1:15" s="34" customFormat="1" ht="15" x14ac:dyDescent="0.25">
      <c r="A191" s="33">
        <v>3450</v>
      </c>
      <c r="B191" s="34" t="s">
        <v>133</v>
      </c>
      <c r="C191" s="81">
        <v>14333665</v>
      </c>
      <c r="D191" s="36">
        <v>1257</v>
      </c>
      <c r="E191" s="37">
        <f t="shared" si="32"/>
        <v>11403.074781225139</v>
      </c>
      <c r="F191" s="38">
        <f t="shared" si="29"/>
        <v>0.706669616499363</v>
      </c>
      <c r="G191" s="39">
        <f t="shared" si="30"/>
        <v>2839.9706628673721</v>
      </c>
      <c r="H191" s="39">
        <f t="shared" si="31"/>
        <v>1091.8769806624903</v>
      </c>
      <c r="I191" s="37">
        <f t="shared" si="34"/>
        <v>3931.8476435298626</v>
      </c>
      <c r="J191" s="40">
        <f t="shared" si="33"/>
        <v>-183.80705609021129</v>
      </c>
      <c r="K191" s="37">
        <f t="shared" si="35"/>
        <v>3748.0405874396511</v>
      </c>
      <c r="L191" s="37">
        <f t="shared" si="36"/>
        <v>4942332.4879170377</v>
      </c>
      <c r="M191" s="37">
        <f t="shared" si="37"/>
        <v>4711287.018411641</v>
      </c>
      <c r="N191" s="41">
        <f>'jan-apr'!M191</f>
        <v>2589514.1979300738</v>
      </c>
      <c r="O191" s="41">
        <f t="shared" si="38"/>
        <v>2121772.8204815672</v>
      </c>
    </row>
    <row r="192" spans="1:15" s="34" customFormat="1" ht="15" x14ac:dyDescent="0.25">
      <c r="A192" s="33">
        <v>3451</v>
      </c>
      <c r="B192" s="34" t="s">
        <v>134</v>
      </c>
      <c r="C192" s="81">
        <v>91140988</v>
      </c>
      <c r="D192" s="36">
        <v>6360</v>
      </c>
      <c r="E192" s="37">
        <f t="shared" si="32"/>
        <v>14330.344025157232</v>
      </c>
      <c r="F192" s="38">
        <f t="shared" si="29"/>
        <v>0.88807790099169903</v>
      </c>
      <c r="G192" s="39">
        <f t="shared" si="30"/>
        <v>1083.6091165081164</v>
      </c>
      <c r="H192" s="39">
        <f t="shared" si="31"/>
        <v>67.332745286257975</v>
      </c>
      <c r="I192" s="37">
        <f t="shared" si="34"/>
        <v>1150.9418617943743</v>
      </c>
      <c r="J192" s="40">
        <f t="shared" si="33"/>
        <v>-183.80705609021129</v>
      </c>
      <c r="K192" s="37">
        <f t="shared" si="35"/>
        <v>967.134805704163</v>
      </c>
      <c r="L192" s="37">
        <f t="shared" si="36"/>
        <v>7319990.2410122203</v>
      </c>
      <c r="M192" s="37">
        <f t="shared" si="37"/>
        <v>6150977.3642784767</v>
      </c>
      <c r="N192" s="41">
        <f>'jan-apr'!M192</f>
        <v>1636293.2146263963</v>
      </c>
      <c r="O192" s="41">
        <f t="shared" si="38"/>
        <v>4514684.1496520806</v>
      </c>
    </row>
    <row r="193" spans="1:15" s="34" customFormat="1" ht="15" x14ac:dyDescent="0.25">
      <c r="A193" s="33">
        <v>3452</v>
      </c>
      <c r="B193" s="34" t="s">
        <v>135</v>
      </c>
      <c r="C193" s="81">
        <v>31855815</v>
      </c>
      <c r="D193" s="36">
        <v>2120</v>
      </c>
      <c r="E193" s="37">
        <f t="shared" si="32"/>
        <v>15026.327830188678</v>
      </c>
      <c r="F193" s="38">
        <f t="shared" si="29"/>
        <v>0.93120930353245279</v>
      </c>
      <c r="G193" s="39">
        <f t="shared" si="30"/>
        <v>666.01883348924855</v>
      </c>
      <c r="H193" s="39">
        <f t="shared" si="31"/>
        <v>0</v>
      </c>
      <c r="I193" s="37">
        <f t="shared" si="34"/>
        <v>666.01883348924855</v>
      </c>
      <c r="J193" s="40">
        <f t="shared" si="33"/>
        <v>-183.80705609021129</v>
      </c>
      <c r="K193" s="37">
        <f t="shared" si="35"/>
        <v>482.21177739903726</v>
      </c>
      <c r="L193" s="37">
        <f t="shared" si="36"/>
        <v>1411959.9269972069</v>
      </c>
      <c r="M193" s="37">
        <f t="shared" si="37"/>
        <v>1022288.968085959</v>
      </c>
      <c r="N193" s="41">
        <f>'jan-apr'!M193</f>
        <v>119243.47154213206</v>
      </c>
      <c r="O193" s="41">
        <f t="shared" si="38"/>
        <v>903045.49654382688</v>
      </c>
    </row>
    <row r="194" spans="1:15" s="34" customFormat="1" ht="15" x14ac:dyDescent="0.25">
      <c r="A194" s="33">
        <v>3453</v>
      </c>
      <c r="B194" s="34" t="s">
        <v>136</v>
      </c>
      <c r="C194" s="81">
        <v>50241526</v>
      </c>
      <c r="D194" s="36">
        <v>3236</v>
      </c>
      <c r="E194" s="37">
        <f t="shared" si="32"/>
        <v>15525.811495673672</v>
      </c>
      <c r="F194" s="38">
        <f t="shared" si="29"/>
        <v>0.96216322930316966</v>
      </c>
      <c r="G194" s="39">
        <f t="shared" si="30"/>
        <v>366.32863419825259</v>
      </c>
      <c r="H194" s="39">
        <f t="shared" si="31"/>
        <v>0</v>
      </c>
      <c r="I194" s="37">
        <f t="shared" si="34"/>
        <v>366.32863419825259</v>
      </c>
      <c r="J194" s="40">
        <f t="shared" si="33"/>
        <v>-183.80705609021129</v>
      </c>
      <c r="K194" s="37">
        <f t="shared" si="35"/>
        <v>182.5215781080413</v>
      </c>
      <c r="L194" s="37">
        <f t="shared" si="36"/>
        <v>1185439.4602655454</v>
      </c>
      <c r="M194" s="37">
        <f t="shared" si="37"/>
        <v>590639.8267576216</v>
      </c>
      <c r="N194" s="41">
        <f>'jan-apr'!M194</f>
        <v>-184281.92664606686</v>
      </c>
      <c r="O194" s="41">
        <f t="shared" si="38"/>
        <v>774921.75340368843</v>
      </c>
    </row>
    <row r="195" spans="1:15" s="34" customFormat="1" ht="15" x14ac:dyDescent="0.25">
      <c r="A195" s="33">
        <v>3454</v>
      </c>
      <c r="B195" s="34" t="s">
        <v>137</v>
      </c>
      <c r="C195" s="81">
        <v>25284864</v>
      </c>
      <c r="D195" s="36">
        <v>1573</v>
      </c>
      <c r="E195" s="37">
        <f t="shared" si="32"/>
        <v>16074.293706293707</v>
      </c>
      <c r="F195" s="38">
        <f t="shared" si="29"/>
        <v>0.99615368546274419</v>
      </c>
      <c r="G195" s="39">
        <f t="shared" si="30"/>
        <v>37.239307826231375</v>
      </c>
      <c r="H195" s="39">
        <f t="shared" si="31"/>
        <v>0</v>
      </c>
      <c r="I195" s="37">
        <f t="shared" si="34"/>
        <v>37.239307826231375</v>
      </c>
      <c r="J195" s="40">
        <f t="shared" si="33"/>
        <v>-183.80705609021129</v>
      </c>
      <c r="K195" s="37">
        <f t="shared" si="35"/>
        <v>-146.56774826397992</v>
      </c>
      <c r="L195" s="37">
        <f t="shared" si="36"/>
        <v>58577.431210661955</v>
      </c>
      <c r="M195" s="37">
        <f t="shared" si="37"/>
        <v>-230551.06801924043</v>
      </c>
      <c r="N195" s="41">
        <f>'jan-apr'!M195</f>
        <v>-1728264.4521057662</v>
      </c>
      <c r="O195" s="41">
        <f t="shared" si="38"/>
        <v>1497713.3840865258</v>
      </c>
    </row>
    <row r="196" spans="1:15" s="34" customFormat="1" ht="15" x14ac:dyDescent="0.25">
      <c r="A196" s="33">
        <v>3801</v>
      </c>
      <c r="B196" s="34" t="s">
        <v>155</v>
      </c>
      <c r="C196" s="81">
        <v>359431184</v>
      </c>
      <c r="D196" s="36">
        <v>27510</v>
      </c>
      <c r="E196" s="37">
        <f t="shared" si="32"/>
        <v>13065.473791348601</v>
      </c>
      <c r="F196" s="38">
        <f t="shared" si="29"/>
        <v>0.80969155518620639</v>
      </c>
      <c r="G196" s="39">
        <f t="shared" si="30"/>
        <v>1842.5312567932951</v>
      </c>
      <c r="H196" s="39">
        <f t="shared" si="31"/>
        <v>510.03732711927893</v>
      </c>
      <c r="I196" s="37">
        <f t="shared" si="34"/>
        <v>2352.568583912574</v>
      </c>
      <c r="J196" s="40">
        <f t="shared" si="33"/>
        <v>-183.80705609021129</v>
      </c>
      <c r="K196" s="37">
        <f t="shared" si="35"/>
        <v>2168.761527822363</v>
      </c>
      <c r="L196" s="37">
        <f t="shared" si="36"/>
        <v>64719161.743434913</v>
      </c>
      <c r="M196" s="37">
        <f t="shared" si="37"/>
        <v>59662629.630393207</v>
      </c>
      <c r="N196" s="41">
        <f>'jan-apr'!M196</f>
        <v>39133286.758278735</v>
      </c>
      <c r="O196" s="41">
        <f t="shared" si="38"/>
        <v>20529342.872114472</v>
      </c>
    </row>
    <row r="197" spans="1:15" s="34" customFormat="1" ht="15" x14ac:dyDescent="0.25">
      <c r="A197" s="33">
        <v>3802</v>
      </c>
      <c r="B197" s="34" t="s">
        <v>160</v>
      </c>
      <c r="C197" s="81">
        <v>355403731</v>
      </c>
      <c r="D197" s="36">
        <v>25011</v>
      </c>
      <c r="E197" s="37">
        <f t="shared" si="32"/>
        <v>14209.896885370437</v>
      </c>
      <c r="F197" s="38">
        <f t="shared" si="29"/>
        <v>0.88061356915887434</v>
      </c>
      <c r="G197" s="39">
        <f t="shared" si="30"/>
        <v>1155.8774003801932</v>
      </c>
      <c r="H197" s="39">
        <f t="shared" si="31"/>
        <v>109.48924421163611</v>
      </c>
      <c r="I197" s="37">
        <f t="shared" si="34"/>
        <v>1265.3666445918293</v>
      </c>
      <c r="J197" s="40">
        <f t="shared" si="33"/>
        <v>-183.80705609021129</v>
      </c>
      <c r="K197" s="37">
        <f t="shared" si="35"/>
        <v>1081.559588501618</v>
      </c>
      <c r="L197" s="37">
        <f t="shared" si="36"/>
        <v>31648085.147886243</v>
      </c>
      <c r="M197" s="37">
        <f t="shared" si="37"/>
        <v>27050886.868013967</v>
      </c>
      <c r="N197" s="41">
        <f>'jan-apr'!M197</f>
        <v>20900361.580770951</v>
      </c>
      <c r="O197" s="41">
        <f t="shared" si="38"/>
        <v>6150525.2872430161</v>
      </c>
    </row>
    <row r="198" spans="1:15" s="34" customFormat="1" ht="15" x14ac:dyDescent="0.25">
      <c r="A198" s="33">
        <v>3803</v>
      </c>
      <c r="B198" s="34" t="s">
        <v>156</v>
      </c>
      <c r="C198" s="81">
        <v>864294524</v>
      </c>
      <c r="D198" s="36">
        <v>57026</v>
      </c>
      <c r="E198" s="37">
        <f t="shared" si="32"/>
        <v>15156.148493669554</v>
      </c>
      <c r="F198" s="38">
        <f t="shared" si="29"/>
        <v>0.9392545299503986</v>
      </c>
      <c r="G198" s="39">
        <f t="shared" si="30"/>
        <v>588.12643540072315</v>
      </c>
      <c r="H198" s="39">
        <f t="shared" si="31"/>
        <v>0</v>
      </c>
      <c r="I198" s="37">
        <f t="shared" si="34"/>
        <v>588.12643540072315</v>
      </c>
      <c r="J198" s="40">
        <f t="shared" si="33"/>
        <v>-183.80705609021129</v>
      </c>
      <c r="K198" s="37">
        <f t="shared" si="35"/>
        <v>404.31937931051186</v>
      </c>
      <c r="L198" s="37">
        <f t="shared" si="36"/>
        <v>33538498.105161637</v>
      </c>
      <c r="M198" s="37">
        <f t="shared" si="37"/>
        <v>23056716.924561251</v>
      </c>
      <c r="N198" s="41">
        <f>'jan-apr'!M198</f>
        <v>17115285.664981928</v>
      </c>
      <c r="O198" s="41">
        <f t="shared" si="38"/>
        <v>5941431.2595793232</v>
      </c>
    </row>
    <row r="199" spans="1:15" s="34" customFormat="1" ht="15" x14ac:dyDescent="0.25">
      <c r="A199" s="33">
        <v>3804</v>
      </c>
      <c r="B199" s="34" t="s">
        <v>157</v>
      </c>
      <c r="C199" s="81">
        <v>890991227</v>
      </c>
      <c r="D199" s="36">
        <v>64345</v>
      </c>
      <c r="E199" s="37">
        <f t="shared" si="32"/>
        <v>13847.093433833243</v>
      </c>
      <c r="F199" s="38">
        <f t="shared" si="29"/>
        <v>0.85812996882464154</v>
      </c>
      <c r="G199" s="39">
        <f t="shared" si="30"/>
        <v>1373.55947130251</v>
      </c>
      <c r="H199" s="39">
        <f t="shared" si="31"/>
        <v>236.47045224965422</v>
      </c>
      <c r="I199" s="37">
        <f t="shared" si="34"/>
        <v>1610.0299235521643</v>
      </c>
      <c r="J199" s="40">
        <f t="shared" si="33"/>
        <v>-183.80705609021129</v>
      </c>
      <c r="K199" s="37">
        <f t="shared" si="35"/>
        <v>1426.222867461953</v>
      </c>
      <c r="L199" s="37">
        <f t="shared" si="36"/>
        <v>103597375.43096401</v>
      </c>
      <c r="M199" s="37">
        <f t="shared" si="37"/>
        <v>91770310.406839371</v>
      </c>
      <c r="N199" s="41">
        <f>'jan-apr'!M199</f>
        <v>59461700.358958386</v>
      </c>
      <c r="O199" s="41">
        <f t="shared" si="38"/>
        <v>32308610.047880985</v>
      </c>
    </row>
    <row r="200" spans="1:15" s="34" customFormat="1" ht="15" x14ac:dyDescent="0.25">
      <c r="A200" s="33">
        <v>3805</v>
      </c>
      <c r="B200" s="34" t="s">
        <v>158</v>
      </c>
      <c r="C200" s="81">
        <v>663025315</v>
      </c>
      <c r="D200" s="36">
        <v>47499</v>
      </c>
      <c r="E200" s="37">
        <f t="shared" si="32"/>
        <v>13958.721552032674</v>
      </c>
      <c r="F200" s="38">
        <f t="shared" ref="F200:F263" si="39">IF(ISNUMBER(C200),E200/E$364,"")</f>
        <v>0.86504776959259044</v>
      </c>
      <c r="G200" s="39">
        <f t="shared" ref="G200:G263" si="40">(E$364-E200)*0.6</f>
        <v>1306.5826003828515</v>
      </c>
      <c r="H200" s="39">
        <f t="shared" ref="H200:H263" si="41">IF(E200&gt;=E$364*0.9,0,IF(E200&lt;0.9*E$364,(E$364*0.9-E200)*0.35))</f>
        <v>197.40061087985339</v>
      </c>
      <c r="I200" s="37">
        <f t="shared" si="34"/>
        <v>1503.983211262705</v>
      </c>
      <c r="J200" s="40">
        <f t="shared" si="33"/>
        <v>-183.80705609021129</v>
      </c>
      <c r="K200" s="37">
        <f t="shared" si="35"/>
        <v>1320.1761551724937</v>
      </c>
      <c r="L200" s="37">
        <f t="shared" si="36"/>
        <v>71437698.55176723</v>
      </c>
      <c r="M200" s="37">
        <f t="shared" si="37"/>
        <v>62707047.19453828</v>
      </c>
      <c r="N200" s="41">
        <f>'jan-apr'!M200</f>
        <v>45490994.884670377</v>
      </c>
      <c r="O200" s="41">
        <f t="shared" si="38"/>
        <v>17216052.309867904</v>
      </c>
    </row>
    <row r="201" spans="1:15" s="34" customFormat="1" ht="15" x14ac:dyDescent="0.25">
      <c r="A201" s="33">
        <v>3806</v>
      </c>
      <c r="B201" s="34" t="s">
        <v>162</v>
      </c>
      <c r="C201" s="81">
        <v>530945612</v>
      </c>
      <c r="D201" s="36">
        <v>36526</v>
      </c>
      <c r="E201" s="37">
        <f t="shared" ref="E201:E264" si="42">(C201)/D201</f>
        <v>14536.100640639545</v>
      </c>
      <c r="F201" s="38">
        <f t="shared" si="39"/>
        <v>0.90082901868098164</v>
      </c>
      <c r="G201" s="39">
        <f t="shared" si="40"/>
        <v>960.15514721872887</v>
      </c>
      <c r="H201" s="39">
        <f t="shared" si="41"/>
        <v>0</v>
      </c>
      <c r="I201" s="37">
        <f t="shared" si="34"/>
        <v>960.15514721872887</v>
      </c>
      <c r="J201" s="40">
        <f t="shared" ref="J201:J264" si="43">I$366</f>
        <v>-183.80705609021129</v>
      </c>
      <c r="K201" s="37">
        <f t="shared" si="35"/>
        <v>776.34809112851758</v>
      </c>
      <c r="L201" s="37">
        <f t="shared" si="36"/>
        <v>35070626.907311291</v>
      </c>
      <c r="M201" s="37">
        <f t="shared" si="37"/>
        <v>28356890.376560234</v>
      </c>
      <c r="N201" s="41">
        <f>'jan-apr'!M201</f>
        <v>24423153.002620444</v>
      </c>
      <c r="O201" s="41">
        <f t="shared" si="38"/>
        <v>3933737.3739397898</v>
      </c>
    </row>
    <row r="202" spans="1:15" s="34" customFormat="1" ht="15" x14ac:dyDescent="0.25">
      <c r="A202" s="33">
        <v>3807</v>
      </c>
      <c r="B202" s="34" t="s">
        <v>163</v>
      </c>
      <c r="C202" s="81">
        <v>737904076</v>
      </c>
      <c r="D202" s="36">
        <v>55144</v>
      </c>
      <c r="E202" s="37">
        <f t="shared" si="42"/>
        <v>13381.40279994197</v>
      </c>
      <c r="F202" s="38">
        <f t="shared" si="39"/>
        <v>0.82927025966960488</v>
      </c>
      <c r="G202" s="39">
        <f t="shared" si="40"/>
        <v>1652.9738516372734</v>
      </c>
      <c r="H202" s="39">
        <f t="shared" si="41"/>
        <v>399.4621741115995</v>
      </c>
      <c r="I202" s="37">
        <f t="shared" si="34"/>
        <v>2052.4360257488729</v>
      </c>
      <c r="J202" s="40">
        <f t="shared" si="43"/>
        <v>-183.80705609021129</v>
      </c>
      <c r="K202" s="37">
        <f t="shared" si="35"/>
        <v>1868.6289696586616</v>
      </c>
      <c r="L202" s="37">
        <f t="shared" si="36"/>
        <v>113179532.20389585</v>
      </c>
      <c r="M202" s="37">
        <f t="shared" si="37"/>
        <v>103043675.90285723</v>
      </c>
      <c r="N202" s="41">
        <f>'jan-apr'!M202</f>
        <v>71458619.321603879</v>
      </c>
      <c r="O202" s="41">
        <f t="shared" si="38"/>
        <v>31585056.58125335</v>
      </c>
    </row>
    <row r="203" spans="1:15" s="34" customFormat="1" ht="15" x14ac:dyDescent="0.25">
      <c r="A203" s="33">
        <v>3808</v>
      </c>
      <c r="B203" s="34" t="s">
        <v>164</v>
      </c>
      <c r="C203" s="81">
        <v>172764613</v>
      </c>
      <c r="D203" s="36">
        <v>12994</v>
      </c>
      <c r="E203" s="37">
        <f t="shared" si="42"/>
        <v>13295.722102508851</v>
      </c>
      <c r="F203" s="38">
        <f t="shared" si="39"/>
        <v>0.82396046851606874</v>
      </c>
      <c r="G203" s="39">
        <f t="shared" si="40"/>
        <v>1704.382270097145</v>
      </c>
      <c r="H203" s="39">
        <f t="shared" si="41"/>
        <v>429.45041821319126</v>
      </c>
      <c r="I203" s="37">
        <f t="shared" si="34"/>
        <v>2133.8326883103364</v>
      </c>
      <c r="J203" s="40">
        <f t="shared" si="43"/>
        <v>-183.80705609021129</v>
      </c>
      <c r="K203" s="37">
        <f t="shared" si="35"/>
        <v>1950.0256322201251</v>
      </c>
      <c r="L203" s="37">
        <f t="shared" si="36"/>
        <v>27727021.951904509</v>
      </c>
      <c r="M203" s="37">
        <f t="shared" si="37"/>
        <v>25338633.065068305</v>
      </c>
      <c r="N203" s="41">
        <f>'jan-apr'!M203</f>
        <v>13955664.351394903</v>
      </c>
      <c r="O203" s="41">
        <f t="shared" si="38"/>
        <v>11382968.713673402</v>
      </c>
    </row>
    <row r="204" spans="1:15" s="34" customFormat="1" ht="15" x14ac:dyDescent="0.25">
      <c r="A204" s="33">
        <v>3811</v>
      </c>
      <c r="B204" s="34" t="s">
        <v>161</v>
      </c>
      <c r="C204" s="81">
        <v>421236845</v>
      </c>
      <c r="D204" s="36">
        <v>26957</v>
      </c>
      <c r="E204" s="37">
        <f t="shared" si="42"/>
        <v>15626.250881032756</v>
      </c>
      <c r="F204" s="38">
        <f t="shared" si="39"/>
        <v>0.96838764362078855</v>
      </c>
      <c r="G204" s="39">
        <f t="shared" si="40"/>
        <v>306.0650029828019</v>
      </c>
      <c r="H204" s="39">
        <f t="shared" si="41"/>
        <v>0</v>
      </c>
      <c r="I204" s="37">
        <f t="shared" si="34"/>
        <v>306.0650029828019</v>
      </c>
      <c r="J204" s="40">
        <f t="shared" si="43"/>
        <v>-183.80705609021129</v>
      </c>
      <c r="K204" s="37">
        <f t="shared" si="35"/>
        <v>122.25794689259061</v>
      </c>
      <c r="L204" s="37">
        <f t="shared" si="36"/>
        <v>8250594.2854073904</v>
      </c>
      <c r="M204" s="37">
        <f t="shared" si="37"/>
        <v>3295707.4743835651</v>
      </c>
      <c r="N204" s="41">
        <f>'jan-apr'!M204</f>
        <v>4436213.9403590942</v>
      </c>
      <c r="O204" s="41">
        <f t="shared" si="38"/>
        <v>-1140506.465975529</v>
      </c>
    </row>
    <row r="205" spans="1:15" s="34" customFormat="1" ht="15" x14ac:dyDescent="0.25">
      <c r="A205" s="33">
        <v>3812</v>
      </c>
      <c r="B205" s="34" t="s">
        <v>165</v>
      </c>
      <c r="C205" s="81">
        <v>30823090</v>
      </c>
      <c r="D205" s="36">
        <v>2347</v>
      </c>
      <c r="E205" s="37">
        <f t="shared" si="42"/>
        <v>13132.974009373669</v>
      </c>
      <c r="F205" s="38">
        <f t="shared" si="39"/>
        <v>0.81387466843421707</v>
      </c>
      <c r="G205" s="39">
        <f t="shared" si="40"/>
        <v>1802.0311259782541</v>
      </c>
      <c r="H205" s="39">
        <f t="shared" si="41"/>
        <v>486.41225081050493</v>
      </c>
      <c r="I205" s="37">
        <f t="shared" si="34"/>
        <v>2288.443376788759</v>
      </c>
      <c r="J205" s="40">
        <f t="shared" si="43"/>
        <v>-183.80705609021129</v>
      </c>
      <c r="K205" s="37">
        <f t="shared" si="35"/>
        <v>2104.6363206985479</v>
      </c>
      <c r="L205" s="37">
        <f t="shared" si="36"/>
        <v>5370976.6053232178</v>
      </c>
      <c r="M205" s="37">
        <f t="shared" si="37"/>
        <v>4939581.4446794922</v>
      </c>
      <c r="N205" s="41">
        <f>'jan-apr'!M205</f>
        <v>3089893.5148702338</v>
      </c>
      <c r="O205" s="41">
        <f t="shared" si="38"/>
        <v>1849687.9298092583</v>
      </c>
    </row>
    <row r="206" spans="1:15" s="34" customFormat="1" ht="15" x14ac:dyDescent="0.25">
      <c r="A206" s="33">
        <v>3813</v>
      </c>
      <c r="B206" s="34" t="s">
        <v>166</v>
      </c>
      <c r="C206" s="81">
        <v>200326765</v>
      </c>
      <c r="D206" s="36">
        <v>14014</v>
      </c>
      <c r="E206" s="37">
        <f t="shared" si="42"/>
        <v>14294.759882974169</v>
      </c>
      <c r="F206" s="38">
        <f t="shared" si="39"/>
        <v>0.88587268594291524</v>
      </c>
      <c r="G206" s="39">
        <f t="shared" si="40"/>
        <v>1104.9596018179541</v>
      </c>
      <c r="H206" s="39">
        <f t="shared" si="41"/>
        <v>79.787195050329956</v>
      </c>
      <c r="I206" s="37">
        <f t="shared" si="34"/>
        <v>1184.746796868284</v>
      </c>
      <c r="J206" s="40">
        <f t="shared" si="43"/>
        <v>-183.80705609021129</v>
      </c>
      <c r="K206" s="37">
        <f t="shared" si="35"/>
        <v>1000.9397407780727</v>
      </c>
      <c r="L206" s="37">
        <f t="shared" si="36"/>
        <v>16603041.611312132</v>
      </c>
      <c r="M206" s="37">
        <f t="shared" si="37"/>
        <v>14027169.527263911</v>
      </c>
      <c r="N206" s="41">
        <f>'jan-apr'!M206</f>
        <v>10308682.099357262</v>
      </c>
      <c r="O206" s="41">
        <f t="shared" si="38"/>
        <v>3718487.4279066492</v>
      </c>
    </row>
    <row r="207" spans="1:15" s="34" customFormat="1" ht="15" x14ac:dyDescent="0.25">
      <c r="A207" s="33">
        <v>3814</v>
      </c>
      <c r="B207" s="34" t="s">
        <v>167</v>
      </c>
      <c r="C207" s="81">
        <v>131451830</v>
      </c>
      <c r="D207" s="36">
        <v>10416</v>
      </c>
      <c r="E207" s="37">
        <f t="shared" si="42"/>
        <v>12620.183371735791</v>
      </c>
      <c r="F207" s="38">
        <f t="shared" si="39"/>
        <v>0.78209608500857286</v>
      </c>
      <c r="G207" s="39">
        <f t="shared" si="40"/>
        <v>2109.7055085609809</v>
      </c>
      <c r="H207" s="39">
        <f t="shared" si="41"/>
        <v>665.88897398376218</v>
      </c>
      <c r="I207" s="37">
        <f t="shared" si="34"/>
        <v>2775.5944825447432</v>
      </c>
      <c r="J207" s="40">
        <f t="shared" si="43"/>
        <v>-183.80705609021129</v>
      </c>
      <c r="K207" s="37">
        <f t="shared" si="35"/>
        <v>2591.7874264545317</v>
      </c>
      <c r="L207" s="37">
        <f t="shared" si="36"/>
        <v>28910592.130186044</v>
      </c>
      <c r="M207" s="37">
        <f t="shared" si="37"/>
        <v>26996057.8339504</v>
      </c>
      <c r="N207" s="41">
        <f>'jan-apr'!M207</f>
        <v>16891200.273897897</v>
      </c>
      <c r="O207" s="41">
        <f t="shared" si="38"/>
        <v>10104857.560052503</v>
      </c>
    </row>
    <row r="208" spans="1:15" s="34" customFormat="1" ht="15" x14ac:dyDescent="0.25">
      <c r="A208" s="33">
        <v>3815</v>
      </c>
      <c r="B208" s="34" t="s">
        <v>168</v>
      </c>
      <c r="C208" s="81">
        <v>46290415</v>
      </c>
      <c r="D208" s="36">
        <v>4071</v>
      </c>
      <c r="E208" s="37">
        <f t="shared" si="42"/>
        <v>11370.772537460083</v>
      </c>
      <c r="F208" s="38">
        <f t="shared" si="39"/>
        <v>0.70466778676032582</v>
      </c>
      <c r="G208" s="39">
        <f t="shared" si="40"/>
        <v>2859.3520091264058</v>
      </c>
      <c r="H208" s="39">
        <f t="shared" si="41"/>
        <v>1103.18276598026</v>
      </c>
      <c r="I208" s="37">
        <f t="shared" si="34"/>
        <v>3962.5347751066656</v>
      </c>
      <c r="J208" s="40">
        <f t="shared" si="43"/>
        <v>-183.80705609021129</v>
      </c>
      <c r="K208" s="37">
        <f t="shared" si="35"/>
        <v>3778.7277190164541</v>
      </c>
      <c r="L208" s="37">
        <f t="shared" si="36"/>
        <v>16131479.069459235</v>
      </c>
      <c r="M208" s="37">
        <f t="shared" si="37"/>
        <v>15383200.544115985</v>
      </c>
      <c r="N208" s="41">
        <f>'jan-apr'!M208</f>
        <v>9632231.1108379755</v>
      </c>
      <c r="O208" s="41">
        <f t="shared" si="38"/>
        <v>5750969.4332780093</v>
      </c>
    </row>
    <row r="209" spans="1:15" s="34" customFormat="1" ht="15" x14ac:dyDescent="0.25">
      <c r="A209" s="33">
        <v>3816</v>
      </c>
      <c r="B209" s="34" t="s">
        <v>169</v>
      </c>
      <c r="C209" s="81">
        <v>77971467</v>
      </c>
      <c r="D209" s="36">
        <v>6488</v>
      </c>
      <c r="E209" s="37">
        <f t="shared" si="42"/>
        <v>12017.797009864365</v>
      </c>
      <c r="F209" s="38">
        <f t="shared" si="39"/>
        <v>0.7447650889837979</v>
      </c>
      <c r="G209" s="39">
        <f t="shared" si="40"/>
        <v>2471.1373256838365</v>
      </c>
      <c r="H209" s="39">
        <f t="shared" si="41"/>
        <v>876.7242006387612</v>
      </c>
      <c r="I209" s="37">
        <f t="shared" si="34"/>
        <v>3347.8615263225975</v>
      </c>
      <c r="J209" s="40">
        <f t="shared" si="43"/>
        <v>-183.80705609021129</v>
      </c>
      <c r="K209" s="37">
        <f t="shared" si="35"/>
        <v>3164.0544702323859</v>
      </c>
      <c r="L209" s="37">
        <f t="shared" si="36"/>
        <v>21720925.582781013</v>
      </c>
      <c r="M209" s="37">
        <f t="shared" si="37"/>
        <v>20528385.40286772</v>
      </c>
      <c r="N209" s="41">
        <f>'jan-apr'!M209</f>
        <v>12650133.394686019</v>
      </c>
      <c r="O209" s="41">
        <f t="shared" si="38"/>
        <v>7878252.0081817005</v>
      </c>
    </row>
    <row r="210" spans="1:15" s="34" customFormat="1" ht="15" x14ac:dyDescent="0.25">
      <c r="A210" s="33">
        <v>3817</v>
      </c>
      <c r="B210" s="34" t="s">
        <v>405</v>
      </c>
      <c r="C210" s="81">
        <v>123559878</v>
      </c>
      <c r="D210" s="36">
        <v>10461</v>
      </c>
      <c r="E210" s="37">
        <f t="shared" si="42"/>
        <v>11811.478634929739</v>
      </c>
      <c r="F210" s="38">
        <f t="shared" si="39"/>
        <v>0.73197915802315228</v>
      </c>
      <c r="G210" s="39">
        <f t="shared" si="40"/>
        <v>2594.9283506446122</v>
      </c>
      <c r="H210" s="39">
        <f t="shared" si="41"/>
        <v>948.9356318658804</v>
      </c>
      <c r="I210" s="37">
        <f t="shared" si="34"/>
        <v>3543.8639825104929</v>
      </c>
      <c r="J210" s="40">
        <f t="shared" si="43"/>
        <v>-183.80705609021129</v>
      </c>
      <c r="K210" s="37">
        <f t="shared" si="35"/>
        <v>3360.0569264202813</v>
      </c>
      <c r="L210" s="37">
        <f t="shared" si="36"/>
        <v>37072361.121042266</v>
      </c>
      <c r="M210" s="37">
        <f t="shared" si="37"/>
        <v>35149555.507282563</v>
      </c>
      <c r="N210" s="41">
        <f>'jan-apr'!M210</f>
        <v>22260339.078955058</v>
      </c>
      <c r="O210" s="41">
        <f t="shared" si="38"/>
        <v>12889216.428327505</v>
      </c>
    </row>
    <row r="211" spans="1:15" s="34" customFormat="1" ht="15" x14ac:dyDescent="0.25">
      <c r="A211" s="33">
        <v>3818</v>
      </c>
      <c r="B211" s="34" t="s">
        <v>171</v>
      </c>
      <c r="C211" s="81">
        <v>125183549</v>
      </c>
      <c r="D211" s="36">
        <v>5604</v>
      </c>
      <c r="E211" s="37">
        <f t="shared" si="42"/>
        <v>22338.249286224127</v>
      </c>
      <c r="F211" s="38">
        <f t="shared" si="39"/>
        <v>1.3843425882248894</v>
      </c>
      <c r="G211" s="39">
        <f t="shared" si="40"/>
        <v>-3721.1340401320203</v>
      </c>
      <c r="H211" s="39">
        <f t="shared" si="41"/>
        <v>0</v>
      </c>
      <c r="I211" s="37">
        <f t="shared" si="34"/>
        <v>-3721.1340401320203</v>
      </c>
      <c r="J211" s="40">
        <f t="shared" si="43"/>
        <v>-183.80705609021129</v>
      </c>
      <c r="K211" s="37">
        <f t="shared" si="35"/>
        <v>-3904.9410962222319</v>
      </c>
      <c r="L211" s="37">
        <f t="shared" si="36"/>
        <v>-20853235.16089984</v>
      </c>
      <c r="M211" s="37">
        <f t="shared" si="37"/>
        <v>-21883289.903229386</v>
      </c>
      <c r="N211" s="41">
        <f>'jan-apr'!M211</f>
        <v>-24176302.276923537</v>
      </c>
      <c r="O211" s="41">
        <f t="shared" si="38"/>
        <v>2293012.3736941516</v>
      </c>
    </row>
    <row r="212" spans="1:15" s="34" customFormat="1" ht="15" x14ac:dyDescent="0.25">
      <c r="A212" s="33">
        <v>3819</v>
      </c>
      <c r="B212" s="34" t="s">
        <v>172</v>
      </c>
      <c r="C212" s="81">
        <v>26262936</v>
      </c>
      <c r="D212" s="36">
        <v>1561</v>
      </c>
      <c r="E212" s="37">
        <f t="shared" si="42"/>
        <v>16824.430493273543</v>
      </c>
      <c r="F212" s="38">
        <f t="shared" si="39"/>
        <v>1.042641048366818</v>
      </c>
      <c r="G212" s="39">
        <f t="shared" si="40"/>
        <v>-412.84276436167016</v>
      </c>
      <c r="H212" s="39">
        <f t="shared" si="41"/>
        <v>0</v>
      </c>
      <c r="I212" s="37">
        <f t="shared" si="34"/>
        <v>-412.84276436167016</v>
      </c>
      <c r="J212" s="40">
        <f t="shared" si="43"/>
        <v>-183.80705609021129</v>
      </c>
      <c r="K212" s="37">
        <f t="shared" si="35"/>
        <v>-596.6498204518814</v>
      </c>
      <c r="L212" s="37">
        <f t="shared" si="36"/>
        <v>-644447.55516856711</v>
      </c>
      <c r="M212" s="37">
        <f t="shared" si="37"/>
        <v>-931370.36972538684</v>
      </c>
      <c r="N212" s="41">
        <f>'jan-apr'!M212</f>
        <v>-1821662.6091144953</v>
      </c>
      <c r="O212" s="41">
        <f t="shared" si="38"/>
        <v>890292.23938910849</v>
      </c>
    </row>
    <row r="213" spans="1:15" s="34" customFormat="1" ht="15" x14ac:dyDescent="0.25">
      <c r="A213" s="33">
        <v>3820</v>
      </c>
      <c r="B213" s="34" t="s">
        <v>173</v>
      </c>
      <c r="C213" s="81">
        <v>42568713</v>
      </c>
      <c r="D213" s="36">
        <v>2900</v>
      </c>
      <c r="E213" s="37">
        <f t="shared" si="42"/>
        <v>14678.866551724137</v>
      </c>
      <c r="F213" s="38">
        <f t="shared" si="39"/>
        <v>0.9096764860150941</v>
      </c>
      <c r="G213" s="39">
        <f t="shared" si="40"/>
        <v>874.49560056797338</v>
      </c>
      <c r="H213" s="39">
        <f t="shared" si="41"/>
        <v>0</v>
      </c>
      <c r="I213" s="37">
        <f t="shared" si="34"/>
        <v>874.49560056797338</v>
      </c>
      <c r="J213" s="40">
        <f t="shared" si="43"/>
        <v>-183.80705609021129</v>
      </c>
      <c r="K213" s="37">
        <f t="shared" si="35"/>
        <v>690.68854447776209</v>
      </c>
      <c r="L213" s="37">
        <f t="shared" si="36"/>
        <v>2536037.2416471229</v>
      </c>
      <c r="M213" s="37">
        <f t="shared" si="37"/>
        <v>2002996.7789855101</v>
      </c>
      <c r="N213" s="41">
        <f>'jan-apr'!M213</f>
        <v>94927.077109522637</v>
      </c>
      <c r="O213" s="41">
        <f t="shared" si="38"/>
        <v>1908069.7018759875</v>
      </c>
    </row>
    <row r="214" spans="1:15" s="34" customFormat="1" ht="15" x14ac:dyDescent="0.25">
      <c r="A214" s="33">
        <v>3821</v>
      </c>
      <c r="B214" s="34" t="s">
        <v>174</v>
      </c>
      <c r="C214" s="81">
        <v>33457637</v>
      </c>
      <c r="D214" s="36">
        <v>2430</v>
      </c>
      <c r="E214" s="37">
        <f t="shared" si="42"/>
        <v>13768.574897119341</v>
      </c>
      <c r="F214" s="38">
        <f t="shared" si="39"/>
        <v>0.85326403000618689</v>
      </c>
      <c r="G214" s="39">
        <f t="shared" si="40"/>
        <v>1420.6705933308513</v>
      </c>
      <c r="H214" s="39">
        <f t="shared" si="41"/>
        <v>263.9519400995199</v>
      </c>
      <c r="I214" s="37">
        <f t="shared" si="34"/>
        <v>1684.6225334303713</v>
      </c>
      <c r="J214" s="40">
        <f t="shared" si="43"/>
        <v>-183.80705609021129</v>
      </c>
      <c r="K214" s="37">
        <f t="shared" si="35"/>
        <v>1500.81547734016</v>
      </c>
      <c r="L214" s="37">
        <f t="shared" si="36"/>
        <v>4093632.7562358021</v>
      </c>
      <c r="M214" s="37">
        <f t="shared" si="37"/>
        <v>3646981.6099365889</v>
      </c>
      <c r="N214" s="41">
        <f>'jan-apr'!M214</f>
        <v>1811400.2730867786</v>
      </c>
      <c r="O214" s="41">
        <f t="shared" si="38"/>
        <v>1835581.3368498103</v>
      </c>
    </row>
    <row r="215" spans="1:15" s="34" customFormat="1" ht="15" x14ac:dyDescent="0.25">
      <c r="A215" s="33">
        <v>3822</v>
      </c>
      <c r="B215" s="34" t="s">
        <v>175</v>
      </c>
      <c r="C215" s="81">
        <v>23561037</v>
      </c>
      <c r="D215" s="36">
        <v>1430</v>
      </c>
      <c r="E215" s="37">
        <f t="shared" si="42"/>
        <v>16476.249650349651</v>
      </c>
      <c r="F215" s="38">
        <f t="shared" si="39"/>
        <v>1.0210636381101945</v>
      </c>
      <c r="G215" s="39">
        <f t="shared" si="40"/>
        <v>-203.93425860733512</v>
      </c>
      <c r="H215" s="39">
        <f t="shared" si="41"/>
        <v>0</v>
      </c>
      <c r="I215" s="37">
        <f t="shared" si="34"/>
        <v>-203.93425860733512</v>
      </c>
      <c r="J215" s="40">
        <f t="shared" si="43"/>
        <v>-183.80705609021129</v>
      </c>
      <c r="K215" s="37">
        <f t="shared" si="35"/>
        <v>-387.74131469754639</v>
      </c>
      <c r="L215" s="37">
        <f t="shared" si="36"/>
        <v>-291625.98980848922</v>
      </c>
      <c r="M215" s="37">
        <f t="shared" si="37"/>
        <v>-554470.08001749136</v>
      </c>
      <c r="N215" s="41">
        <f>'jan-apr'!M215</f>
        <v>-1832988.9564597884</v>
      </c>
      <c r="O215" s="41">
        <f t="shared" si="38"/>
        <v>1278518.8764422969</v>
      </c>
    </row>
    <row r="216" spans="1:15" s="34" customFormat="1" ht="15" x14ac:dyDescent="0.25">
      <c r="A216" s="33">
        <v>3823</v>
      </c>
      <c r="B216" s="34" t="s">
        <v>176</v>
      </c>
      <c r="C216" s="81">
        <v>20449927</v>
      </c>
      <c r="D216" s="36">
        <v>1228</v>
      </c>
      <c r="E216" s="37">
        <f t="shared" si="42"/>
        <v>16653.035016286645</v>
      </c>
      <c r="F216" s="38">
        <f t="shared" si="39"/>
        <v>1.0320193539277465</v>
      </c>
      <c r="G216" s="39">
        <f t="shared" si="40"/>
        <v>-310.0054781695315</v>
      </c>
      <c r="H216" s="39">
        <f t="shared" si="41"/>
        <v>0</v>
      </c>
      <c r="I216" s="37">
        <f t="shared" si="34"/>
        <v>-310.0054781695315</v>
      </c>
      <c r="J216" s="40">
        <f t="shared" si="43"/>
        <v>-183.80705609021129</v>
      </c>
      <c r="K216" s="37">
        <f t="shared" si="35"/>
        <v>-493.81253425974279</v>
      </c>
      <c r="L216" s="37">
        <f t="shared" si="36"/>
        <v>-380686.72719218465</v>
      </c>
      <c r="M216" s="37">
        <f t="shared" si="37"/>
        <v>-606401.79207096412</v>
      </c>
      <c r="N216" s="41">
        <f>'jan-apr'!M216</f>
        <v>-1545758.466106727</v>
      </c>
      <c r="O216" s="41">
        <f t="shared" si="38"/>
        <v>939356.6740357629</v>
      </c>
    </row>
    <row r="217" spans="1:15" s="34" customFormat="1" ht="15" x14ac:dyDescent="0.25">
      <c r="A217" s="33">
        <v>3824</v>
      </c>
      <c r="B217" s="34" t="s">
        <v>177</v>
      </c>
      <c r="C217" s="81">
        <v>54246017</v>
      </c>
      <c r="D217" s="36">
        <v>2164</v>
      </c>
      <c r="E217" s="37">
        <f t="shared" si="42"/>
        <v>25067.47550831793</v>
      </c>
      <c r="F217" s="38">
        <f t="shared" si="39"/>
        <v>1.5534777806803945</v>
      </c>
      <c r="G217" s="39">
        <f t="shared" si="40"/>
        <v>-5358.669773388302</v>
      </c>
      <c r="H217" s="39">
        <f t="shared" si="41"/>
        <v>0</v>
      </c>
      <c r="I217" s="37">
        <f t="shared" si="34"/>
        <v>-5358.669773388302</v>
      </c>
      <c r="J217" s="40">
        <f t="shared" si="43"/>
        <v>-183.80705609021129</v>
      </c>
      <c r="K217" s="37">
        <f t="shared" si="35"/>
        <v>-5542.4768294785135</v>
      </c>
      <c r="L217" s="37">
        <f t="shared" si="36"/>
        <v>-11596161.389612285</v>
      </c>
      <c r="M217" s="37">
        <f t="shared" si="37"/>
        <v>-11993919.858991504</v>
      </c>
      <c r="N217" s="41">
        <f>'jan-apr'!M217</f>
        <v>-12559055.219425863</v>
      </c>
      <c r="O217" s="41">
        <f t="shared" si="38"/>
        <v>565135.36043435894</v>
      </c>
    </row>
    <row r="218" spans="1:15" s="34" customFormat="1" ht="15" x14ac:dyDescent="0.25">
      <c r="A218" s="33">
        <v>3825</v>
      </c>
      <c r="B218" s="34" t="s">
        <v>178</v>
      </c>
      <c r="C218" s="81">
        <v>95114442</v>
      </c>
      <c r="D218" s="36">
        <v>3756</v>
      </c>
      <c r="E218" s="37">
        <f t="shared" si="42"/>
        <v>25323.333865814697</v>
      </c>
      <c r="F218" s="38">
        <f t="shared" si="39"/>
        <v>1.5693337959078044</v>
      </c>
      <c r="G218" s="39">
        <f t="shared" si="40"/>
        <v>-5512.1847878863618</v>
      </c>
      <c r="H218" s="39">
        <f t="shared" si="41"/>
        <v>0</v>
      </c>
      <c r="I218" s="37">
        <f t="shared" si="34"/>
        <v>-5512.1847878863618</v>
      </c>
      <c r="J218" s="40">
        <f t="shared" si="43"/>
        <v>-183.80705609021129</v>
      </c>
      <c r="K218" s="37">
        <f t="shared" si="35"/>
        <v>-5695.9918439765734</v>
      </c>
      <c r="L218" s="37">
        <f t="shared" si="36"/>
        <v>-20703766.063301176</v>
      </c>
      <c r="M218" s="37">
        <f t="shared" si="37"/>
        <v>-21394145.36597601</v>
      </c>
      <c r="N218" s="41">
        <f>'jan-apr'!M218</f>
        <v>-22290385.656267807</v>
      </c>
      <c r="O218" s="41">
        <f t="shared" si="38"/>
        <v>896240.29029179737</v>
      </c>
    </row>
    <row r="219" spans="1:15" s="34" customFormat="1" ht="15" x14ac:dyDescent="0.25">
      <c r="A219" s="33">
        <v>4201</v>
      </c>
      <c r="B219" s="34" t="s">
        <v>179</v>
      </c>
      <c r="C219" s="81">
        <v>86780554</v>
      </c>
      <c r="D219" s="36">
        <v>6762</v>
      </c>
      <c r="E219" s="37">
        <f t="shared" si="42"/>
        <v>12833.563146997929</v>
      </c>
      <c r="F219" s="38">
        <f t="shared" si="39"/>
        <v>0.79531962399662581</v>
      </c>
      <c r="G219" s="39">
        <f t="shared" si="40"/>
        <v>1981.6776434036983</v>
      </c>
      <c r="H219" s="39">
        <f t="shared" si="41"/>
        <v>591.20605264201401</v>
      </c>
      <c r="I219" s="37">
        <f t="shared" si="34"/>
        <v>2572.8836960457124</v>
      </c>
      <c r="J219" s="40">
        <f t="shared" si="43"/>
        <v>-183.80705609021129</v>
      </c>
      <c r="K219" s="37">
        <f t="shared" si="35"/>
        <v>2389.0766399555014</v>
      </c>
      <c r="L219" s="37">
        <f t="shared" si="36"/>
        <v>17397839.552661106</v>
      </c>
      <c r="M219" s="37">
        <f t="shared" si="37"/>
        <v>16154936.239379101</v>
      </c>
      <c r="N219" s="41">
        <f>'jan-apr'!M219</f>
        <v>10507469.7832563</v>
      </c>
      <c r="O219" s="41">
        <f t="shared" si="38"/>
        <v>5647466.4561228007</v>
      </c>
    </row>
    <row r="220" spans="1:15" s="34" customFormat="1" ht="15" x14ac:dyDescent="0.25">
      <c r="A220" s="33">
        <v>4202</v>
      </c>
      <c r="B220" s="34" t="s">
        <v>180</v>
      </c>
      <c r="C220" s="81">
        <v>324087663</v>
      </c>
      <c r="D220" s="36">
        <v>23891</v>
      </c>
      <c r="E220" s="37">
        <f t="shared" si="42"/>
        <v>13565.261521074881</v>
      </c>
      <c r="F220" s="38">
        <f t="shared" si="39"/>
        <v>0.84066432437985128</v>
      </c>
      <c r="G220" s="39">
        <f t="shared" si="40"/>
        <v>1542.6586189575271</v>
      </c>
      <c r="H220" s="39">
        <f t="shared" si="41"/>
        <v>335.11162171508084</v>
      </c>
      <c r="I220" s="37">
        <f t="shared" si="34"/>
        <v>1877.770240672608</v>
      </c>
      <c r="J220" s="40">
        <f t="shared" si="43"/>
        <v>-183.80705609021129</v>
      </c>
      <c r="K220" s="37">
        <f t="shared" si="35"/>
        <v>1693.9631845823967</v>
      </c>
      <c r="L220" s="37">
        <f t="shared" si="36"/>
        <v>44861808.819909275</v>
      </c>
      <c r="M220" s="37">
        <f t="shared" si="37"/>
        <v>40470474.44285804</v>
      </c>
      <c r="N220" s="41">
        <f>'jan-apr'!M220</f>
        <v>25217708.67712602</v>
      </c>
      <c r="O220" s="41">
        <f t="shared" si="38"/>
        <v>15252765.76573202</v>
      </c>
    </row>
    <row r="221" spans="1:15" s="34" customFormat="1" ht="15" x14ac:dyDescent="0.25">
      <c r="A221" s="33">
        <v>4203</v>
      </c>
      <c r="B221" s="34" t="s">
        <v>181</v>
      </c>
      <c r="C221" s="81">
        <v>597039541</v>
      </c>
      <c r="D221" s="36">
        <v>45065</v>
      </c>
      <c r="E221" s="37">
        <f t="shared" si="42"/>
        <v>13248.408765117054</v>
      </c>
      <c r="F221" s="38">
        <f t="shared" si="39"/>
        <v>0.82102837356523883</v>
      </c>
      <c r="G221" s="39">
        <f t="shared" si="40"/>
        <v>1732.7702725322233</v>
      </c>
      <c r="H221" s="39">
        <f t="shared" si="41"/>
        <v>446.01008630032027</v>
      </c>
      <c r="I221" s="37">
        <f t="shared" si="34"/>
        <v>2178.7803588325437</v>
      </c>
      <c r="J221" s="40">
        <f t="shared" si="43"/>
        <v>-183.80705609021129</v>
      </c>
      <c r="K221" s="37">
        <f t="shared" si="35"/>
        <v>1994.9733027423324</v>
      </c>
      <c r="L221" s="37">
        <f t="shared" si="36"/>
        <v>98186736.870788589</v>
      </c>
      <c r="M221" s="37">
        <f t="shared" si="37"/>
        <v>89903471.888083205</v>
      </c>
      <c r="N221" s="41">
        <f>'jan-apr'!M221</f>
        <v>59613433.253356278</v>
      </c>
      <c r="O221" s="41">
        <f t="shared" si="38"/>
        <v>30290038.634726927</v>
      </c>
    </row>
    <row r="222" spans="1:15" s="34" customFormat="1" ht="15" x14ac:dyDescent="0.25">
      <c r="A222" s="33">
        <v>4204</v>
      </c>
      <c r="B222" s="34" t="s">
        <v>194</v>
      </c>
      <c r="C222" s="81">
        <v>1547006319</v>
      </c>
      <c r="D222" s="36">
        <v>112588</v>
      </c>
      <c r="E222" s="37">
        <f t="shared" si="42"/>
        <v>13740.41921874445</v>
      </c>
      <c r="F222" s="38">
        <f t="shared" si="39"/>
        <v>0.85151917058702187</v>
      </c>
      <c r="G222" s="39">
        <f t="shared" si="40"/>
        <v>1437.5640003557858</v>
      </c>
      <c r="H222" s="39">
        <f t="shared" si="41"/>
        <v>273.80642753073175</v>
      </c>
      <c r="I222" s="37">
        <f t="shared" si="34"/>
        <v>1711.3704278865175</v>
      </c>
      <c r="J222" s="40">
        <f t="shared" si="43"/>
        <v>-183.80705609021129</v>
      </c>
      <c r="K222" s="37">
        <f t="shared" si="35"/>
        <v>1527.5633717963062</v>
      </c>
      <c r="L222" s="37">
        <f t="shared" si="36"/>
        <v>192679773.73488724</v>
      </c>
      <c r="M222" s="37">
        <f t="shared" si="37"/>
        <v>171985304.90380251</v>
      </c>
      <c r="N222" s="41">
        <f>'jan-apr'!M222</f>
        <v>106552832.07390703</v>
      </c>
      <c r="O222" s="41">
        <f t="shared" si="38"/>
        <v>65432472.829895481</v>
      </c>
    </row>
    <row r="223" spans="1:15" s="34" customFormat="1" ht="15" x14ac:dyDescent="0.25">
      <c r="A223" s="33">
        <v>4205</v>
      </c>
      <c r="B223" s="34" t="s">
        <v>199</v>
      </c>
      <c r="C223" s="81">
        <v>300054362</v>
      </c>
      <c r="D223" s="36">
        <v>23055</v>
      </c>
      <c r="E223" s="37">
        <f t="shared" si="42"/>
        <v>13014.719670353503</v>
      </c>
      <c r="F223" s="38">
        <f t="shared" si="39"/>
        <v>0.80654622851708546</v>
      </c>
      <c r="G223" s="39">
        <f t="shared" si="40"/>
        <v>1872.9837293903538</v>
      </c>
      <c r="H223" s="39">
        <f t="shared" si="41"/>
        <v>527.8012694675632</v>
      </c>
      <c r="I223" s="37">
        <f t="shared" si="34"/>
        <v>2400.7849988579169</v>
      </c>
      <c r="J223" s="40">
        <f t="shared" si="43"/>
        <v>-183.80705609021129</v>
      </c>
      <c r="K223" s="37">
        <f t="shared" si="35"/>
        <v>2216.9779427677058</v>
      </c>
      <c r="L223" s="37">
        <f t="shared" si="36"/>
        <v>55350098.148669273</v>
      </c>
      <c r="M223" s="37">
        <f t="shared" si="37"/>
        <v>51112426.470509455</v>
      </c>
      <c r="N223" s="41">
        <f>'jan-apr'!M223</f>
        <v>31756823.907619603</v>
      </c>
      <c r="O223" s="41">
        <f t="shared" si="38"/>
        <v>19355602.562889852</v>
      </c>
    </row>
    <row r="224" spans="1:15" s="34" customFormat="1" ht="15" x14ac:dyDescent="0.25">
      <c r="A224" s="33">
        <v>4206</v>
      </c>
      <c r="B224" s="34" t="s">
        <v>195</v>
      </c>
      <c r="C224" s="81">
        <v>125799199</v>
      </c>
      <c r="D224" s="36">
        <v>9645</v>
      </c>
      <c r="E224" s="37">
        <f t="shared" si="42"/>
        <v>13042.944427164333</v>
      </c>
      <c r="F224" s="38">
        <f t="shared" si="39"/>
        <v>0.80829536885457909</v>
      </c>
      <c r="G224" s="39">
        <f t="shared" si="40"/>
        <v>1856.0488753038555</v>
      </c>
      <c r="H224" s="39">
        <f t="shared" si="41"/>
        <v>517.92260458377245</v>
      </c>
      <c r="I224" s="37">
        <f t="shared" si="34"/>
        <v>2373.971479887628</v>
      </c>
      <c r="J224" s="40">
        <f t="shared" si="43"/>
        <v>-183.80705609021129</v>
      </c>
      <c r="K224" s="37">
        <f t="shared" si="35"/>
        <v>2190.1644237974169</v>
      </c>
      <c r="L224" s="37">
        <f t="shared" si="36"/>
        <v>22896954.923516173</v>
      </c>
      <c r="M224" s="37">
        <f t="shared" si="37"/>
        <v>21124135.867526088</v>
      </c>
      <c r="N224" s="41">
        <f>'jan-apr'!M224</f>
        <v>13482383.300585182</v>
      </c>
      <c r="O224" s="41">
        <f t="shared" si="38"/>
        <v>7641752.5669409055</v>
      </c>
    </row>
    <row r="225" spans="1:15" s="34" customFormat="1" ht="15" x14ac:dyDescent="0.25">
      <c r="A225" s="33">
        <v>4207</v>
      </c>
      <c r="B225" s="34" t="s">
        <v>196</v>
      </c>
      <c r="C225" s="81">
        <v>125733830</v>
      </c>
      <c r="D225" s="36">
        <v>9027</v>
      </c>
      <c r="E225" s="37">
        <f t="shared" si="42"/>
        <v>13928.639636645619</v>
      </c>
      <c r="F225" s="38">
        <f t="shared" si="39"/>
        <v>0.86318353770619283</v>
      </c>
      <c r="G225" s="39">
        <f t="shared" si="40"/>
        <v>1324.6317496150841</v>
      </c>
      <c r="H225" s="39">
        <f t="shared" si="41"/>
        <v>207.9292812653224</v>
      </c>
      <c r="I225" s="37">
        <f t="shared" si="34"/>
        <v>1532.5610308804066</v>
      </c>
      <c r="J225" s="40">
        <f t="shared" si="43"/>
        <v>-183.80705609021129</v>
      </c>
      <c r="K225" s="37">
        <f t="shared" si="35"/>
        <v>1348.7539747901953</v>
      </c>
      <c r="L225" s="37">
        <f t="shared" si="36"/>
        <v>13834428.42575743</v>
      </c>
      <c r="M225" s="37">
        <f t="shared" si="37"/>
        <v>12175202.130431093</v>
      </c>
      <c r="N225" s="41">
        <f>'jan-apr'!M225</f>
        <v>6604589.4544668198</v>
      </c>
      <c r="O225" s="41">
        <f t="shared" si="38"/>
        <v>5570612.6759642735</v>
      </c>
    </row>
    <row r="226" spans="1:15" s="34" customFormat="1" ht="15" x14ac:dyDescent="0.25">
      <c r="A226" s="33">
        <v>4211</v>
      </c>
      <c r="B226" s="34" t="s">
        <v>182</v>
      </c>
      <c r="C226" s="81">
        <v>26678097</v>
      </c>
      <c r="D226" s="36">
        <v>2430</v>
      </c>
      <c r="E226" s="37">
        <f t="shared" si="42"/>
        <v>10978.640740740741</v>
      </c>
      <c r="F226" s="38">
        <f t="shared" si="39"/>
        <v>0.68036665467785329</v>
      </c>
      <c r="G226" s="39">
        <f t="shared" si="40"/>
        <v>3094.6310871580113</v>
      </c>
      <c r="H226" s="39">
        <f t="shared" si="41"/>
        <v>1240.42889483203</v>
      </c>
      <c r="I226" s="37">
        <f t="shared" si="34"/>
        <v>4335.0599819900417</v>
      </c>
      <c r="J226" s="40">
        <f t="shared" si="43"/>
        <v>-183.80705609021129</v>
      </c>
      <c r="K226" s="37">
        <f t="shared" si="35"/>
        <v>4151.2529258998302</v>
      </c>
      <c r="L226" s="37">
        <f t="shared" si="36"/>
        <v>10534195.756235801</v>
      </c>
      <c r="M226" s="37">
        <f t="shared" si="37"/>
        <v>10087544.609936588</v>
      </c>
      <c r="N226" s="41">
        <f>'jan-apr'!M226</f>
        <v>6295956.0230867798</v>
      </c>
      <c r="O226" s="41">
        <f t="shared" si="38"/>
        <v>3791588.5868498078</v>
      </c>
    </row>
    <row r="227" spans="1:15" s="34" customFormat="1" ht="15" x14ac:dyDescent="0.25">
      <c r="A227" s="33">
        <v>4212</v>
      </c>
      <c r="B227" s="34" t="s">
        <v>183</v>
      </c>
      <c r="C227" s="81">
        <v>24389581</v>
      </c>
      <c r="D227" s="36">
        <v>2128</v>
      </c>
      <c r="E227" s="37">
        <f t="shared" si="42"/>
        <v>11461.269266917294</v>
      </c>
      <c r="F227" s="38">
        <f t="shared" si="39"/>
        <v>0.71027603631817915</v>
      </c>
      <c r="G227" s="39">
        <f t="shared" si="40"/>
        <v>2805.0539714520792</v>
      </c>
      <c r="H227" s="39">
        <f t="shared" si="41"/>
        <v>1071.5089106702362</v>
      </c>
      <c r="I227" s="37">
        <f t="shared" si="34"/>
        <v>3876.5628821223154</v>
      </c>
      <c r="J227" s="40">
        <f t="shared" si="43"/>
        <v>-183.80705609021129</v>
      </c>
      <c r="K227" s="37">
        <f t="shared" si="35"/>
        <v>3692.7558260321039</v>
      </c>
      <c r="L227" s="37">
        <f t="shared" si="36"/>
        <v>8249325.8131562872</v>
      </c>
      <c r="M227" s="37">
        <f t="shared" si="37"/>
        <v>7858184.397796317</v>
      </c>
      <c r="N227" s="41">
        <f>'jan-apr'!M227</f>
        <v>4989371.1269253762</v>
      </c>
      <c r="O227" s="41">
        <f t="shared" si="38"/>
        <v>2868813.2708709408</v>
      </c>
    </row>
    <row r="228" spans="1:15" s="34" customFormat="1" ht="15" x14ac:dyDescent="0.25">
      <c r="A228" s="33">
        <v>4213</v>
      </c>
      <c r="B228" s="34" t="s">
        <v>184</v>
      </c>
      <c r="C228" s="81">
        <v>77296159</v>
      </c>
      <c r="D228" s="36">
        <v>6067</v>
      </c>
      <c r="E228" s="37">
        <f t="shared" si="42"/>
        <v>12740.425086533707</v>
      </c>
      <c r="F228" s="38">
        <f t="shared" si="39"/>
        <v>0.78954768627522165</v>
      </c>
      <c r="G228" s="39">
        <f t="shared" si="40"/>
        <v>2037.5604796822313</v>
      </c>
      <c r="H228" s="39">
        <f t="shared" si="41"/>
        <v>623.80437380449166</v>
      </c>
      <c r="I228" s="37">
        <f t="shared" si="34"/>
        <v>2661.364853486723</v>
      </c>
      <c r="J228" s="40">
        <f t="shared" si="43"/>
        <v>-183.80705609021129</v>
      </c>
      <c r="K228" s="37">
        <f t="shared" si="35"/>
        <v>2477.5577973965119</v>
      </c>
      <c r="L228" s="37">
        <f t="shared" si="36"/>
        <v>16146500.566103948</v>
      </c>
      <c r="M228" s="37">
        <f t="shared" si="37"/>
        <v>15031343.156804638</v>
      </c>
      <c r="N228" s="41">
        <f>'jan-apr'!M228</f>
        <v>9772973.2662623394</v>
      </c>
      <c r="O228" s="41">
        <f t="shared" si="38"/>
        <v>5258369.8905422986</v>
      </c>
    </row>
    <row r="229" spans="1:15" s="34" customFormat="1" ht="15" x14ac:dyDescent="0.25">
      <c r="A229" s="33">
        <v>4214</v>
      </c>
      <c r="B229" s="34" t="s">
        <v>185</v>
      </c>
      <c r="C229" s="81">
        <v>75852445</v>
      </c>
      <c r="D229" s="36">
        <v>6004</v>
      </c>
      <c r="E229" s="37">
        <f t="shared" si="42"/>
        <v>12633.651732178547</v>
      </c>
      <c r="F229" s="38">
        <f t="shared" si="39"/>
        <v>0.78293074419406095</v>
      </c>
      <c r="G229" s="39">
        <f t="shared" si="40"/>
        <v>2101.6244922953274</v>
      </c>
      <c r="H229" s="39">
        <f t="shared" si="41"/>
        <v>661.17504782879769</v>
      </c>
      <c r="I229" s="37">
        <f t="shared" si="34"/>
        <v>2762.7995401241251</v>
      </c>
      <c r="J229" s="40">
        <f t="shared" si="43"/>
        <v>-183.80705609021129</v>
      </c>
      <c r="K229" s="37">
        <f t="shared" si="35"/>
        <v>2578.9924840339136</v>
      </c>
      <c r="L229" s="37">
        <f t="shared" si="36"/>
        <v>16587848.438905247</v>
      </c>
      <c r="M229" s="37">
        <f t="shared" si="37"/>
        <v>15484270.874139616</v>
      </c>
      <c r="N229" s="41">
        <f>'jan-apr'!M229</f>
        <v>8312645.3491823124</v>
      </c>
      <c r="O229" s="41">
        <f t="shared" si="38"/>
        <v>7171625.5249573039</v>
      </c>
    </row>
    <row r="230" spans="1:15" s="34" customFormat="1" ht="15" x14ac:dyDescent="0.25">
      <c r="A230" s="33">
        <v>4215</v>
      </c>
      <c r="B230" s="34" t="s">
        <v>186</v>
      </c>
      <c r="C230" s="81">
        <v>156367569</v>
      </c>
      <c r="D230" s="36">
        <v>11180</v>
      </c>
      <c r="E230" s="37">
        <f t="shared" si="42"/>
        <v>13986.365742397138</v>
      </c>
      <c r="F230" s="38">
        <f t="shared" si="39"/>
        <v>0.86676093115454522</v>
      </c>
      <c r="G230" s="39">
        <f t="shared" si="40"/>
        <v>1289.9960861641728</v>
      </c>
      <c r="H230" s="39">
        <f t="shared" si="41"/>
        <v>187.72514425229082</v>
      </c>
      <c r="I230" s="37">
        <f t="shared" si="34"/>
        <v>1477.7212304164636</v>
      </c>
      <c r="J230" s="40">
        <f t="shared" si="43"/>
        <v>-183.80705609021129</v>
      </c>
      <c r="K230" s="37">
        <f t="shared" si="35"/>
        <v>1293.9141743262524</v>
      </c>
      <c r="L230" s="37">
        <f t="shared" si="36"/>
        <v>16520923.356056064</v>
      </c>
      <c r="M230" s="37">
        <f t="shared" si="37"/>
        <v>14465960.468967501</v>
      </c>
      <c r="N230" s="41">
        <f>'jan-apr'!M230</f>
        <v>8697537.5953128263</v>
      </c>
      <c r="O230" s="41">
        <f t="shared" si="38"/>
        <v>5768422.8736546747</v>
      </c>
    </row>
    <row r="231" spans="1:15" s="34" customFormat="1" ht="15" x14ac:dyDescent="0.25">
      <c r="A231" s="33">
        <v>4216</v>
      </c>
      <c r="B231" s="34" t="s">
        <v>187</v>
      </c>
      <c r="C231" s="81">
        <v>59092589</v>
      </c>
      <c r="D231" s="36">
        <v>5274</v>
      </c>
      <c r="E231" s="37">
        <f t="shared" si="42"/>
        <v>11204.510618126658</v>
      </c>
      <c r="F231" s="38">
        <f t="shared" si="39"/>
        <v>0.69436422837559553</v>
      </c>
      <c r="G231" s="39">
        <f t="shared" si="40"/>
        <v>2959.1091607264607</v>
      </c>
      <c r="H231" s="39">
        <f t="shared" si="41"/>
        <v>1161.3744377469586</v>
      </c>
      <c r="I231" s="37">
        <f t="shared" si="34"/>
        <v>4120.4835984734191</v>
      </c>
      <c r="J231" s="40">
        <f t="shared" si="43"/>
        <v>-183.80705609021129</v>
      </c>
      <c r="K231" s="37">
        <f t="shared" si="35"/>
        <v>3936.6765423832076</v>
      </c>
      <c r="L231" s="37">
        <f t="shared" si="36"/>
        <v>21731430.498348814</v>
      </c>
      <c r="M231" s="37">
        <f t="shared" si="37"/>
        <v>20762032.084529039</v>
      </c>
      <c r="N231" s="41">
        <f>'jan-apr'!M231</f>
        <v>12772853.922699451</v>
      </c>
      <c r="O231" s="41">
        <f t="shared" si="38"/>
        <v>7989178.1618295871</v>
      </c>
    </row>
    <row r="232" spans="1:15" s="34" customFormat="1" ht="15" x14ac:dyDescent="0.25">
      <c r="A232" s="33">
        <v>4217</v>
      </c>
      <c r="B232" s="34" t="s">
        <v>188</v>
      </c>
      <c r="C232" s="81">
        <v>24539046</v>
      </c>
      <c r="D232" s="36">
        <v>1822</v>
      </c>
      <c r="E232" s="37">
        <f t="shared" si="42"/>
        <v>13468.192096597146</v>
      </c>
      <c r="F232" s="38">
        <f t="shared" si="39"/>
        <v>0.83464875276556727</v>
      </c>
      <c r="G232" s="39">
        <f t="shared" si="40"/>
        <v>1600.9002736441682</v>
      </c>
      <c r="H232" s="39">
        <f t="shared" si="41"/>
        <v>369.0859202822881</v>
      </c>
      <c r="I232" s="37">
        <f t="shared" si="34"/>
        <v>1969.9861939264563</v>
      </c>
      <c r="J232" s="40">
        <f t="shared" si="43"/>
        <v>-183.80705609021129</v>
      </c>
      <c r="K232" s="37">
        <f t="shared" si="35"/>
        <v>1786.179137836245</v>
      </c>
      <c r="L232" s="37">
        <f t="shared" si="36"/>
        <v>3589314.8453340032</v>
      </c>
      <c r="M232" s="37">
        <f t="shared" si="37"/>
        <v>3254418.3891376383</v>
      </c>
      <c r="N232" s="41">
        <f>'jan-apr'!M232</f>
        <v>1337892.4225366721</v>
      </c>
      <c r="O232" s="41">
        <f t="shared" si="38"/>
        <v>1916525.9666009662</v>
      </c>
    </row>
    <row r="233" spans="1:15" s="34" customFormat="1" ht="15" x14ac:dyDescent="0.25">
      <c r="A233" s="33">
        <v>4218</v>
      </c>
      <c r="B233" s="34" t="s">
        <v>189</v>
      </c>
      <c r="C233" s="81">
        <v>18916673</v>
      </c>
      <c r="D233" s="36">
        <v>1335</v>
      </c>
      <c r="E233" s="37">
        <f t="shared" si="42"/>
        <v>14169.792509363297</v>
      </c>
      <c r="F233" s="38">
        <f t="shared" si="39"/>
        <v>0.87812822686684844</v>
      </c>
      <c r="G233" s="39">
        <f t="shared" si="40"/>
        <v>1179.9400259844776</v>
      </c>
      <c r="H233" s="39">
        <f t="shared" si="41"/>
        <v>123.52577581413533</v>
      </c>
      <c r="I233" s="37">
        <f t="shared" si="34"/>
        <v>1303.465801798613</v>
      </c>
      <c r="J233" s="40">
        <f t="shared" si="43"/>
        <v>-183.80705609021129</v>
      </c>
      <c r="K233" s="37">
        <f t="shared" si="35"/>
        <v>1119.6587457084017</v>
      </c>
      <c r="L233" s="37">
        <f t="shared" si="36"/>
        <v>1740126.8454011483</v>
      </c>
      <c r="M233" s="37">
        <f t="shared" si="37"/>
        <v>1494744.4255207162</v>
      </c>
      <c r="N233" s="41">
        <f>'jan-apr'!M233</f>
        <v>-348922.83277889329</v>
      </c>
      <c r="O233" s="41">
        <f t="shared" si="38"/>
        <v>1843667.2582996096</v>
      </c>
    </row>
    <row r="234" spans="1:15" s="34" customFormat="1" ht="15" x14ac:dyDescent="0.25">
      <c r="A234" s="33">
        <v>4219</v>
      </c>
      <c r="B234" s="34" t="s">
        <v>190</v>
      </c>
      <c r="C234" s="81">
        <v>44266675</v>
      </c>
      <c r="D234" s="36">
        <v>3619</v>
      </c>
      <c r="E234" s="37">
        <f t="shared" si="42"/>
        <v>12231.742193976237</v>
      </c>
      <c r="F234" s="38">
        <f t="shared" si="39"/>
        <v>0.758023667403116</v>
      </c>
      <c r="G234" s="39">
        <f t="shared" si="40"/>
        <v>2342.7702152167135</v>
      </c>
      <c r="H234" s="39">
        <f t="shared" si="41"/>
        <v>801.84338619960613</v>
      </c>
      <c r="I234" s="37">
        <f t="shared" si="34"/>
        <v>3144.6136014163194</v>
      </c>
      <c r="J234" s="40">
        <f t="shared" si="43"/>
        <v>-183.80705609021129</v>
      </c>
      <c r="K234" s="37">
        <f t="shared" si="35"/>
        <v>2960.8065453261079</v>
      </c>
      <c r="L234" s="37">
        <f t="shared" si="36"/>
        <v>11380356.62352566</v>
      </c>
      <c r="M234" s="37">
        <f t="shared" si="37"/>
        <v>10715158.887535185</v>
      </c>
      <c r="N234" s="41">
        <f>'jan-apr'!M234</f>
        <v>5899777.3311526952</v>
      </c>
      <c r="O234" s="41">
        <f t="shared" si="38"/>
        <v>4815381.5563824894</v>
      </c>
    </row>
    <row r="235" spans="1:15" s="34" customFormat="1" ht="15" x14ac:dyDescent="0.25">
      <c r="A235" s="33">
        <v>4220</v>
      </c>
      <c r="B235" s="34" t="s">
        <v>191</v>
      </c>
      <c r="C235" s="81">
        <v>17299384</v>
      </c>
      <c r="D235" s="36">
        <v>1142</v>
      </c>
      <c r="E235" s="37">
        <f t="shared" si="42"/>
        <v>15148.32224168126</v>
      </c>
      <c r="F235" s="38">
        <f t="shared" si="39"/>
        <v>0.93876952265216518</v>
      </c>
      <c r="G235" s="39">
        <f t="shared" si="40"/>
        <v>592.82218659369937</v>
      </c>
      <c r="H235" s="39">
        <f t="shared" si="41"/>
        <v>0</v>
      </c>
      <c r="I235" s="37">
        <f t="shared" si="34"/>
        <v>592.82218659369937</v>
      </c>
      <c r="J235" s="40">
        <f t="shared" si="43"/>
        <v>-183.80705609021129</v>
      </c>
      <c r="K235" s="37">
        <f t="shared" si="35"/>
        <v>409.01513050348808</v>
      </c>
      <c r="L235" s="37">
        <f t="shared" si="36"/>
        <v>677002.93709000468</v>
      </c>
      <c r="M235" s="37">
        <f t="shared" si="37"/>
        <v>467095.27903498337</v>
      </c>
      <c r="N235" s="41">
        <f>'jan-apr'!M235</f>
        <v>-517503.5246692854</v>
      </c>
      <c r="O235" s="41">
        <f t="shared" si="38"/>
        <v>984598.80370426876</v>
      </c>
    </row>
    <row r="236" spans="1:15" s="34" customFormat="1" ht="15" x14ac:dyDescent="0.25">
      <c r="A236" s="33">
        <v>4221</v>
      </c>
      <c r="B236" s="34" t="s">
        <v>192</v>
      </c>
      <c r="C236" s="81">
        <v>31505666</v>
      </c>
      <c r="D236" s="36">
        <v>1169</v>
      </c>
      <c r="E236" s="37">
        <f t="shared" si="42"/>
        <v>26950.954662104363</v>
      </c>
      <c r="F236" s="38">
        <f t="shared" si="39"/>
        <v>1.670200464414983</v>
      </c>
      <c r="G236" s="39">
        <f t="shared" si="40"/>
        <v>-6488.7572656601615</v>
      </c>
      <c r="H236" s="39">
        <f t="shared" si="41"/>
        <v>0</v>
      </c>
      <c r="I236" s="37">
        <f t="shared" si="34"/>
        <v>-6488.7572656601615</v>
      </c>
      <c r="J236" s="40">
        <f t="shared" si="43"/>
        <v>-183.80705609021129</v>
      </c>
      <c r="K236" s="37">
        <f t="shared" si="35"/>
        <v>-6672.564321750373</v>
      </c>
      <c r="L236" s="37">
        <f t="shared" si="36"/>
        <v>-7585357.2435567286</v>
      </c>
      <c r="M236" s="37">
        <f t="shared" si="37"/>
        <v>-7800227.6921261856</v>
      </c>
      <c r="N236" s="41">
        <f>'jan-apr'!M236</f>
        <v>-8271458.8713996457</v>
      </c>
      <c r="O236" s="41">
        <f t="shared" si="38"/>
        <v>471231.17927346006</v>
      </c>
    </row>
    <row r="237" spans="1:15" s="34" customFormat="1" ht="15" x14ac:dyDescent="0.25">
      <c r="A237" s="33">
        <v>4222</v>
      </c>
      <c r="B237" s="34" t="s">
        <v>193</v>
      </c>
      <c r="C237" s="81">
        <v>58415580</v>
      </c>
      <c r="D237" s="36">
        <v>930</v>
      </c>
      <c r="E237" s="37">
        <f t="shared" si="42"/>
        <v>62812.451612903227</v>
      </c>
      <c r="F237" s="38">
        <f t="shared" si="39"/>
        <v>3.8926037006929226</v>
      </c>
      <c r="G237" s="39">
        <f t="shared" si="40"/>
        <v>-28005.655436139477</v>
      </c>
      <c r="H237" s="39">
        <f t="shared" si="41"/>
        <v>0</v>
      </c>
      <c r="I237" s="37">
        <f t="shared" si="34"/>
        <v>-28005.655436139477</v>
      </c>
      <c r="J237" s="40">
        <f t="shared" si="43"/>
        <v>-183.80705609021129</v>
      </c>
      <c r="K237" s="37">
        <f t="shared" si="35"/>
        <v>-28189.46249222969</v>
      </c>
      <c r="L237" s="37">
        <f t="shared" si="36"/>
        <v>-26045259.555609714</v>
      </c>
      <c r="M237" s="37">
        <f t="shared" si="37"/>
        <v>-26216200.117773611</v>
      </c>
      <c r="N237" s="41">
        <f>'jan-apr'!M237</f>
        <v>-25313782.4318235</v>
      </c>
      <c r="O237" s="41">
        <f t="shared" si="38"/>
        <v>-902417.6859501116</v>
      </c>
    </row>
    <row r="238" spans="1:15" s="34" customFormat="1" ht="15" x14ac:dyDescent="0.25">
      <c r="A238" s="33">
        <v>4223</v>
      </c>
      <c r="B238" s="34" t="s">
        <v>197</v>
      </c>
      <c r="C238" s="81">
        <v>180565580</v>
      </c>
      <c r="D238" s="36">
        <v>14935</v>
      </c>
      <c r="E238" s="37">
        <f t="shared" si="42"/>
        <v>12090.095748242384</v>
      </c>
      <c r="F238" s="38">
        <f t="shared" si="39"/>
        <v>0.74924557540550429</v>
      </c>
      <c r="G238" s="39">
        <f t="shared" si="40"/>
        <v>2427.7580826570252</v>
      </c>
      <c r="H238" s="39">
        <f t="shared" si="41"/>
        <v>851.4196422064548</v>
      </c>
      <c r="I238" s="37">
        <f t="shared" si="34"/>
        <v>3279.1777248634799</v>
      </c>
      <c r="J238" s="40">
        <f t="shared" si="43"/>
        <v>-183.80705609021129</v>
      </c>
      <c r="K238" s="37">
        <f t="shared" si="35"/>
        <v>3095.3706687732683</v>
      </c>
      <c r="L238" s="37">
        <f t="shared" si="36"/>
        <v>48974519.320836075</v>
      </c>
      <c r="M238" s="37">
        <f t="shared" si="37"/>
        <v>46229360.938128762</v>
      </c>
      <c r="N238" s="41">
        <f>'jan-apr'!M238</f>
        <v>26708855.656193849</v>
      </c>
      <c r="O238" s="41">
        <f t="shared" si="38"/>
        <v>19520505.281934913</v>
      </c>
    </row>
    <row r="239" spans="1:15" s="34" customFormat="1" ht="15" x14ac:dyDescent="0.25">
      <c r="A239" s="33">
        <v>4224</v>
      </c>
      <c r="B239" s="34" t="s">
        <v>198</v>
      </c>
      <c r="C239" s="81">
        <v>27842860</v>
      </c>
      <c r="D239" s="36">
        <v>927</v>
      </c>
      <c r="E239" s="37">
        <f t="shared" si="42"/>
        <v>30035.447680690399</v>
      </c>
      <c r="F239" s="38">
        <f t="shared" si="39"/>
        <v>1.8613521967642266</v>
      </c>
      <c r="G239" s="39">
        <f t="shared" si="40"/>
        <v>-8339.4530768117838</v>
      </c>
      <c r="H239" s="39">
        <f t="shared" si="41"/>
        <v>0</v>
      </c>
      <c r="I239" s="37">
        <f t="shared" si="34"/>
        <v>-8339.4530768117838</v>
      </c>
      <c r="J239" s="40">
        <f t="shared" si="43"/>
        <v>-183.80705609021129</v>
      </c>
      <c r="K239" s="37">
        <f t="shared" si="35"/>
        <v>-8523.2601329019944</v>
      </c>
      <c r="L239" s="37">
        <f t="shared" si="36"/>
        <v>-7730673.0022045234</v>
      </c>
      <c r="M239" s="37">
        <f t="shared" si="37"/>
        <v>-7901062.1432001488</v>
      </c>
      <c r="N239" s="41">
        <f>'jan-apr'!M239</f>
        <v>-8531916.1710756812</v>
      </c>
      <c r="O239" s="41">
        <f t="shared" si="38"/>
        <v>630854.0278755324</v>
      </c>
    </row>
    <row r="240" spans="1:15" s="34" customFormat="1" ht="15" x14ac:dyDescent="0.25">
      <c r="A240" s="33">
        <v>4225</v>
      </c>
      <c r="B240" s="34" t="s">
        <v>200</v>
      </c>
      <c r="C240" s="81">
        <v>123191556</v>
      </c>
      <c r="D240" s="36">
        <v>10464</v>
      </c>
      <c r="E240" s="37">
        <f t="shared" si="42"/>
        <v>11772.893348623853</v>
      </c>
      <c r="F240" s="38">
        <f t="shared" si="39"/>
        <v>0.72958795652711428</v>
      </c>
      <c r="G240" s="39">
        <f t="shared" si="40"/>
        <v>2618.0795224281437</v>
      </c>
      <c r="H240" s="39">
        <f t="shared" si="41"/>
        <v>962.44048207294054</v>
      </c>
      <c r="I240" s="37">
        <f t="shared" si="34"/>
        <v>3580.5200045010843</v>
      </c>
      <c r="J240" s="40">
        <f t="shared" si="43"/>
        <v>-183.80705609021129</v>
      </c>
      <c r="K240" s="37">
        <f t="shared" si="35"/>
        <v>3396.7129484108727</v>
      </c>
      <c r="L240" s="37">
        <f t="shared" si="36"/>
        <v>37466561.327099346</v>
      </c>
      <c r="M240" s="37">
        <f t="shared" si="37"/>
        <v>35543204.292171374</v>
      </c>
      <c r="N240" s="41">
        <f>'jan-apr'!M240</f>
        <v>22637671.672625531</v>
      </c>
      <c r="O240" s="41">
        <f t="shared" si="38"/>
        <v>12905532.619545843</v>
      </c>
    </row>
    <row r="241" spans="1:15" s="34" customFormat="1" ht="15" x14ac:dyDescent="0.25">
      <c r="A241" s="33">
        <v>4226</v>
      </c>
      <c r="B241" s="34" t="s">
        <v>201</v>
      </c>
      <c r="C241" s="81">
        <v>20331045</v>
      </c>
      <c r="D241" s="36">
        <v>1690</v>
      </c>
      <c r="E241" s="37">
        <f t="shared" si="42"/>
        <v>12030.204142011835</v>
      </c>
      <c r="F241" s="38">
        <f t="shared" si="39"/>
        <v>0.74553398189073072</v>
      </c>
      <c r="G241" s="39">
        <f t="shared" si="40"/>
        <v>2463.6930463953545</v>
      </c>
      <c r="H241" s="39">
        <f t="shared" si="41"/>
        <v>872.3817043871469</v>
      </c>
      <c r="I241" s="37">
        <f t="shared" si="34"/>
        <v>3336.0747507825013</v>
      </c>
      <c r="J241" s="40">
        <f t="shared" si="43"/>
        <v>-183.80705609021129</v>
      </c>
      <c r="K241" s="37">
        <f t="shared" si="35"/>
        <v>3152.2676946922902</v>
      </c>
      <c r="L241" s="37">
        <f t="shared" si="36"/>
        <v>5637966.3288224274</v>
      </c>
      <c r="M241" s="37">
        <f t="shared" si="37"/>
        <v>5327332.4040299701</v>
      </c>
      <c r="N241" s="41">
        <f>'jan-apr'!M241</f>
        <v>3277444.7510356605</v>
      </c>
      <c r="O241" s="41">
        <f t="shared" si="38"/>
        <v>2049887.6529943096</v>
      </c>
    </row>
    <row r="242" spans="1:15" s="34" customFormat="1" ht="15" x14ac:dyDescent="0.25">
      <c r="A242" s="33">
        <v>4227</v>
      </c>
      <c r="B242" s="34" t="s">
        <v>202</v>
      </c>
      <c r="C242" s="81">
        <v>98239799</v>
      </c>
      <c r="D242" s="36">
        <v>5922</v>
      </c>
      <c r="E242" s="37">
        <f t="shared" si="42"/>
        <v>16588.956264775414</v>
      </c>
      <c r="F242" s="38">
        <f t="shared" si="39"/>
        <v>1.0280482752822957</v>
      </c>
      <c r="G242" s="39">
        <f t="shared" si="40"/>
        <v>-271.55822726279257</v>
      </c>
      <c r="H242" s="39">
        <f t="shared" si="41"/>
        <v>0</v>
      </c>
      <c r="I242" s="37">
        <f t="shared" si="34"/>
        <v>-271.55822726279257</v>
      </c>
      <c r="J242" s="40">
        <f t="shared" si="43"/>
        <v>-183.80705609021129</v>
      </c>
      <c r="K242" s="37">
        <f t="shared" si="35"/>
        <v>-455.36528335300386</v>
      </c>
      <c r="L242" s="37">
        <f t="shared" si="36"/>
        <v>-1608167.8218502577</v>
      </c>
      <c r="M242" s="37">
        <f t="shared" si="37"/>
        <v>-2696673.2080164887</v>
      </c>
      <c r="N242" s="41">
        <f>'jan-apr'!M242</f>
        <v>-7435953.5161922118</v>
      </c>
      <c r="O242" s="41">
        <f t="shared" si="38"/>
        <v>4739280.3081757231</v>
      </c>
    </row>
    <row r="243" spans="1:15" s="34" customFormat="1" ht="15" x14ac:dyDescent="0.25">
      <c r="A243" s="33">
        <v>4228</v>
      </c>
      <c r="B243" s="34" t="s">
        <v>203</v>
      </c>
      <c r="C243" s="81">
        <v>71739068</v>
      </c>
      <c r="D243" s="36">
        <v>1772</v>
      </c>
      <c r="E243" s="37">
        <f t="shared" si="42"/>
        <v>40484.801354401803</v>
      </c>
      <c r="F243" s="38">
        <f t="shared" si="39"/>
        <v>2.5089179538024777</v>
      </c>
      <c r="G243" s="39">
        <f t="shared" si="40"/>
        <v>-14609.065281038625</v>
      </c>
      <c r="H243" s="39">
        <f t="shared" si="41"/>
        <v>0</v>
      </c>
      <c r="I243" s="37">
        <f t="shared" si="34"/>
        <v>-14609.065281038625</v>
      </c>
      <c r="J243" s="40">
        <f t="shared" si="43"/>
        <v>-183.80705609021129</v>
      </c>
      <c r="K243" s="37">
        <f t="shared" si="35"/>
        <v>-14792.872337128836</v>
      </c>
      <c r="L243" s="37">
        <f t="shared" si="36"/>
        <v>-25887263.678000443</v>
      </c>
      <c r="M243" s="37">
        <f t="shared" si="37"/>
        <v>-26212969.781392299</v>
      </c>
      <c r="N243" s="41">
        <f>'jan-apr'!M243</f>
        <v>-25242088.88171101</v>
      </c>
      <c r="O243" s="41">
        <f t="shared" si="38"/>
        <v>-970880.89968128875</v>
      </c>
    </row>
    <row r="244" spans="1:15" s="34" customFormat="1" ht="15" x14ac:dyDescent="0.25">
      <c r="A244" s="33">
        <v>4601</v>
      </c>
      <c r="B244" s="34" t="s">
        <v>227</v>
      </c>
      <c r="C244" s="81">
        <v>4794202344</v>
      </c>
      <c r="D244" s="36">
        <v>285601</v>
      </c>
      <c r="E244" s="37">
        <f t="shared" si="42"/>
        <v>16786.363997324941</v>
      </c>
      <c r="F244" s="38">
        <f t="shared" si="39"/>
        <v>1.0402819972679194</v>
      </c>
      <c r="G244" s="39">
        <f t="shared" si="40"/>
        <v>-390.00286679250894</v>
      </c>
      <c r="H244" s="39">
        <f t="shared" si="41"/>
        <v>0</v>
      </c>
      <c r="I244" s="37">
        <f t="shared" si="34"/>
        <v>-390.00286679250894</v>
      </c>
      <c r="J244" s="40">
        <f t="shared" si="43"/>
        <v>-183.80705609021129</v>
      </c>
      <c r="K244" s="37">
        <f t="shared" si="35"/>
        <v>-573.80992288272023</v>
      </c>
      <c r="L244" s="37">
        <f t="shared" si="36"/>
        <v>-111385208.75880735</v>
      </c>
      <c r="M244" s="37">
        <f t="shared" si="37"/>
        <v>-163880687.78522778</v>
      </c>
      <c r="N244" s="41">
        <f>'jan-apr'!M244</f>
        <v>-82718228.612497687</v>
      </c>
      <c r="O244" s="41">
        <f t="shared" si="38"/>
        <v>-81162459.172730088</v>
      </c>
    </row>
    <row r="245" spans="1:15" s="34" customFormat="1" ht="15" x14ac:dyDescent="0.25">
      <c r="A245" s="33">
        <v>4602</v>
      </c>
      <c r="B245" s="34" t="s">
        <v>406</v>
      </c>
      <c r="C245" s="81">
        <v>273830631</v>
      </c>
      <c r="D245" s="36">
        <v>17160</v>
      </c>
      <c r="E245" s="37">
        <f t="shared" si="42"/>
        <v>15957.49597902098</v>
      </c>
      <c r="F245" s="38">
        <f t="shared" si="39"/>
        <v>0.98891551446734649</v>
      </c>
      <c r="G245" s="39">
        <f t="shared" si="40"/>
        <v>107.31794418986792</v>
      </c>
      <c r="H245" s="39">
        <f t="shared" si="41"/>
        <v>0</v>
      </c>
      <c r="I245" s="37">
        <f t="shared" si="34"/>
        <v>107.31794418986792</v>
      </c>
      <c r="J245" s="40">
        <f t="shared" si="43"/>
        <v>-183.80705609021129</v>
      </c>
      <c r="K245" s="37">
        <f t="shared" si="35"/>
        <v>-76.489111900343374</v>
      </c>
      <c r="L245" s="37">
        <f t="shared" si="36"/>
        <v>1841575.9222981334</v>
      </c>
      <c r="M245" s="37">
        <f t="shared" si="37"/>
        <v>-1312553.1602098923</v>
      </c>
      <c r="N245" s="41">
        <f>'jan-apr'!M245</f>
        <v>-2231959.8775174594</v>
      </c>
      <c r="O245" s="41">
        <f t="shared" si="38"/>
        <v>919406.71730756713</v>
      </c>
    </row>
    <row r="246" spans="1:15" s="34" customFormat="1" ht="15" x14ac:dyDescent="0.25">
      <c r="A246" s="33">
        <v>4611</v>
      </c>
      <c r="B246" s="34" t="s">
        <v>228</v>
      </c>
      <c r="C246" s="81">
        <v>64760126</v>
      </c>
      <c r="D246" s="36">
        <v>4053</v>
      </c>
      <c r="E246" s="37">
        <f t="shared" si="42"/>
        <v>15978.31877621515</v>
      </c>
      <c r="F246" s="38">
        <f t="shared" si="39"/>
        <v>0.99020594168894782</v>
      </c>
      <c r="G246" s="39">
        <f t="shared" si="40"/>
        <v>94.824265873365576</v>
      </c>
      <c r="H246" s="39">
        <f t="shared" si="41"/>
        <v>0</v>
      </c>
      <c r="I246" s="37">
        <f t="shared" si="34"/>
        <v>94.824265873365576</v>
      </c>
      <c r="J246" s="40">
        <f t="shared" si="43"/>
        <v>-183.80705609021129</v>
      </c>
      <c r="K246" s="37">
        <f t="shared" si="35"/>
        <v>-88.982790216845714</v>
      </c>
      <c r="L246" s="37">
        <f t="shared" si="36"/>
        <v>384322.74958475068</v>
      </c>
      <c r="M246" s="37">
        <f t="shared" si="37"/>
        <v>-360647.24874887569</v>
      </c>
      <c r="N246" s="41">
        <f>'jan-apr'!M246</f>
        <v>2596535.6488151117</v>
      </c>
      <c r="O246" s="41">
        <f t="shared" si="38"/>
        <v>-2957182.8975639874</v>
      </c>
    </row>
    <row r="247" spans="1:15" s="34" customFormat="1" ht="15" x14ac:dyDescent="0.25">
      <c r="A247" s="33">
        <v>4612</v>
      </c>
      <c r="B247" s="34" t="s">
        <v>229</v>
      </c>
      <c r="C247" s="81">
        <v>100335995</v>
      </c>
      <c r="D247" s="36">
        <v>5798</v>
      </c>
      <c r="E247" s="37">
        <f t="shared" si="42"/>
        <v>17305.276819592964</v>
      </c>
      <c r="F247" s="38">
        <f t="shared" si="39"/>
        <v>1.0724399837885819</v>
      </c>
      <c r="G247" s="39">
        <f t="shared" si="40"/>
        <v>-701.35056015332259</v>
      </c>
      <c r="H247" s="39">
        <f t="shared" si="41"/>
        <v>0</v>
      </c>
      <c r="I247" s="37">
        <f t="shared" si="34"/>
        <v>-701.35056015332259</v>
      </c>
      <c r="J247" s="40">
        <f t="shared" si="43"/>
        <v>-183.80705609021129</v>
      </c>
      <c r="K247" s="37">
        <f t="shared" si="35"/>
        <v>-885.15761624353388</v>
      </c>
      <c r="L247" s="37">
        <f t="shared" si="36"/>
        <v>-4066430.5477689644</v>
      </c>
      <c r="M247" s="37">
        <f t="shared" si="37"/>
        <v>-5132143.8589800093</v>
      </c>
      <c r="N247" s="41">
        <f>'jan-apr'!M247</f>
        <v>8803123.7004761938</v>
      </c>
      <c r="O247" s="41">
        <f t="shared" si="38"/>
        <v>-13935267.559456203</v>
      </c>
    </row>
    <row r="248" spans="1:15" s="34" customFormat="1" ht="15" x14ac:dyDescent="0.25">
      <c r="A248" s="33">
        <v>4613</v>
      </c>
      <c r="B248" s="34" t="s">
        <v>230</v>
      </c>
      <c r="C248" s="81">
        <v>178422570</v>
      </c>
      <c r="D248" s="36">
        <v>11953</v>
      </c>
      <c r="E248" s="37">
        <f t="shared" si="42"/>
        <v>14927.01162887978</v>
      </c>
      <c r="F248" s="38">
        <f t="shared" si="39"/>
        <v>0.92505449500601145</v>
      </c>
      <c r="G248" s="39">
        <f t="shared" si="40"/>
        <v>725.60855427458773</v>
      </c>
      <c r="H248" s="39">
        <f t="shared" si="41"/>
        <v>0</v>
      </c>
      <c r="I248" s="37">
        <f t="shared" si="34"/>
        <v>725.60855427458773</v>
      </c>
      <c r="J248" s="40">
        <f t="shared" si="43"/>
        <v>-183.80705609021129</v>
      </c>
      <c r="K248" s="37">
        <f t="shared" si="35"/>
        <v>541.80149818437644</v>
      </c>
      <c r="L248" s="37">
        <f t="shared" si="36"/>
        <v>8673199.0492441468</v>
      </c>
      <c r="M248" s="37">
        <f t="shared" si="37"/>
        <v>6476153.307797852</v>
      </c>
      <c r="N248" s="41">
        <f>'jan-apr'!M248</f>
        <v>2517220.1604448585</v>
      </c>
      <c r="O248" s="41">
        <f t="shared" si="38"/>
        <v>3958933.1473529935</v>
      </c>
    </row>
    <row r="249" spans="1:15" s="34" customFormat="1" ht="15" x14ac:dyDescent="0.25">
      <c r="A249" s="33">
        <v>4614</v>
      </c>
      <c r="B249" s="34" t="s">
        <v>231</v>
      </c>
      <c r="C249" s="81">
        <v>290220510</v>
      </c>
      <c r="D249" s="36">
        <v>18861</v>
      </c>
      <c r="E249" s="37">
        <f t="shared" si="42"/>
        <v>15387.334181644663</v>
      </c>
      <c r="F249" s="38">
        <f t="shared" si="39"/>
        <v>0.95358153425370262</v>
      </c>
      <c r="G249" s="39">
        <f t="shared" si="40"/>
        <v>449.41502261565802</v>
      </c>
      <c r="H249" s="39">
        <f t="shared" si="41"/>
        <v>0</v>
      </c>
      <c r="I249" s="37">
        <f t="shared" si="34"/>
        <v>449.41502261565802</v>
      </c>
      <c r="J249" s="40">
        <f t="shared" si="43"/>
        <v>-183.80705609021129</v>
      </c>
      <c r="K249" s="37">
        <f t="shared" si="35"/>
        <v>265.60796652544673</v>
      </c>
      <c r="L249" s="37">
        <f t="shared" si="36"/>
        <v>8476416.741553925</v>
      </c>
      <c r="M249" s="37">
        <f t="shared" si="37"/>
        <v>5009631.8566364506</v>
      </c>
      <c r="N249" s="41">
        <f>'jan-apr'!M249</f>
        <v>2656927.4784698798</v>
      </c>
      <c r="O249" s="41">
        <f t="shared" si="38"/>
        <v>2352704.3781665708</v>
      </c>
    </row>
    <row r="250" spans="1:15" s="34" customFormat="1" ht="15" x14ac:dyDescent="0.25">
      <c r="A250" s="33">
        <v>4615</v>
      </c>
      <c r="B250" s="34" t="s">
        <v>232</v>
      </c>
      <c r="C250" s="81">
        <v>45086254</v>
      </c>
      <c r="D250" s="36">
        <v>3147</v>
      </c>
      <c r="E250" s="37">
        <f t="shared" si="42"/>
        <v>14326.741023196695</v>
      </c>
      <c r="F250" s="38">
        <f t="shared" si="39"/>
        <v>0.88785461630203866</v>
      </c>
      <c r="G250" s="39">
        <f t="shared" si="40"/>
        <v>1085.7709176844385</v>
      </c>
      <c r="H250" s="39">
        <f t="shared" si="41"/>
        <v>68.593795972445875</v>
      </c>
      <c r="I250" s="37">
        <f t="shared" ref="I250:I313" si="44">G250+H250</f>
        <v>1154.3647136568843</v>
      </c>
      <c r="J250" s="40">
        <f t="shared" si="43"/>
        <v>-183.80705609021129</v>
      </c>
      <c r="K250" s="37">
        <f t="shared" ref="K250:K313" si="45">I250+J250</f>
        <v>970.55765756667302</v>
      </c>
      <c r="L250" s="37">
        <f t="shared" ref="L250:L313" si="46">(I250*D250)</f>
        <v>3632785.7538782149</v>
      </c>
      <c r="M250" s="37">
        <f t="shared" ref="M250:M313" si="47">(K250*D250)</f>
        <v>3054344.9483623202</v>
      </c>
      <c r="N250" s="41">
        <f>'jan-apr'!M250</f>
        <v>2077001.0103309026</v>
      </c>
      <c r="O250" s="41">
        <f t="shared" ref="O250:O313" si="48">M250-N250</f>
        <v>977343.93803141755</v>
      </c>
    </row>
    <row r="251" spans="1:15" s="34" customFormat="1" ht="15" x14ac:dyDescent="0.25">
      <c r="A251" s="33">
        <v>4616</v>
      </c>
      <c r="B251" s="34" t="s">
        <v>233</v>
      </c>
      <c r="C251" s="81">
        <v>46049540</v>
      </c>
      <c r="D251" s="36">
        <v>2924</v>
      </c>
      <c r="E251" s="37">
        <f t="shared" si="42"/>
        <v>15748.816689466485</v>
      </c>
      <c r="F251" s="38">
        <f t="shared" si="39"/>
        <v>0.97598327326485645</v>
      </c>
      <c r="G251" s="39">
        <f t="shared" si="40"/>
        <v>232.52551792256489</v>
      </c>
      <c r="H251" s="39">
        <f t="shared" si="41"/>
        <v>0</v>
      </c>
      <c r="I251" s="37">
        <f t="shared" si="44"/>
        <v>232.52551792256489</v>
      </c>
      <c r="J251" s="40">
        <f t="shared" si="43"/>
        <v>-183.80705609021129</v>
      </c>
      <c r="K251" s="37">
        <f t="shared" si="45"/>
        <v>48.718461832353597</v>
      </c>
      <c r="L251" s="37">
        <f t="shared" si="46"/>
        <v>679904.61440557975</v>
      </c>
      <c r="M251" s="37">
        <f t="shared" si="47"/>
        <v>142452.78239780193</v>
      </c>
      <c r="N251" s="41">
        <f>'jan-apr'!M251</f>
        <v>-232681.80887302067</v>
      </c>
      <c r="O251" s="41">
        <f t="shared" si="48"/>
        <v>375134.59127082257</v>
      </c>
    </row>
    <row r="252" spans="1:15" s="34" customFormat="1" ht="15" x14ac:dyDescent="0.25">
      <c r="A252" s="33">
        <v>4617</v>
      </c>
      <c r="B252" s="34" t="s">
        <v>234</v>
      </c>
      <c r="C252" s="81">
        <v>210214209</v>
      </c>
      <c r="D252" s="36">
        <v>13039</v>
      </c>
      <c r="E252" s="37">
        <f t="shared" si="42"/>
        <v>16121.957895544138</v>
      </c>
      <c r="F252" s="38">
        <f t="shared" si="39"/>
        <v>0.99910752335161013</v>
      </c>
      <c r="G252" s="39">
        <f t="shared" si="40"/>
        <v>8.6407942759731657</v>
      </c>
      <c r="H252" s="39">
        <f t="shared" si="41"/>
        <v>0</v>
      </c>
      <c r="I252" s="37">
        <f t="shared" si="44"/>
        <v>8.6407942759731657</v>
      </c>
      <c r="J252" s="40">
        <f t="shared" si="43"/>
        <v>-183.80705609021129</v>
      </c>
      <c r="K252" s="37">
        <f t="shared" si="45"/>
        <v>-175.16626181423811</v>
      </c>
      <c r="L252" s="37">
        <f t="shared" si="46"/>
        <v>112667.31656441411</v>
      </c>
      <c r="M252" s="37">
        <f t="shared" si="47"/>
        <v>-2283992.8877958506</v>
      </c>
      <c r="N252" s="41">
        <f>'jan-apr'!M252</f>
        <v>-6732139.0302651571</v>
      </c>
      <c r="O252" s="41">
        <f t="shared" si="48"/>
        <v>4448146.1424693065</v>
      </c>
    </row>
    <row r="253" spans="1:15" s="34" customFormat="1" ht="15" x14ac:dyDescent="0.25">
      <c r="A253" s="33">
        <v>4618</v>
      </c>
      <c r="B253" s="34" t="s">
        <v>235</v>
      </c>
      <c r="C253" s="81">
        <v>201162536</v>
      </c>
      <c r="D253" s="36">
        <v>11002</v>
      </c>
      <c r="E253" s="37">
        <f t="shared" si="42"/>
        <v>18284.178876567898</v>
      </c>
      <c r="F253" s="38">
        <f t="shared" si="39"/>
        <v>1.1331043532209284</v>
      </c>
      <c r="G253" s="39">
        <f t="shared" si="40"/>
        <v>-1288.6917943382828</v>
      </c>
      <c r="H253" s="39">
        <f t="shared" si="41"/>
        <v>0</v>
      </c>
      <c r="I253" s="37">
        <f t="shared" si="44"/>
        <v>-1288.6917943382828</v>
      </c>
      <c r="J253" s="40">
        <f t="shared" si="43"/>
        <v>-183.80705609021129</v>
      </c>
      <c r="K253" s="37">
        <f t="shared" si="45"/>
        <v>-1472.4988504284941</v>
      </c>
      <c r="L253" s="37">
        <f t="shared" si="46"/>
        <v>-14178187.121309787</v>
      </c>
      <c r="M253" s="37">
        <f t="shared" si="47"/>
        <v>-16200432.352414291</v>
      </c>
      <c r="N253" s="41">
        <f>'jan-apr'!M253</f>
        <v>-21751238.98249691</v>
      </c>
      <c r="O253" s="41">
        <f t="shared" si="48"/>
        <v>5550806.6300826184</v>
      </c>
    </row>
    <row r="254" spans="1:15" s="34" customFormat="1" ht="15" x14ac:dyDescent="0.25">
      <c r="A254" s="33">
        <v>4619</v>
      </c>
      <c r="B254" s="34" t="s">
        <v>236</v>
      </c>
      <c r="C254" s="81">
        <v>38428606</v>
      </c>
      <c r="D254" s="36">
        <v>903</v>
      </c>
      <c r="E254" s="37">
        <f t="shared" si="42"/>
        <v>42556.595791805092</v>
      </c>
      <c r="F254" s="38">
        <f t="shared" si="39"/>
        <v>2.6373108836599455</v>
      </c>
      <c r="G254" s="39">
        <f t="shared" si="40"/>
        <v>-15852.141943480598</v>
      </c>
      <c r="H254" s="39">
        <f t="shared" si="41"/>
        <v>0</v>
      </c>
      <c r="I254" s="37">
        <f t="shared" si="44"/>
        <v>-15852.141943480598</v>
      </c>
      <c r="J254" s="40">
        <f t="shared" si="43"/>
        <v>-183.80705609021129</v>
      </c>
      <c r="K254" s="37">
        <f t="shared" si="45"/>
        <v>-16035.948999570808</v>
      </c>
      <c r="L254" s="37">
        <f t="shared" si="46"/>
        <v>-14314484.174962979</v>
      </c>
      <c r="M254" s="37">
        <f t="shared" si="47"/>
        <v>-14480461.94661244</v>
      </c>
      <c r="N254" s="41">
        <f>'jan-apr'!M254</f>
        <v>-14756159.085093139</v>
      </c>
      <c r="O254" s="41">
        <f t="shared" si="48"/>
        <v>275697.13848069869</v>
      </c>
    </row>
    <row r="255" spans="1:15" s="34" customFormat="1" ht="15" x14ac:dyDescent="0.25">
      <c r="A255" s="33">
        <v>4620</v>
      </c>
      <c r="B255" s="34" t="s">
        <v>237</v>
      </c>
      <c r="C255" s="81">
        <v>22531475</v>
      </c>
      <c r="D255" s="36">
        <v>1061</v>
      </c>
      <c r="E255" s="37">
        <f t="shared" si="42"/>
        <v>21236.074458058436</v>
      </c>
      <c r="F255" s="38">
        <f t="shared" si="39"/>
        <v>1.3160387773599904</v>
      </c>
      <c r="G255" s="39">
        <f t="shared" si="40"/>
        <v>-3059.8291432326059</v>
      </c>
      <c r="H255" s="39">
        <f t="shared" si="41"/>
        <v>0</v>
      </c>
      <c r="I255" s="37">
        <f t="shared" si="44"/>
        <v>-3059.8291432326059</v>
      </c>
      <c r="J255" s="40">
        <f t="shared" si="43"/>
        <v>-183.80705609021129</v>
      </c>
      <c r="K255" s="37">
        <f t="shared" si="45"/>
        <v>-3243.6361993228174</v>
      </c>
      <c r="L255" s="37">
        <f t="shared" si="46"/>
        <v>-3246478.7209697948</v>
      </c>
      <c r="M255" s="37">
        <f t="shared" si="47"/>
        <v>-3441498.0074815094</v>
      </c>
      <c r="N255" s="41">
        <f>'jan-apr'!M255</f>
        <v>-4345876.8844782067</v>
      </c>
      <c r="O255" s="41">
        <f t="shared" si="48"/>
        <v>904378.87699669739</v>
      </c>
    </row>
    <row r="256" spans="1:15" s="34" customFormat="1" ht="15" x14ac:dyDescent="0.25">
      <c r="A256" s="33">
        <v>4621</v>
      </c>
      <c r="B256" s="34" t="s">
        <v>238</v>
      </c>
      <c r="C256" s="81">
        <v>226509503</v>
      </c>
      <c r="D256" s="36">
        <v>15787</v>
      </c>
      <c r="E256" s="37">
        <f t="shared" si="42"/>
        <v>14347.849686450878</v>
      </c>
      <c r="F256" s="38">
        <f t="shared" si="39"/>
        <v>0.889162759171645</v>
      </c>
      <c r="G256" s="39">
        <f t="shared" si="40"/>
        <v>1073.105719731929</v>
      </c>
      <c r="H256" s="39">
        <f t="shared" si="41"/>
        <v>61.205763833481882</v>
      </c>
      <c r="I256" s="37">
        <f t="shared" si="44"/>
        <v>1134.3114835654108</v>
      </c>
      <c r="J256" s="40">
        <f t="shared" si="43"/>
        <v>-183.80705609021129</v>
      </c>
      <c r="K256" s="37">
        <f t="shared" si="45"/>
        <v>950.50442747519946</v>
      </c>
      <c r="L256" s="37">
        <f t="shared" si="46"/>
        <v>17907375.391047139</v>
      </c>
      <c r="M256" s="37">
        <f t="shared" si="47"/>
        <v>15005613.396550974</v>
      </c>
      <c r="N256" s="41">
        <f>'jan-apr'!M256</f>
        <v>6034195.5247338032</v>
      </c>
      <c r="O256" s="41">
        <f t="shared" si="48"/>
        <v>8971417.8718171716</v>
      </c>
    </row>
    <row r="257" spans="1:15" s="34" customFormat="1" ht="15" x14ac:dyDescent="0.25">
      <c r="A257" s="33">
        <v>4622</v>
      </c>
      <c r="B257" s="34" t="s">
        <v>239</v>
      </c>
      <c r="C257" s="81">
        <v>124348063</v>
      </c>
      <c r="D257" s="36">
        <v>8461</v>
      </c>
      <c r="E257" s="37">
        <f t="shared" si="42"/>
        <v>14696.615411889847</v>
      </c>
      <c r="F257" s="38">
        <f t="shared" si="39"/>
        <v>0.91077641567856116</v>
      </c>
      <c r="G257" s="39">
        <f t="shared" si="40"/>
        <v>863.84628446854765</v>
      </c>
      <c r="H257" s="39">
        <f t="shared" si="41"/>
        <v>0</v>
      </c>
      <c r="I257" s="37">
        <f t="shared" si="44"/>
        <v>863.84628446854765</v>
      </c>
      <c r="J257" s="40">
        <f t="shared" si="43"/>
        <v>-183.80705609021129</v>
      </c>
      <c r="K257" s="37">
        <f t="shared" si="45"/>
        <v>680.03922837833636</v>
      </c>
      <c r="L257" s="37">
        <f t="shared" si="46"/>
        <v>7309003.4128883816</v>
      </c>
      <c r="M257" s="37">
        <f t="shared" si="47"/>
        <v>5753811.9113091044</v>
      </c>
      <c r="N257" s="41">
        <f>'jan-apr'!M257</f>
        <v>1832534.2709047117</v>
      </c>
      <c r="O257" s="41">
        <f t="shared" si="48"/>
        <v>3921277.640404393</v>
      </c>
    </row>
    <row r="258" spans="1:15" s="34" customFormat="1" ht="15" x14ac:dyDescent="0.25">
      <c r="A258" s="33">
        <v>4623</v>
      </c>
      <c r="B258" s="34" t="s">
        <v>240</v>
      </c>
      <c r="C258" s="81">
        <v>36946439</v>
      </c>
      <c r="D258" s="36">
        <v>2504</v>
      </c>
      <c r="E258" s="37">
        <f t="shared" si="42"/>
        <v>14754.967651757188</v>
      </c>
      <c r="F258" s="38">
        <f t="shared" si="39"/>
        <v>0.91439261181513543</v>
      </c>
      <c r="G258" s="39">
        <f t="shared" si="40"/>
        <v>828.83494054814287</v>
      </c>
      <c r="H258" s="39">
        <f t="shared" si="41"/>
        <v>0</v>
      </c>
      <c r="I258" s="37">
        <f t="shared" si="44"/>
        <v>828.83494054814287</v>
      </c>
      <c r="J258" s="40">
        <f t="shared" si="43"/>
        <v>-183.80705609021129</v>
      </c>
      <c r="K258" s="37">
        <f t="shared" si="45"/>
        <v>645.02788445793158</v>
      </c>
      <c r="L258" s="37">
        <f t="shared" si="46"/>
        <v>2075402.6911325497</v>
      </c>
      <c r="M258" s="37">
        <f t="shared" si="47"/>
        <v>1615149.8226826608</v>
      </c>
      <c r="N258" s="41">
        <f>'jan-apr'!M258</f>
        <v>121284.69582146282</v>
      </c>
      <c r="O258" s="41">
        <f t="shared" si="48"/>
        <v>1493865.1268611979</v>
      </c>
    </row>
    <row r="259" spans="1:15" s="34" customFormat="1" ht="15" x14ac:dyDescent="0.25">
      <c r="A259" s="33">
        <v>4624</v>
      </c>
      <c r="B259" s="34" t="s">
        <v>407</v>
      </c>
      <c r="C259" s="81">
        <v>368465625</v>
      </c>
      <c r="D259" s="36">
        <v>25049</v>
      </c>
      <c r="E259" s="37">
        <f t="shared" si="42"/>
        <v>14709.793804143877</v>
      </c>
      <c r="F259" s="38">
        <f t="shared" si="39"/>
        <v>0.91159310499954738</v>
      </c>
      <c r="G259" s="39">
        <f t="shared" si="40"/>
        <v>855.93924911612919</v>
      </c>
      <c r="H259" s="39">
        <f t="shared" si="41"/>
        <v>0</v>
      </c>
      <c r="I259" s="37">
        <f t="shared" si="44"/>
        <v>855.93924911612919</v>
      </c>
      <c r="J259" s="40">
        <f t="shared" si="43"/>
        <v>-183.80705609021129</v>
      </c>
      <c r="K259" s="37">
        <f t="shared" si="45"/>
        <v>672.1321930259179</v>
      </c>
      <c r="L259" s="37">
        <f t="shared" si="46"/>
        <v>21440422.25110992</v>
      </c>
      <c r="M259" s="37">
        <f t="shared" si="47"/>
        <v>16836239.303106219</v>
      </c>
      <c r="N259" s="41">
        <f>'jan-apr'!M259</f>
        <v>11220596.575971166</v>
      </c>
      <c r="O259" s="41">
        <f t="shared" si="48"/>
        <v>5615642.7271350529</v>
      </c>
    </row>
    <row r="260" spans="1:15" s="34" customFormat="1" ht="15" x14ac:dyDescent="0.25">
      <c r="A260" s="33">
        <v>4625</v>
      </c>
      <c r="B260" s="34" t="s">
        <v>241</v>
      </c>
      <c r="C260" s="81">
        <v>132781958</v>
      </c>
      <c r="D260" s="36">
        <v>5276</v>
      </c>
      <c r="E260" s="37">
        <f t="shared" si="42"/>
        <v>25167.164139499622</v>
      </c>
      <c r="F260" s="38">
        <f t="shared" si="39"/>
        <v>1.5596556693742847</v>
      </c>
      <c r="G260" s="39">
        <f t="shared" si="40"/>
        <v>-5418.4829520973171</v>
      </c>
      <c r="H260" s="39">
        <f t="shared" si="41"/>
        <v>0</v>
      </c>
      <c r="I260" s="37">
        <f t="shared" si="44"/>
        <v>-5418.4829520973171</v>
      </c>
      <c r="J260" s="40">
        <f t="shared" si="43"/>
        <v>-183.80705609021129</v>
      </c>
      <c r="K260" s="37">
        <f t="shared" si="45"/>
        <v>-5602.2900081875287</v>
      </c>
      <c r="L260" s="37">
        <f t="shared" si="46"/>
        <v>-28587916.055265445</v>
      </c>
      <c r="M260" s="37">
        <f t="shared" si="47"/>
        <v>-29557682.0831974</v>
      </c>
      <c r="N260" s="41">
        <f>'jan-apr'!M260</f>
        <v>-25844764.435162123</v>
      </c>
      <c r="O260" s="41">
        <f t="shared" si="48"/>
        <v>-3712917.6480352767</v>
      </c>
    </row>
    <row r="261" spans="1:15" s="34" customFormat="1" ht="15" x14ac:dyDescent="0.25">
      <c r="A261" s="33">
        <v>4626</v>
      </c>
      <c r="B261" s="34" t="s">
        <v>246</v>
      </c>
      <c r="C261" s="81">
        <v>563201200</v>
      </c>
      <c r="D261" s="36">
        <v>38664</v>
      </c>
      <c r="E261" s="37">
        <f t="shared" si="42"/>
        <v>14566.552865714877</v>
      </c>
      <c r="F261" s="38">
        <f t="shared" si="39"/>
        <v>0.90271619934307545</v>
      </c>
      <c r="G261" s="39">
        <f t="shared" si="40"/>
        <v>941.88381217352935</v>
      </c>
      <c r="H261" s="39">
        <f t="shared" si="41"/>
        <v>0</v>
      </c>
      <c r="I261" s="37">
        <f t="shared" si="44"/>
        <v>941.88381217352935</v>
      </c>
      <c r="J261" s="40">
        <f t="shared" si="43"/>
        <v>-183.80705609021129</v>
      </c>
      <c r="K261" s="37">
        <f t="shared" si="45"/>
        <v>758.07675608331806</v>
      </c>
      <c r="L261" s="37">
        <f t="shared" si="46"/>
        <v>36416995.713877335</v>
      </c>
      <c r="M261" s="37">
        <f t="shared" si="47"/>
        <v>29310279.697205409</v>
      </c>
      <c r="N261" s="41">
        <f>'jan-apr'!M261</f>
        <v>19280852.482124988</v>
      </c>
      <c r="O261" s="41">
        <f t="shared" si="48"/>
        <v>10029427.215080421</v>
      </c>
    </row>
    <row r="262" spans="1:15" s="34" customFormat="1" ht="15" x14ac:dyDescent="0.25">
      <c r="A262" s="33">
        <v>4627</v>
      </c>
      <c r="B262" s="34" t="s">
        <v>242</v>
      </c>
      <c r="C262" s="81">
        <v>403558163</v>
      </c>
      <c r="D262" s="36">
        <v>29594</v>
      </c>
      <c r="E262" s="37">
        <f t="shared" si="42"/>
        <v>13636.485875515307</v>
      </c>
      <c r="F262" s="38">
        <f t="shared" si="39"/>
        <v>0.8450782292435377</v>
      </c>
      <c r="G262" s="39">
        <f t="shared" si="40"/>
        <v>1499.9240062932713</v>
      </c>
      <c r="H262" s="39">
        <f t="shared" si="41"/>
        <v>310.18309766093159</v>
      </c>
      <c r="I262" s="37">
        <f t="shared" si="44"/>
        <v>1810.107103954203</v>
      </c>
      <c r="J262" s="40">
        <f t="shared" si="43"/>
        <v>-183.80705609021129</v>
      </c>
      <c r="K262" s="37">
        <f t="shared" si="45"/>
        <v>1626.3000478639917</v>
      </c>
      <c r="L262" s="37">
        <f t="shared" si="46"/>
        <v>53568309.634420685</v>
      </c>
      <c r="M262" s="37">
        <f t="shared" si="47"/>
        <v>48128723.616486974</v>
      </c>
      <c r="N262" s="41">
        <f>'jan-apr'!M262</f>
        <v>34233622.444703765</v>
      </c>
      <c r="O262" s="41">
        <f t="shared" si="48"/>
        <v>13895101.171783209</v>
      </c>
    </row>
    <row r="263" spans="1:15" s="34" customFormat="1" ht="15" x14ac:dyDescent="0.25">
      <c r="A263" s="33">
        <v>4628</v>
      </c>
      <c r="B263" s="34" t="s">
        <v>243</v>
      </c>
      <c r="C263" s="81">
        <v>62733545</v>
      </c>
      <c r="D263" s="36">
        <v>3918</v>
      </c>
      <c r="E263" s="37">
        <f t="shared" si="42"/>
        <v>16011.624553343543</v>
      </c>
      <c r="F263" s="38">
        <f t="shared" si="39"/>
        <v>0.99226996224498998</v>
      </c>
      <c r="G263" s="39">
        <f t="shared" si="40"/>
        <v>74.840799596329816</v>
      </c>
      <c r="H263" s="39">
        <f t="shared" si="41"/>
        <v>0</v>
      </c>
      <c r="I263" s="37">
        <f t="shared" si="44"/>
        <v>74.840799596329816</v>
      </c>
      <c r="J263" s="40">
        <f t="shared" si="43"/>
        <v>-183.80705609021129</v>
      </c>
      <c r="K263" s="37">
        <f t="shared" si="45"/>
        <v>-108.96625649388147</v>
      </c>
      <c r="L263" s="37">
        <f t="shared" si="46"/>
        <v>293226.25281842024</v>
      </c>
      <c r="M263" s="37">
        <f t="shared" si="47"/>
        <v>-426929.79294302763</v>
      </c>
      <c r="N263" s="41">
        <f>'jan-apr'!M263</f>
        <v>-3474501.7366499626</v>
      </c>
      <c r="O263" s="41">
        <f t="shared" si="48"/>
        <v>3047571.9437069348</v>
      </c>
    </row>
    <row r="264" spans="1:15" s="34" customFormat="1" ht="15" x14ac:dyDescent="0.25">
      <c r="A264" s="33">
        <v>4629</v>
      </c>
      <c r="B264" s="34" t="s">
        <v>244</v>
      </c>
      <c r="C264" s="81">
        <v>19344494</v>
      </c>
      <c r="D264" s="36">
        <v>376</v>
      </c>
      <c r="E264" s="37">
        <f t="shared" si="42"/>
        <v>51448.122340425529</v>
      </c>
      <c r="F264" s="38">
        <f t="shared" ref="F264:F327" si="49">IF(ISNUMBER(C264),E264/E$364,"")</f>
        <v>3.1883352149703841</v>
      </c>
      <c r="G264" s="39">
        <f t="shared" ref="G264:G327" si="50">(E$364-E264)*0.6</f>
        <v>-21187.057872652858</v>
      </c>
      <c r="H264" s="39">
        <f t="shared" ref="H264:H327" si="51">IF(E264&gt;=E$364*0.9,0,IF(E264&lt;0.9*E$364,(E$364*0.9-E264)*0.35))</f>
        <v>0</v>
      </c>
      <c r="I264" s="37">
        <f t="shared" si="44"/>
        <v>-21187.057872652858</v>
      </c>
      <c r="J264" s="40">
        <f t="shared" si="43"/>
        <v>-183.80705609021129</v>
      </c>
      <c r="K264" s="37">
        <f t="shared" si="45"/>
        <v>-21370.864928743071</v>
      </c>
      <c r="L264" s="37">
        <f t="shared" si="46"/>
        <v>-7966333.7601174749</v>
      </c>
      <c r="M264" s="37">
        <f t="shared" si="47"/>
        <v>-8035445.2132073948</v>
      </c>
      <c r="N264" s="41">
        <f>'jan-apr'!M264</f>
        <v>-8641360.41372649</v>
      </c>
      <c r="O264" s="41">
        <f t="shared" si="48"/>
        <v>605915.20051909517</v>
      </c>
    </row>
    <row r="265" spans="1:15" s="34" customFormat="1" ht="15" x14ac:dyDescent="0.25">
      <c r="A265" s="33">
        <v>4630</v>
      </c>
      <c r="B265" s="34" t="s">
        <v>245</v>
      </c>
      <c r="C265" s="81">
        <v>103449437</v>
      </c>
      <c r="D265" s="36">
        <v>8080</v>
      </c>
      <c r="E265" s="37">
        <f t="shared" ref="E265:E328" si="52">(C265)/D265</f>
        <v>12803.148143564356</v>
      </c>
      <c r="F265" s="38">
        <f t="shared" si="49"/>
        <v>0.79343475002845565</v>
      </c>
      <c r="G265" s="39">
        <f t="shared" si="50"/>
        <v>1999.9266454638419</v>
      </c>
      <c r="H265" s="39">
        <f t="shared" si="51"/>
        <v>601.85130384376441</v>
      </c>
      <c r="I265" s="37">
        <f t="shared" si="44"/>
        <v>2601.7779493076064</v>
      </c>
      <c r="J265" s="40">
        <f t="shared" ref="J265:J328" si="53">I$366</f>
        <v>-183.80705609021129</v>
      </c>
      <c r="K265" s="37">
        <f t="shared" si="45"/>
        <v>2417.9708932173953</v>
      </c>
      <c r="L265" s="37">
        <f t="shared" si="46"/>
        <v>21022365.830405459</v>
      </c>
      <c r="M265" s="37">
        <f t="shared" si="47"/>
        <v>19537204.817196555</v>
      </c>
      <c r="N265" s="41">
        <f>'jan-apr'!M265</f>
        <v>12696267.46915275</v>
      </c>
      <c r="O265" s="41">
        <f t="shared" si="48"/>
        <v>6840937.348043805</v>
      </c>
    </row>
    <row r="266" spans="1:15" s="34" customFormat="1" ht="15" x14ac:dyDescent="0.25">
      <c r="A266" s="33">
        <v>4631</v>
      </c>
      <c r="B266" s="34" t="s">
        <v>408</v>
      </c>
      <c r="C266" s="81">
        <v>402367391</v>
      </c>
      <c r="D266" s="36">
        <v>29337</v>
      </c>
      <c r="E266" s="37">
        <f t="shared" si="52"/>
        <v>13715.35572826124</v>
      </c>
      <c r="F266" s="38">
        <f t="shared" si="49"/>
        <v>0.84996593976571166</v>
      </c>
      <c r="G266" s="39">
        <f t="shared" si="50"/>
        <v>1452.6020946457115</v>
      </c>
      <c r="H266" s="39">
        <f t="shared" si="51"/>
        <v>282.57864919985514</v>
      </c>
      <c r="I266" s="37">
        <f t="shared" si="44"/>
        <v>1735.1807438455667</v>
      </c>
      <c r="J266" s="40">
        <f t="shared" si="53"/>
        <v>-183.80705609021129</v>
      </c>
      <c r="K266" s="37">
        <f t="shared" si="45"/>
        <v>1551.3736877553554</v>
      </c>
      <c r="L266" s="37">
        <f t="shared" si="46"/>
        <v>50904997.482197389</v>
      </c>
      <c r="M266" s="37">
        <f t="shared" si="47"/>
        <v>45512649.877678864</v>
      </c>
      <c r="N266" s="41">
        <f>'jan-apr'!M266</f>
        <v>31135095.353599511</v>
      </c>
      <c r="O266" s="41">
        <f t="shared" si="48"/>
        <v>14377554.524079353</v>
      </c>
    </row>
    <row r="267" spans="1:15" s="34" customFormat="1" ht="15" x14ac:dyDescent="0.25">
      <c r="A267" s="33">
        <v>4632</v>
      </c>
      <c r="B267" s="34" t="s">
        <v>247</v>
      </c>
      <c r="C267" s="81">
        <v>48996159</v>
      </c>
      <c r="D267" s="36">
        <v>2860</v>
      </c>
      <c r="E267" s="37">
        <f t="shared" si="52"/>
        <v>17131.524125874126</v>
      </c>
      <c r="F267" s="38">
        <f t="shared" si="49"/>
        <v>1.0616722082726144</v>
      </c>
      <c r="G267" s="39">
        <f t="shared" si="50"/>
        <v>-597.09894392202</v>
      </c>
      <c r="H267" s="39">
        <f t="shared" si="51"/>
        <v>0</v>
      </c>
      <c r="I267" s="37">
        <f t="shared" si="44"/>
        <v>-597.09894392202</v>
      </c>
      <c r="J267" s="40">
        <f t="shared" si="53"/>
        <v>-183.80705609021129</v>
      </c>
      <c r="K267" s="37">
        <f t="shared" si="45"/>
        <v>-780.90600001223129</v>
      </c>
      <c r="L267" s="37">
        <f t="shared" si="46"/>
        <v>-1707702.9796169773</v>
      </c>
      <c r="M267" s="37">
        <f t="shared" si="47"/>
        <v>-2233391.1600349816</v>
      </c>
      <c r="N267" s="41">
        <f>'jan-apr'!M267</f>
        <v>-1533981.1129195744</v>
      </c>
      <c r="O267" s="41">
        <f t="shared" si="48"/>
        <v>-699410.04711540719</v>
      </c>
    </row>
    <row r="268" spans="1:15" s="34" customFormat="1" ht="15" x14ac:dyDescent="0.25">
      <c r="A268" s="33">
        <v>4633</v>
      </c>
      <c r="B268" s="34" t="s">
        <v>248</v>
      </c>
      <c r="C268" s="81">
        <v>7269983</v>
      </c>
      <c r="D268" s="36">
        <v>525</v>
      </c>
      <c r="E268" s="37">
        <f t="shared" si="52"/>
        <v>13847.586666666666</v>
      </c>
      <c r="F268" s="38">
        <f t="shared" si="49"/>
        <v>0.85816053537479819</v>
      </c>
      <c r="G268" s="39">
        <f t="shared" si="50"/>
        <v>1373.2635316024559</v>
      </c>
      <c r="H268" s="39">
        <f t="shared" si="51"/>
        <v>236.297820757956</v>
      </c>
      <c r="I268" s="37">
        <f t="shared" si="44"/>
        <v>1609.561352360412</v>
      </c>
      <c r="J268" s="40">
        <f t="shared" si="53"/>
        <v>-183.80705609021129</v>
      </c>
      <c r="K268" s="37">
        <f t="shared" si="45"/>
        <v>1425.7542962702007</v>
      </c>
      <c r="L268" s="37">
        <f t="shared" si="46"/>
        <v>845019.7099892163</v>
      </c>
      <c r="M268" s="37">
        <f t="shared" si="47"/>
        <v>748521.00554185535</v>
      </c>
      <c r="N268" s="41">
        <f>'jan-apr'!M268</f>
        <v>393147.69233356306</v>
      </c>
      <c r="O268" s="41">
        <f t="shared" si="48"/>
        <v>355373.3132082923</v>
      </c>
    </row>
    <row r="269" spans="1:15" s="34" customFormat="1" ht="15" x14ac:dyDescent="0.25">
      <c r="A269" s="33">
        <v>4634</v>
      </c>
      <c r="B269" s="34" t="s">
        <v>249</v>
      </c>
      <c r="C269" s="81">
        <v>33878951</v>
      </c>
      <c r="D269" s="36">
        <v>1660</v>
      </c>
      <c r="E269" s="37">
        <f t="shared" si="52"/>
        <v>20409.006626506023</v>
      </c>
      <c r="F269" s="38">
        <f t="shared" si="49"/>
        <v>1.2647838554590654</v>
      </c>
      <c r="G269" s="39">
        <f t="shared" si="50"/>
        <v>-2563.5884443011582</v>
      </c>
      <c r="H269" s="39">
        <f t="shared" si="51"/>
        <v>0</v>
      </c>
      <c r="I269" s="37">
        <f t="shared" si="44"/>
        <v>-2563.5884443011582</v>
      </c>
      <c r="J269" s="40">
        <f t="shared" si="53"/>
        <v>-183.80705609021129</v>
      </c>
      <c r="K269" s="37">
        <f t="shared" si="45"/>
        <v>-2747.3955003913698</v>
      </c>
      <c r="L269" s="37">
        <f t="shared" si="46"/>
        <v>-4255556.8175399229</v>
      </c>
      <c r="M269" s="37">
        <f t="shared" si="47"/>
        <v>-4560676.5306496741</v>
      </c>
      <c r="N269" s="41">
        <f>'jan-apr'!M269</f>
        <v>-5421352.6137924809</v>
      </c>
      <c r="O269" s="41">
        <f t="shared" si="48"/>
        <v>860676.08314280678</v>
      </c>
    </row>
    <row r="270" spans="1:15" s="34" customFormat="1" ht="15" x14ac:dyDescent="0.25">
      <c r="A270" s="33">
        <v>4635</v>
      </c>
      <c r="B270" s="34" t="s">
        <v>250</v>
      </c>
      <c r="C270" s="81">
        <v>37722337</v>
      </c>
      <c r="D270" s="36">
        <v>2272</v>
      </c>
      <c r="E270" s="37">
        <f t="shared" si="52"/>
        <v>16603.141285211266</v>
      </c>
      <c r="F270" s="38">
        <f t="shared" si="49"/>
        <v>1.0289273472119076</v>
      </c>
      <c r="G270" s="39">
        <f t="shared" si="50"/>
        <v>-280.06923952430407</v>
      </c>
      <c r="H270" s="39">
        <f t="shared" si="51"/>
        <v>0</v>
      </c>
      <c r="I270" s="37">
        <f t="shared" si="44"/>
        <v>-280.06923952430407</v>
      </c>
      <c r="J270" s="40">
        <f t="shared" si="53"/>
        <v>-183.80705609021129</v>
      </c>
      <c r="K270" s="37">
        <f t="shared" si="45"/>
        <v>-463.87629561451536</v>
      </c>
      <c r="L270" s="37">
        <f t="shared" si="46"/>
        <v>-636317.3121992189</v>
      </c>
      <c r="M270" s="37">
        <f t="shared" si="47"/>
        <v>-1053926.943636179</v>
      </c>
      <c r="N270" s="41">
        <f>'jan-apr'!M270</f>
        <v>-1378700.0063473</v>
      </c>
      <c r="O270" s="41">
        <f t="shared" si="48"/>
        <v>324773.06271112105</v>
      </c>
    </row>
    <row r="271" spans="1:15" s="34" customFormat="1" ht="15" x14ac:dyDescent="0.25">
      <c r="A271" s="33">
        <v>4636</v>
      </c>
      <c r="B271" s="34" t="s">
        <v>251</v>
      </c>
      <c r="C271" s="81">
        <v>11709893</v>
      </c>
      <c r="D271" s="36">
        <v>786</v>
      </c>
      <c r="E271" s="37">
        <f t="shared" si="52"/>
        <v>14898.082697201018</v>
      </c>
      <c r="F271" s="38">
        <f t="shared" si="49"/>
        <v>0.9232617156506725</v>
      </c>
      <c r="G271" s="39">
        <f t="shared" si="50"/>
        <v>742.96591328184479</v>
      </c>
      <c r="H271" s="39">
        <f t="shared" si="51"/>
        <v>0</v>
      </c>
      <c r="I271" s="37">
        <f t="shared" si="44"/>
        <v>742.96591328184479</v>
      </c>
      <c r="J271" s="40">
        <f t="shared" si="53"/>
        <v>-183.80705609021129</v>
      </c>
      <c r="K271" s="37">
        <f t="shared" si="45"/>
        <v>559.1588571916335</v>
      </c>
      <c r="L271" s="37">
        <f t="shared" si="46"/>
        <v>583971.20783952996</v>
      </c>
      <c r="M271" s="37">
        <f t="shared" si="47"/>
        <v>439498.86175262392</v>
      </c>
      <c r="N271" s="41">
        <f>'jan-apr'!M271</f>
        <v>98226.884071752647</v>
      </c>
      <c r="O271" s="41">
        <f t="shared" si="48"/>
        <v>341271.97768087126</v>
      </c>
    </row>
    <row r="272" spans="1:15" s="34" customFormat="1" ht="15" x14ac:dyDescent="0.25">
      <c r="A272" s="33">
        <v>4637</v>
      </c>
      <c r="B272" s="34" t="s">
        <v>252</v>
      </c>
      <c r="C272" s="81">
        <v>20387861</v>
      </c>
      <c r="D272" s="36">
        <v>1294</v>
      </c>
      <c r="E272" s="37">
        <f t="shared" si="52"/>
        <v>15755.688562596599</v>
      </c>
      <c r="F272" s="38">
        <f t="shared" si="49"/>
        <v>0.97640913594160439</v>
      </c>
      <c r="G272" s="39">
        <f t="shared" si="50"/>
        <v>228.40239404449639</v>
      </c>
      <c r="H272" s="39">
        <f t="shared" si="51"/>
        <v>0</v>
      </c>
      <c r="I272" s="37">
        <f t="shared" si="44"/>
        <v>228.40239404449639</v>
      </c>
      <c r="J272" s="40">
        <f t="shared" si="53"/>
        <v>-183.80705609021129</v>
      </c>
      <c r="K272" s="37">
        <f t="shared" si="45"/>
        <v>44.5953379542851</v>
      </c>
      <c r="L272" s="37">
        <f t="shared" si="46"/>
        <v>295552.69789357833</v>
      </c>
      <c r="M272" s="37">
        <f t="shared" si="47"/>
        <v>57706.367312844915</v>
      </c>
      <c r="N272" s="41">
        <f>'jan-apr'!M272</f>
        <v>215384.79744128216</v>
      </c>
      <c r="O272" s="41">
        <f t="shared" si="48"/>
        <v>-157678.43012843723</v>
      </c>
    </row>
    <row r="273" spans="1:15" s="34" customFormat="1" ht="15" x14ac:dyDescent="0.25">
      <c r="A273" s="33">
        <v>4638</v>
      </c>
      <c r="B273" s="34" t="s">
        <v>253</v>
      </c>
      <c r="C273" s="81">
        <v>71851670</v>
      </c>
      <c r="D273" s="36">
        <v>4049</v>
      </c>
      <c r="E273" s="37">
        <f t="shared" si="52"/>
        <v>17745.534699925909</v>
      </c>
      <c r="F273" s="38">
        <f t="shared" si="49"/>
        <v>1.0997235782071637</v>
      </c>
      <c r="G273" s="39">
        <f t="shared" si="50"/>
        <v>-965.50528835308978</v>
      </c>
      <c r="H273" s="39">
        <f t="shared" si="51"/>
        <v>0</v>
      </c>
      <c r="I273" s="37">
        <f t="shared" si="44"/>
        <v>-965.50528835308978</v>
      </c>
      <c r="J273" s="40">
        <f t="shared" si="53"/>
        <v>-183.80705609021129</v>
      </c>
      <c r="K273" s="37">
        <f t="shared" si="45"/>
        <v>-1149.3123444433011</v>
      </c>
      <c r="L273" s="37">
        <f t="shared" si="46"/>
        <v>-3909330.9125416605</v>
      </c>
      <c r="M273" s="37">
        <f t="shared" si="47"/>
        <v>-4653565.6826509256</v>
      </c>
      <c r="N273" s="41">
        <f>'jan-apr'!M273</f>
        <v>-6290455.7893046699</v>
      </c>
      <c r="O273" s="41">
        <f t="shared" si="48"/>
        <v>1636890.1066537444</v>
      </c>
    </row>
    <row r="274" spans="1:15" s="34" customFormat="1" ht="15" x14ac:dyDescent="0.25">
      <c r="A274" s="33">
        <v>4639</v>
      </c>
      <c r="B274" s="34" t="s">
        <v>254</v>
      </c>
      <c r="C274" s="81">
        <v>47239735</v>
      </c>
      <c r="D274" s="36">
        <v>2611</v>
      </c>
      <c r="E274" s="37">
        <f t="shared" si="52"/>
        <v>18092.583301417082</v>
      </c>
      <c r="F274" s="38">
        <f t="shared" si="49"/>
        <v>1.1212308213698765</v>
      </c>
      <c r="G274" s="39">
        <f t="shared" si="50"/>
        <v>-1173.7344492477935</v>
      </c>
      <c r="H274" s="39">
        <f t="shared" si="51"/>
        <v>0</v>
      </c>
      <c r="I274" s="37">
        <f t="shared" si="44"/>
        <v>-1173.7344492477935</v>
      </c>
      <c r="J274" s="40">
        <f t="shared" si="53"/>
        <v>-183.80705609021129</v>
      </c>
      <c r="K274" s="37">
        <f t="shared" si="45"/>
        <v>-1357.5415053380048</v>
      </c>
      <c r="L274" s="37">
        <f t="shared" si="46"/>
        <v>-3064620.6469859886</v>
      </c>
      <c r="M274" s="37">
        <f t="shared" si="47"/>
        <v>-3544540.8704375303</v>
      </c>
      <c r="N274" s="41">
        <f>'jan-apr'!M274</f>
        <v>-4083045.4708507042</v>
      </c>
      <c r="O274" s="41">
        <f t="shared" si="48"/>
        <v>538504.6004131739</v>
      </c>
    </row>
    <row r="275" spans="1:15" s="34" customFormat="1" ht="15" x14ac:dyDescent="0.25">
      <c r="A275" s="33">
        <v>4640</v>
      </c>
      <c r="B275" s="34" t="s">
        <v>255</v>
      </c>
      <c r="C275" s="81">
        <v>165964598</v>
      </c>
      <c r="D275" s="36">
        <v>11938</v>
      </c>
      <c r="E275" s="37">
        <f t="shared" si="52"/>
        <v>13902.211258167197</v>
      </c>
      <c r="F275" s="38">
        <f t="shared" si="49"/>
        <v>0.86154572225357506</v>
      </c>
      <c r="G275" s="39">
        <f t="shared" si="50"/>
        <v>1340.4887767021373</v>
      </c>
      <c r="H275" s="39">
        <f t="shared" si="51"/>
        <v>217.17921373277011</v>
      </c>
      <c r="I275" s="37">
        <f t="shared" si="44"/>
        <v>1557.6679904349076</v>
      </c>
      <c r="J275" s="40">
        <f t="shared" si="53"/>
        <v>-183.80705609021129</v>
      </c>
      <c r="K275" s="37">
        <f t="shared" si="45"/>
        <v>1373.8609343446963</v>
      </c>
      <c r="L275" s="37">
        <f t="shared" si="46"/>
        <v>18595440.469811928</v>
      </c>
      <c r="M275" s="37">
        <f t="shared" si="47"/>
        <v>16401151.834206983</v>
      </c>
      <c r="N275" s="41">
        <f>'jan-apr'!M275</f>
        <v>7967521.0293868175</v>
      </c>
      <c r="O275" s="41">
        <f t="shared" si="48"/>
        <v>8433630.804820165</v>
      </c>
    </row>
    <row r="276" spans="1:15" s="34" customFormat="1" ht="15" x14ac:dyDescent="0.25">
      <c r="A276" s="33">
        <v>4641</v>
      </c>
      <c r="B276" s="34" t="s">
        <v>256</v>
      </c>
      <c r="C276" s="81">
        <v>55328351</v>
      </c>
      <c r="D276" s="36">
        <v>1777</v>
      </c>
      <c r="E276" s="37">
        <f t="shared" si="52"/>
        <v>31135.819358469329</v>
      </c>
      <c r="F276" s="38">
        <f t="shared" si="49"/>
        <v>1.929544263067527</v>
      </c>
      <c r="G276" s="39">
        <f t="shared" si="50"/>
        <v>-8999.6760834791421</v>
      </c>
      <c r="H276" s="39">
        <f t="shared" si="51"/>
        <v>0</v>
      </c>
      <c r="I276" s="37">
        <f t="shared" si="44"/>
        <v>-8999.6760834791421</v>
      </c>
      <c r="J276" s="40">
        <f t="shared" si="53"/>
        <v>-183.80705609021129</v>
      </c>
      <c r="K276" s="37">
        <f t="shared" si="45"/>
        <v>-9183.4831395693527</v>
      </c>
      <c r="L276" s="37">
        <f t="shared" si="46"/>
        <v>-15992424.400342435</v>
      </c>
      <c r="M276" s="37">
        <f t="shared" si="47"/>
        <v>-16319049.53901474</v>
      </c>
      <c r="N276" s="41">
        <f>'jan-apr'!M276</f>
        <v>-17254920.382957373</v>
      </c>
      <c r="O276" s="41">
        <f t="shared" si="48"/>
        <v>935870.8439426329</v>
      </c>
    </row>
    <row r="277" spans="1:15" s="34" customFormat="1" ht="15" x14ac:dyDescent="0.25">
      <c r="A277" s="33">
        <v>4642</v>
      </c>
      <c r="B277" s="34" t="s">
        <v>257</v>
      </c>
      <c r="C277" s="81">
        <v>43052314</v>
      </c>
      <c r="D277" s="36">
        <v>2129</v>
      </c>
      <c r="E277" s="37">
        <f t="shared" si="52"/>
        <v>20221.847815875997</v>
      </c>
      <c r="F277" s="38">
        <f t="shared" si="49"/>
        <v>1.2531852781042838</v>
      </c>
      <c r="G277" s="39">
        <f t="shared" si="50"/>
        <v>-2451.2931579231426</v>
      </c>
      <c r="H277" s="39">
        <f t="shared" si="51"/>
        <v>0</v>
      </c>
      <c r="I277" s="37">
        <f t="shared" si="44"/>
        <v>-2451.2931579231426</v>
      </c>
      <c r="J277" s="40">
        <f t="shared" si="53"/>
        <v>-183.80705609021129</v>
      </c>
      <c r="K277" s="37">
        <f t="shared" si="45"/>
        <v>-2635.1002140133542</v>
      </c>
      <c r="L277" s="37">
        <f t="shared" si="46"/>
        <v>-5218803.1332183704</v>
      </c>
      <c r="M277" s="37">
        <f t="shared" si="47"/>
        <v>-5610128.3556344314</v>
      </c>
      <c r="N277" s="41">
        <f>'jan-apr'!M277</f>
        <v>-6633638.5107013192</v>
      </c>
      <c r="O277" s="41">
        <f t="shared" si="48"/>
        <v>1023510.1550668878</v>
      </c>
    </row>
    <row r="278" spans="1:15" s="34" customFormat="1" ht="15" x14ac:dyDescent="0.25">
      <c r="A278" s="33">
        <v>4643</v>
      </c>
      <c r="B278" s="34" t="s">
        <v>258</v>
      </c>
      <c r="C278" s="81">
        <v>103838677</v>
      </c>
      <c r="D278" s="36">
        <v>5170</v>
      </c>
      <c r="E278" s="37">
        <f t="shared" si="52"/>
        <v>20084.850483558996</v>
      </c>
      <c r="F278" s="38">
        <f t="shared" si="49"/>
        <v>1.2446953002564416</v>
      </c>
      <c r="G278" s="39">
        <f t="shared" si="50"/>
        <v>-2369.0947585329418</v>
      </c>
      <c r="H278" s="39">
        <f t="shared" si="51"/>
        <v>0</v>
      </c>
      <c r="I278" s="37">
        <f t="shared" si="44"/>
        <v>-2369.0947585329418</v>
      </c>
      <c r="J278" s="40">
        <f t="shared" si="53"/>
        <v>-183.80705609021129</v>
      </c>
      <c r="K278" s="37">
        <f t="shared" si="45"/>
        <v>-2552.9018146231529</v>
      </c>
      <c r="L278" s="37">
        <f t="shared" si="46"/>
        <v>-12248219.901615309</v>
      </c>
      <c r="M278" s="37">
        <f t="shared" si="47"/>
        <v>-13198502.381601701</v>
      </c>
      <c r="N278" s="41">
        <f>'jan-apr'!M278</f>
        <v>-12131754.088739235</v>
      </c>
      <c r="O278" s="41">
        <f t="shared" si="48"/>
        <v>-1066748.2928624656</v>
      </c>
    </row>
    <row r="279" spans="1:15" s="34" customFormat="1" ht="15" x14ac:dyDescent="0.25">
      <c r="A279" s="33">
        <v>4644</v>
      </c>
      <c r="B279" s="34" t="s">
        <v>259</v>
      </c>
      <c r="C279" s="81">
        <v>98888801</v>
      </c>
      <c r="D279" s="36">
        <v>5189</v>
      </c>
      <c r="E279" s="37">
        <f t="shared" si="52"/>
        <v>19057.390826748891</v>
      </c>
      <c r="F279" s="38">
        <f t="shared" si="49"/>
        <v>1.1810217266303151</v>
      </c>
      <c r="G279" s="39">
        <f t="shared" si="50"/>
        <v>-1752.6189644468791</v>
      </c>
      <c r="H279" s="39">
        <f t="shared" si="51"/>
        <v>0</v>
      </c>
      <c r="I279" s="37">
        <f t="shared" si="44"/>
        <v>-1752.6189644468791</v>
      </c>
      <c r="J279" s="40">
        <f t="shared" si="53"/>
        <v>-183.80705609021129</v>
      </c>
      <c r="K279" s="37">
        <f t="shared" si="45"/>
        <v>-1936.4260205370904</v>
      </c>
      <c r="L279" s="37">
        <f t="shared" si="46"/>
        <v>-9094339.8065148555</v>
      </c>
      <c r="M279" s="37">
        <f t="shared" si="47"/>
        <v>-10048114.620566962</v>
      </c>
      <c r="N279" s="41">
        <f>'jan-apr'!M279</f>
        <v>-13747964.073475413</v>
      </c>
      <c r="O279" s="41">
        <f t="shared" si="48"/>
        <v>3699849.4529084507</v>
      </c>
    </row>
    <row r="280" spans="1:15" s="34" customFormat="1" ht="15" x14ac:dyDescent="0.25">
      <c r="A280" s="33">
        <v>4645</v>
      </c>
      <c r="B280" s="34" t="s">
        <v>260</v>
      </c>
      <c r="C280" s="81">
        <v>41116954</v>
      </c>
      <c r="D280" s="36">
        <v>2991</v>
      </c>
      <c r="E280" s="37">
        <f t="shared" si="52"/>
        <v>13746.892009361418</v>
      </c>
      <c r="F280" s="38">
        <f t="shared" si="49"/>
        <v>0.85192030138294594</v>
      </c>
      <c r="G280" s="39">
        <f t="shared" si="50"/>
        <v>1433.6803259856049</v>
      </c>
      <c r="H280" s="39">
        <f t="shared" si="51"/>
        <v>271.54095081479289</v>
      </c>
      <c r="I280" s="37">
        <f t="shared" si="44"/>
        <v>1705.2212768003978</v>
      </c>
      <c r="J280" s="40">
        <f t="shared" si="53"/>
        <v>-183.80705609021129</v>
      </c>
      <c r="K280" s="37">
        <f t="shared" si="45"/>
        <v>1521.4142207101866</v>
      </c>
      <c r="L280" s="37">
        <f t="shared" si="46"/>
        <v>5100316.8389099902</v>
      </c>
      <c r="M280" s="37">
        <f t="shared" si="47"/>
        <v>4550549.9341441682</v>
      </c>
      <c r="N280" s="41">
        <f>'jan-apr'!M280</f>
        <v>2707950.5394660728</v>
      </c>
      <c r="O280" s="41">
        <f t="shared" si="48"/>
        <v>1842599.3946780954</v>
      </c>
    </row>
    <row r="281" spans="1:15" s="34" customFormat="1" ht="15" x14ac:dyDescent="0.25">
      <c r="A281" s="33">
        <v>4646</v>
      </c>
      <c r="B281" s="34" t="s">
        <v>261</v>
      </c>
      <c r="C281" s="81">
        <v>35948330</v>
      </c>
      <c r="D281" s="36">
        <v>2885</v>
      </c>
      <c r="E281" s="37">
        <f t="shared" si="52"/>
        <v>12460.426343154246</v>
      </c>
      <c r="F281" s="38">
        <f t="shared" si="49"/>
        <v>0.77219564672444629</v>
      </c>
      <c r="G281" s="39">
        <f t="shared" si="50"/>
        <v>2205.559725709908</v>
      </c>
      <c r="H281" s="39">
        <f t="shared" si="51"/>
        <v>721.80393398730303</v>
      </c>
      <c r="I281" s="37">
        <f t="shared" si="44"/>
        <v>2927.363659697211</v>
      </c>
      <c r="J281" s="40">
        <f t="shared" si="53"/>
        <v>-183.80705609021129</v>
      </c>
      <c r="K281" s="37">
        <f t="shared" si="45"/>
        <v>2743.5566036069995</v>
      </c>
      <c r="L281" s="37">
        <f t="shared" si="46"/>
        <v>8445444.1582264546</v>
      </c>
      <c r="M281" s="37">
        <f t="shared" si="47"/>
        <v>7915160.8014061935</v>
      </c>
      <c r="N281" s="41">
        <f>'jan-apr'!M281</f>
        <v>4147219.346442536</v>
      </c>
      <c r="O281" s="41">
        <f t="shared" si="48"/>
        <v>3767941.4549636575</v>
      </c>
    </row>
    <row r="282" spans="1:15" s="34" customFormat="1" ht="15" x14ac:dyDescent="0.25">
      <c r="A282" s="33">
        <v>4647</v>
      </c>
      <c r="B282" s="34" t="s">
        <v>409</v>
      </c>
      <c r="C282" s="81">
        <v>323847077</v>
      </c>
      <c r="D282" s="36">
        <v>22020</v>
      </c>
      <c r="E282" s="37">
        <f t="shared" si="52"/>
        <v>14706.951725703906</v>
      </c>
      <c r="F282" s="38">
        <f t="shared" si="49"/>
        <v>0.91141697614660488</v>
      </c>
      <c r="G282" s="39">
        <f t="shared" si="50"/>
        <v>857.64449618011201</v>
      </c>
      <c r="H282" s="39">
        <f t="shared" si="51"/>
        <v>0</v>
      </c>
      <c r="I282" s="37">
        <f t="shared" si="44"/>
        <v>857.64449618011201</v>
      </c>
      <c r="J282" s="40">
        <f t="shared" si="53"/>
        <v>-183.80705609021129</v>
      </c>
      <c r="K282" s="37">
        <f t="shared" si="45"/>
        <v>673.83744008990072</v>
      </c>
      <c r="L282" s="37">
        <f t="shared" si="46"/>
        <v>18885331.805886067</v>
      </c>
      <c r="M282" s="37">
        <f t="shared" si="47"/>
        <v>14837900.430779614</v>
      </c>
      <c r="N282" s="41">
        <f>'jan-apr'!M282</f>
        <v>8091602.9110178091</v>
      </c>
      <c r="O282" s="41">
        <f t="shared" si="48"/>
        <v>6746297.5197618045</v>
      </c>
    </row>
    <row r="283" spans="1:15" s="34" customFormat="1" ht="15" x14ac:dyDescent="0.25">
      <c r="A283" s="33">
        <v>4648</v>
      </c>
      <c r="B283" s="34" t="s">
        <v>262</v>
      </c>
      <c r="C283" s="81">
        <v>62662508</v>
      </c>
      <c r="D283" s="36">
        <v>3597</v>
      </c>
      <c r="E283" s="37">
        <f t="shared" si="52"/>
        <v>17420.769530164027</v>
      </c>
      <c r="F283" s="38">
        <f t="shared" si="49"/>
        <v>1.0795972804873726</v>
      </c>
      <c r="G283" s="39">
        <f t="shared" si="50"/>
        <v>-770.64618649596048</v>
      </c>
      <c r="H283" s="39">
        <f t="shared" si="51"/>
        <v>0</v>
      </c>
      <c r="I283" s="37">
        <f t="shared" si="44"/>
        <v>-770.64618649596048</v>
      </c>
      <c r="J283" s="40">
        <f t="shared" si="53"/>
        <v>-183.80705609021129</v>
      </c>
      <c r="K283" s="37">
        <f t="shared" si="45"/>
        <v>-954.45324258617177</v>
      </c>
      <c r="L283" s="37">
        <f t="shared" si="46"/>
        <v>-2772014.3328259699</v>
      </c>
      <c r="M283" s="37">
        <f t="shared" si="47"/>
        <v>-3433168.3135824599</v>
      </c>
      <c r="N283" s="41">
        <f>'jan-apr'!M283</f>
        <v>-5240844.8366334662</v>
      </c>
      <c r="O283" s="41">
        <f t="shared" si="48"/>
        <v>1807676.5230510063</v>
      </c>
    </row>
    <row r="284" spans="1:15" s="34" customFormat="1" ht="15" x14ac:dyDescent="0.25">
      <c r="A284" s="33">
        <v>4649</v>
      </c>
      <c r="B284" s="34" t="s">
        <v>410</v>
      </c>
      <c r="C284" s="81">
        <v>123806126</v>
      </c>
      <c r="D284" s="36">
        <v>9517</v>
      </c>
      <c r="E284" s="37">
        <f t="shared" si="52"/>
        <v>13008.944625407166</v>
      </c>
      <c r="F284" s="38">
        <f t="shared" si="49"/>
        <v>0.80618833830976933</v>
      </c>
      <c r="G284" s="39">
        <f t="shared" si="50"/>
        <v>1876.4487563581558</v>
      </c>
      <c r="H284" s="39">
        <f t="shared" si="51"/>
        <v>529.82253519878088</v>
      </c>
      <c r="I284" s="37">
        <f t="shared" si="44"/>
        <v>2406.2712915569368</v>
      </c>
      <c r="J284" s="40">
        <f t="shared" si="53"/>
        <v>-183.80705609021129</v>
      </c>
      <c r="K284" s="37">
        <f t="shared" si="45"/>
        <v>2222.4642354667258</v>
      </c>
      <c r="L284" s="37">
        <f t="shared" si="46"/>
        <v>22900483.881747369</v>
      </c>
      <c r="M284" s="37">
        <f t="shared" si="47"/>
        <v>21151192.128936831</v>
      </c>
      <c r="N284" s="41">
        <f>'jan-apr'!M284</f>
        <v>12807839.887311475</v>
      </c>
      <c r="O284" s="41">
        <f t="shared" si="48"/>
        <v>8343352.2416253556</v>
      </c>
    </row>
    <row r="285" spans="1:15" s="34" customFormat="1" ht="15" x14ac:dyDescent="0.25">
      <c r="A285" s="33">
        <v>4650</v>
      </c>
      <c r="B285" s="34" t="s">
        <v>263</v>
      </c>
      <c r="C285" s="81">
        <v>77049548</v>
      </c>
      <c r="D285" s="36">
        <v>5885</v>
      </c>
      <c r="E285" s="37">
        <f t="shared" si="52"/>
        <v>13092.531520815633</v>
      </c>
      <c r="F285" s="38">
        <f t="shared" si="49"/>
        <v>0.81136837268259732</v>
      </c>
      <c r="G285" s="39">
        <f t="shared" si="50"/>
        <v>1826.2966191130756</v>
      </c>
      <c r="H285" s="39">
        <f t="shared" si="51"/>
        <v>500.56712180581741</v>
      </c>
      <c r="I285" s="37">
        <f t="shared" si="44"/>
        <v>2326.8637409188932</v>
      </c>
      <c r="J285" s="40">
        <f t="shared" si="53"/>
        <v>-183.80705609021129</v>
      </c>
      <c r="K285" s="37">
        <f t="shared" si="45"/>
        <v>2143.0566848286817</v>
      </c>
      <c r="L285" s="37">
        <f t="shared" si="46"/>
        <v>13693593.115307687</v>
      </c>
      <c r="M285" s="37">
        <f t="shared" si="47"/>
        <v>12611888.590216791</v>
      </c>
      <c r="N285" s="41">
        <f>'jan-apr'!M285</f>
        <v>6773199.7169200378</v>
      </c>
      <c r="O285" s="41">
        <f t="shared" si="48"/>
        <v>5838688.8732967535</v>
      </c>
    </row>
    <row r="286" spans="1:15" s="34" customFormat="1" ht="15" x14ac:dyDescent="0.25">
      <c r="A286" s="33">
        <v>4651</v>
      </c>
      <c r="B286" s="34" t="s">
        <v>264</v>
      </c>
      <c r="C286" s="81">
        <v>92910770</v>
      </c>
      <c r="D286" s="36">
        <v>7118</v>
      </c>
      <c r="E286" s="37">
        <f t="shared" si="52"/>
        <v>13052.932003371734</v>
      </c>
      <c r="F286" s="38">
        <f t="shared" si="49"/>
        <v>0.80891431740868869</v>
      </c>
      <c r="G286" s="39">
        <f t="shared" si="50"/>
        <v>1850.0563295794152</v>
      </c>
      <c r="H286" s="39">
        <f t="shared" si="51"/>
        <v>514.42695291118218</v>
      </c>
      <c r="I286" s="37">
        <f t="shared" si="44"/>
        <v>2364.4832824905975</v>
      </c>
      <c r="J286" s="40">
        <f t="shared" si="53"/>
        <v>-183.80705609021129</v>
      </c>
      <c r="K286" s="37">
        <f t="shared" si="45"/>
        <v>2180.6762264003864</v>
      </c>
      <c r="L286" s="37">
        <f t="shared" si="46"/>
        <v>16830392.004768074</v>
      </c>
      <c r="M286" s="37">
        <f t="shared" si="47"/>
        <v>15522053.37951795</v>
      </c>
      <c r="N286" s="41">
        <f>'jan-apr'!M286</f>
        <v>7755049.2154862946</v>
      </c>
      <c r="O286" s="41">
        <f t="shared" si="48"/>
        <v>7767004.1640316555</v>
      </c>
    </row>
    <row r="287" spans="1:15" s="34" customFormat="1" ht="15" x14ac:dyDescent="0.25">
      <c r="A287" s="33">
        <v>5001</v>
      </c>
      <c r="B287" s="34" t="s">
        <v>352</v>
      </c>
      <c r="C287" s="81">
        <v>3355914456</v>
      </c>
      <c r="D287" s="36">
        <v>207595</v>
      </c>
      <c r="E287" s="37">
        <f t="shared" si="52"/>
        <v>16165.680560707146</v>
      </c>
      <c r="F287" s="38">
        <f t="shared" si="49"/>
        <v>1.0018170977090408</v>
      </c>
      <c r="G287" s="39">
        <f t="shared" si="50"/>
        <v>-17.592804821831667</v>
      </c>
      <c r="H287" s="39">
        <f t="shared" si="51"/>
        <v>0</v>
      </c>
      <c r="I287" s="37">
        <f t="shared" si="44"/>
        <v>-17.592804821831667</v>
      </c>
      <c r="J287" s="40">
        <f t="shared" si="53"/>
        <v>-183.80705609021129</v>
      </c>
      <c r="K287" s="37">
        <f t="shared" si="45"/>
        <v>-201.39986091204295</v>
      </c>
      <c r="L287" s="37">
        <f t="shared" si="46"/>
        <v>-3652178.316988145</v>
      </c>
      <c r="M287" s="37">
        <f t="shared" si="47"/>
        <v>-41809604.126035556</v>
      </c>
      <c r="N287" s="41">
        <f>'jan-apr'!M287</f>
        <v>-9136524.4477409441</v>
      </c>
      <c r="O287" s="41">
        <f t="shared" si="48"/>
        <v>-32673079.678294614</v>
      </c>
    </row>
    <row r="288" spans="1:15" s="34" customFormat="1" ht="15" x14ac:dyDescent="0.25">
      <c r="A288" s="33">
        <v>5006</v>
      </c>
      <c r="B288" s="34" t="s">
        <v>353</v>
      </c>
      <c r="C288" s="81">
        <v>292305731</v>
      </c>
      <c r="D288" s="36">
        <v>24152</v>
      </c>
      <c r="E288" s="37">
        <f t="shared" si="52"/>
        <v>12102.754678701556</v>
      </c>
      <c r="F288" s="38">
        <f t="shared" si="49"/>
        <v>0.75003007271912392</v>
      </c>
      <c r="G288" s="39">
        <f t="shared" si="50"/>
        <v>2420.1627243815219</v>
      </c>
      <c r="H288" s="39">
        <f t="shared" si="51"/>
        <v>846.98901654574445</v>
      </c>
      <c r="I288" s="37">
        <f t="shared" si="44"/>
        <v>3267.1517409272665</v>
      </c>
      <c r="J288" s="40">
        <f t="shared" si="53"/>
        <v>-183.80705609021129</v>
      </c>
      <c r="K288" s="37">
        <f t="shared" si="45"/>
        <v>3083.344684837055</v>
      </c>
      <c r="L288" s="37">
        <f t="shared" si="46"/>
        <v>78908248.84687534</v>
      </c>
      <c r="M288" s="37">
        <f t="shared" si="47"/>
        <v>74468940.828184545</v>
      </c>
      <c r="N288" s="41">
        <f>'jan-apr'!M288</f>
        <v>47433157.276457563</v>
      </c>
      <c r="O288" s="41">
        <f t="shared" si="48"/>
        <v>27035783.551726982</v>
      </c>
    </row>
    <row r="289" spans="1:15" s="34" customFormat="1" ht="15" x14ac:dyDescent="0.25">
      <c r="A289" s="33">
        <v>5007</v>
      </c>
      <c r="B289" s="34" t="s">
        <v>354</v>
      </c>
      <c r="C289" s="81">
        <v>192183813</v>
      </c>
      <c r="D289" s="36">
        <v>15096</v>
      </c>
      <c r="E289" s="37">
        <f t="shared" si="52"/>
        <v>12730.777225755168</v>
      </c>
      <c r="F289" s="38">
        <f t="shared" si="49"/>
        <v>0.7889497905140157</v>
      </c>
      <c r="G289" s="39">
        <f t="shared" si="50"/>
        <v>2043.3491961493548</v>
      </c>
      <c r="H289" s="39">
        <f t="shared" si="51"/>
        <v>627.18112507698038</v>
      </c>
      <c r="I289" s="37">
        <f t="shared" si="44"/>
        <v>2670.5303212263352</v>
      </c>
      <c r="J289" s="40">
        <f t="shared" si="53"/>
        <v>-183.80705609021129</v>
      </c>
      <c r="K289" s="37">
        <f t="shared" si="45"/>
        <v>2486.7232651361237</v>
      </c>
      <c r="L289" s="37">
        <f t="shared" si="46"/>
        <v>40314325.729232758</v>
      </c>
      <c r="M289" s="37">
        <f t="shared" si="47"/>
        <v>37539574.410494924</v>
      </c>
      <c r="N289" s="41">
        <f>'jan-apr'!M289</f>
        <v>24149484.349842809</v>
      </c>
      <c r="O289" s="41">
        <f t="shared" si="48"/>
        <v>13390090.060652114</v>
      </c>
    </row>
    <row r="290" spans="1:15" s="34" customFormat="1" ht="15" x14ac:dyDescent="0.25">
      <c r="A290" s="33">
        <v>5014</v>
      </c>
      <c r="B290" s="34" t="s">
        <v>356</v>
      </c>
      <c r="C290" s="81">
        <v>120980020</v>
      </c>
      <c r="D290" s="36">
        <v>5204</v>
      </c>
      <c r="E290" s="37">
        <f t="shared" si="52"/>
        <v>23247.505764796311</v>
      </c>
      <c r="F290" s="38">
        <f t="shared" si="49"/>
        <v>1.4406908924621025</v>
      </c>
      <c r="G290" s="39">
        <f t="shared" si="50"/>
        <v>-4266.6879272753313</v>
      </c>
      <c r="H290" s="39">
        <f t="shared" si="51"/>
        <v>0</v>
      </c>
      <c r="I290" s="37">
        <f t="shared" si="44"/>
        <v>-4266.6879272753313</v>
      </c>
      <c r="J290" s="40">
        <f t="shared" si="53"/>
        <v>-183.80705609021129</v>
      </c>
      <c r="K290" s="37">
        <f t="shared" si="45"/>
        <v>-4450.4949833655428</v>
      </c>
      <c r="L290" s="37">
        <f t="shared" si="46"/>
        <v>-22203843.973540824</v>
      </c>
      <c r="M290" s="37">
        <f t="shared" si="47"/>
        <v>-23160375.893434286</v>
      </c>
      <c r="N290" s="41">
        <f>'jan-apr'!M290</f>
        <v>-14640422.977214498</v>
      </c>
      <c r="O290" s="41">
        <f t="shared" si="48"/>
        <v>-8519952.9162197877</v>
      </c>
    </row>
    <row r="291" spans="1:15" s="34" customFormat="1" ht="15" x14ac:dyDescent="0.25">
      <c r="A291" s="33">
        <v>5020</v>
      </c>
      <c r="B291" s="34" t="s">
        <v>359</v>
      </c>
      <c r="C291" s="81">
        <v>10693853</v>
      </c>
      <c r="D291" s="36">
        <v>925</v>
      </c>
      <c r="E291" s="37">
        <f t="shared" si="52"/>
        <v>11560.922162162162</v>
      </c>
      <c r="F291" s="38">
        <f t="shared" si="49"/>
        <v>0.71645171039002586</v>
      </c>
      <c r="G291" s="39">
        <f t="shared" si="50"/>
        <v>2745.2622343051585</v>
      </c>
      <c r="H291" s="39">
        <f t="shared" si="51"/>
        <v>1036.6303973345325</v>
      </c>
      <c r="I291" s="37">
        <f t="shared" si="44"/>
        <v>3781.892631639691</v>
      </c>
      <c r="J291" s="40">
        <f t="shared" si="53"/>
        <v>-183.80705609021129</v>
      </c>
      <c r="K291" s="37">
        <f t="shared" si="45"/>
        <v>3598.0855755494795</v>
      </c>
      <c r="L291" s="37">
        <f t="shared" si="46"/>
        <v>3498250.6842667144</v>
      </c>
      <c r="M291" s="37">
        <f t="shared" si="47"/>
        <v>3328229.1573832687</v>
      </c>
      <c r="N291" s="41">
        <f>'jan-apr'!M291</f>
        <v>1806159.8150638968</v>
      </c>
      <c r="O291" s="41">
        <f t="shared" si="48"/>
        <v>1522069.3423193719</v>
      </c>
    </row>
    <row r="292" spans="1:15" s="34" customFormat="1" ht="15" x14ac:dyDescent="0.25">
      <c r="A292" s="33">
        <v>5021</v>
      </c>
      <c r="B292" s="34" t="s">
        <v>360</v>
      </c>
      <c r="C292" s="81">
        <v>92113824</v>
      </c>
      <c r="D292" s="36">
        <v>6981</v>
      </c>
      <c r="E292" s="37">
        <f t="shared" si="52"/>
        <v>13194.932531155995</v>
      </c>
      <c r="F292" s="38">
        <f t="shared" si="49"/>
        <v>0.8177143525252899</v>
      </c>
      <c r="G292" s="39">
        <f t="shared" si="50"/>
        <v>1764.8560129088585</v>
      </c>
      <c r="H292" s="39">
        <f t="shared" si="51"/>
        <v>464.72676818669083</v>
      </c>
      <c r="I292" s="37">
        <f t="shared" si="44"/>
        <v>2229.5827810955493</v>
      </c>
      <c r="J292" s="40">
        <f t="shared" si="53"/>
        <v>-183.80705609021129</v>
      </c>
      <c r="K292" s="37">
        <f t="shared" si="45"/>
        <v>2045.775725005338</v>
      </c>
      <c r="L292" s="37">
        <f t="shared" si="46"/>
        <v>15564717.394828029</v>
      </c>
      <c r="M292" s="37">
        <f t="shared" si="47"/>
        <v>14281560.336262265</v>
      </c>
      <c r="N292" s="41">
        <f>'jan-apr'!M292</f>
        <v>8118878.0212011579</v>
      </c>
      <c r="O292" s="41">
        <f t="shared" si="48"/>
        <v>6162682.3150611073</v>
      </c>
    </row>
    <row r="293" spans="1:15" s="34" customFormat="1" ht="15" x14ac:dyDescent="0.25">
      <c r="A293" s="33">
        <v>5022</v>
      </c>
      <c r="B293" s="34" t="s">
        <v>361</v>
      </c>
      <c r="C293" s="81">
        <v>32148815</v>
      </c>
      <c r="D293" s="36">
        <v>2454</v>
      </c>
      <c r="E293" s="37">
        <f t="shared" si="52"/>
        <v>13100.576609616952</v>
      </c>
      <c r="F293" s="38">
        <f t="shared" si="49"/>
        <v>0.81186694170253315</v>
      </c>
      <c r="G293" s="39">
        <f t="shared" si="50"/>
        <v>1821.4695658322846</v>
      </c>
      <c r="H293" s="39">
        <f t="shared" si="51"/>
        <v>497.75134072535599</v>
      </c>
      <c r="I293" s="37">
        <f t="shared" si="44"/>
        <v>2319.2209065576408</v>
      </c>
      <c r="J293" s="40">
        <f t="shared" si="53"/>
        <v>-183.80705609021129</v>
      </c>
      <c r="K293" s="37">
        <f t="shared" si="45"/>
        <v>2135.4138504674293</v>
      </c>
      <c r="L293" s="37">
        <f t="shared" si="46"/>
        <v>5691368.1046924507</v>
      </c>
      <c r="M293" s="37">
        <f t="shared" si="47"/>
        <v>5240305.5890470715</v>
      </c>
      <c r="N293" s="41">
        <f>'jan-apr'!M293</f>
        <v>1148668.308285092</v>
      </c>
      <c r="O293" s="41">
        <f t="shared" si="48"/>
        <v>4091637.2807619795</v>
      </c>
    </row>
    <row r="294" spans="1:15" s="34" customFormat="1" ht="15" x14ac:dyDescent="0.25">
      <c r="A294" s="33">
        <v>5025</v>
      </c>
      <c r="B294" s="34" t="s">
        <v>362</v>
      </c>
      <c r="C294" s="81">
        <v>75945349</v>
      </c>
      <c r="D294" s="36">
        <v>5550</v>
      </c>
      <c r="E294" s="37">
        <f t="shared" si="52"/>
        <v>13683.846666666666</v>
      </c>
      <c r="F294" s="38">
        <f t="shared" si="49"/>
        <v>0.84801326499153984</v>
      </c>
      <c r="G294" s="39">
        <f t="shared" si="50"/>
        <v>1471.5075316024559</v>
      </c>
      <c r="H294" s="39">
        <f t="shared" si="51"/>
        <v>293.60682075795592</v>
      </c>
      <c r="I294" s="37">
        <f t="shared" si="44"/>
        <v>1765.1143523604119</v>
      </c>
      <c r="J294" s="40">
        <f t="shared" si="53"/>
        <v>-183.80705609021129</v>
      </c>
      <c r="K294" s="37">
        <f t="shared" si="45"/>
        <v>1581.3072962702006</v>
      </c>
      <c r="L294" s="37">
        <f t="shared" si="46"/>
        <v>9796384.6556002852</v>
      </c>
      <c r="M294" s="37">
        <f t="shared" si="47"/>
        <v>8776255.4942996129</v>
      </c>
      <c r="N294" s="41">
        <f>'jan-apr'!M294</f>
        <v>4654803.4903833857</v>
      </c>
      <c r="O294" s="41">
        <f t="shared" si="48"/>
        <v>4121452.0039162273</v>
      </c>
    </row>
    <row r="295" spans="1:15" s="34" customFormat="1" ht="15" x14ac:dyDescent="0.25">
      <c r="A295" s="33">
        <v>5026</v>
      </c>
      <c r="B295" s="34" t="s">
        <v>363</v>
      </c>
      <c r="C295" s="81">
        <v>22352347</v>
      </c>
      <c r="D295" s="36">
        <v>1968</v>
      </c>
      <c r="E295" s="37">
        <f t="shared" si="52"/>
        <v>11357.899898373984</v>
      </c>
      <c r="F295" s="38">
        <f t="shared" si="49"/>
        <v>0.70387004552817278</v>
      </c>
      <c r="G295" s="39">
        <f t="shared" si="50"/>
        <v>2867.0755925780654</v>
      </c>
      <c r="H295" s="39">
        <f t="shared" si="51"/>
        <v>1107.6881896603948</v>
      </c>
      <c r="I295" s="37">
        <f t="shared" si="44"/>
        <v>3974.7637822384604</v>
      </c>
      <c r="J295" s="40">
        <f t="shared" si="53"/>
        <v>-183.80705609021129</v>
      </c>
      <c r="K295" s="37">
        <f t="shared" si="45"/>
        <v>3790.9567261482489</v>
      </c>
      <c r="L295" s="37">
        <f t="shared" si="46"/>
        <v>7822335.1234452901</v>
      </c>
      <c r="M295" s="37">
        <f t="shared" si="47"/>
        <v>7460602.8370597539</v>
      </c>
      <c r="N295" s="41">
        <f>'jan-apr'!M295</f>
        <v>4752384.2478332436</v>
      </c>
      <c r="O295" s="41">
        <f t="shared" si="48"/>
        <v>2708218.5892265104</v>
      </c>
    </row>
    <row r="296" spans="1:15" s="34" customFormat="1" ht="15" x14ac:dyDescent="0.25">
      <c r="A296" s="33">
        <v>5027</v>
      </c>
      <c r="B296" s="34" t="s">
        <v>364</v>
      </c>
      <c r="C296" s="81">
        <v>71932967</v>
      </c>
      <c r="D296" s="36">
        <v>6243</v>
      </c>
      <c r="E296" s="37">
        <f t="shared" si="52"/>
        <v>11522.179561108442</v>
      </c>
      <c r="F296" s="38">
        <f t="shared" si="49"/>
        <v>0.71405075980835486</v>
      </c>
      <c r="G296" s="39">
        <f t="shared" si="50"/>
        <v>2768.5077949373904</v>
      </c>
      <c r="H296" s="39">
        <f t="shared" si="51"/>
        <v>1050.1903077033346</v>
      </c>
      <c r="I296" s="37">
        <f t="shared" si="44"/>
        <v>3818.6981026407248</v>
      </c>
      <c r="J296" s="40">
        <f t="shared" si="53"/>
        <v>-183.80705609021129</v>
      </c>
      <c r="K296" s="37">
        <f t="shared" si="45"/>
        <v>3634.8910465505132</v>
      </c>
      <c r="L296" s="37">
        <f t="shared" si="46"/>
        <v>23840132.254786044</v>
      </c>
      <c r="M296" s="37">
        <f t="shared" si="47"/>
        <v>22692624.803614855</v>
      </c>
      <c r="N296" s="41">
        <f>'jan-apr'!M296</f>
        <v>13634466.728263689</v>
      </c>
      <c r="O296" s="41">
        <f t="shared" si="48"/>
        <v>9058158.0753511656</v>
      </c>
    </row>
    <row r="297" spans="1:15" s="34" customFormat="1" ht="15" x14ac:dyDescent="0.25">
      <c r="A297" s="33">
        <v>5028</v>
      </c>
      <c r="B297" s="34" t="s">
        <v>365</v>
      </c>
      <c r="C297" s="81">
        <v>220035618</v>
      </c>
      <c r="D297" s="36">
        <v>16949</v>
      </c>
      <c r="E297" s="37">
        <f t="shared" si="52"/>
        <v>12982.218301964718</v>
      </c>
      <c r="F297" s="38">
        <f t="shared" si="49"/>
        <v>0.80453205865714361</v>
      </c>
      <c r="G297" s="39">
        <f t="shared" si="50"/>
        <v>1892.4845504236246</v>
      </c>
      <c r="H297" s="39">
        <f t="shared" si="51"/>
        <v>539.1767484036377</v>
      </c>
      <c r="I297" s="37">
        <f t="shared" si="44"/>
        <v>2431.6612988272623</v>
      </c>
      <c r="J297" s="40">
        <f t="shared" si="53"/>
        <v>-183.80705609021129</v>
      </c>
      <c r="K297" s="37">
        <f t="shared" si="45"/>
        <v>2247.8542427370512</v>
      </c>
      <c r="L297" s="37">
        <f t="shared" si="46"/>
        <v>41214227.353823267</v>
      </c>
      <c r="M297" s="37">
        <f t="shared" si="47"/>
        <v>38098881.560150281</v>
      </c>
      <c r="N297" s="41">
        <f>'jan-apr'!M297</f>
        <v>25908281.973641079</v>
      </c>
      <c r="O297" s="41">
        <f t="shared" si="48"/>
        <v>12190599.586509202</v>
      </c>
    </row>
    <row r="298" spans="1:15" s="34" customFormat="1" ht="15" x14ac:dyDescent="0.25">
      <c r="A298" s="33">
        <v>5029</v>
      </c>
      <c r="B298" s="34" t="s">
        <v>366</v>
      </c>
      <c r="C298" s="81">
        <v>107360202</v>
      </c>
      <c r="D298" s="36">
        <v>8367</v>
      </c>
      <c r="E298" s="37">
        <f t="shared" si="52"/>
        <v>12831.385442811043</v>
      </c>
      <c r="F298" s="38">
        <f t="shared" si="49"/>
        <v>0.79518466764387707</v>
      </c>
      <c r="G298" s="39">
        <f t="shared" si="50"/>
        <v>1982.9842659158301</v>
      </c>
      <c r="H298" s="39">
        <f t="shared" si="51"/>
        <v>591.96824910742419</v>
      </c>
      <c r="I298" s="37">
        <f t="shared" si="44"/>
        <v>2574.9525150232544</v>
      </c>
      <c r="J298" s="40">
        <f t="shared" si="53"/>
        <v>-183.80705609021129</v>
      </c>
      <c r="K298" s="37">
        <f t="shared" si="45"/>
        <v>2391.1454589330433</v>
      </c>
      <c r="L298" s="37">
        <f t="shared" si="46"/>
        <v>21544627.693199567</v>
      </c>
      <c r="M298" s="37">
        <f t="shared" si="47"/>
        <v>20006714.054892775</v>
      </c>
      <c r="N298" s="41">
        <f>'jan-apr'!M298</f>
        <v>12935651.796961762</v>
      </c>
      <c r="O298" s="41">
        <f t="shared" si="48"/>
        <v>7071062.2579310127</v>
      </c>
    </row>
    <row r="299" spans="1:15" s="34" customFormat="1" ht="15" x14ac:dyDescent="0.25">
      <c r="A299" s="33">
        <v>5031</v>
      </c>
      <c r="B299" s="34" t="s">
        <v>367</v>
      </c>
      <c r="C299" s="81">
        <v>208832531</v>
      </c>
      <c r="D299" s="36">
        <v>14334</v>
      </c>
      <c r="E299" s="37">
        <f t="shared" si="52"/>
        <v>14569.033835635551</v>
      </c>
      <c r="F299" s="38">
        <f t="shared" si="49"/>
        <v>0.90286994963376688</v>
      </c>
      <c r="G299" s="39">
        <f t="shared" si="50"/>
        <v>940.39523022112473</v>
      </c>
      <c r="H299" s="39">
        <f t="shared" si="51"/>
        <v>0</v>
      </c>
      <c r="I299" s="37">
        <f t="shared" si="44"/>
        <v>940.39523022112473</v>
      </c>
      <c r="J299" s="40">
        <f t="shared" si="53"/>
        <v>-183.80705609021129</v>
      </c>
      <c r="K299" s="37">
        <f t="shared" si="45"/>
        <v>756.58817413091344</v>
      </c>
      <c r="L299" s="37">
        <f t="shared" si="46"/>
        <v>13479625.229989601</v>
      </c>
      <c r="M299" s="37">
        <f t="shared" si="47"/>
        <v>10844934.887992512</v>
      </c>
      <c r="N299" s="41">
        <f>'jan-apr'!M299</f>
        <v>9403377.4575415235</v>
      </c>
      <c r="O299" s="41">
        <f t="shared" si="48"/>
        <v>1441557.4304509889</v>
      </c>
    </row>
    <row r="300" spans="1:15" s="34" customFormat="1" ht="15" x14ac:dyDescent="0.25">
      <c r="A300" s="33">
        <v>5032</v>
      </c>
      <c r="B300" s="34" t="s">
        <v>368</v>
      </c>
      <c r="C300" s="81">
        <v>53416706</v>
      </c>
      <c r="D300" s="36">
        <v>4069</v>
      </c>
      <c r="E300" s="37">
        <f t="shared" si="52"/>
        <v>13127.723273531581</v>
      </c>
      <c r="F300" s="38">
        <f t="shared" si="49"/>
        <v>0.81354927063098792</v>
      </c>
      <c r="G300" s="39">
        <f t="shared" si="50"/>
        <v>1805.181567483507</v>
      </c>
      <c r="H300" s="39">
        <f t="shared" si="51"/>
        <v>488.25000835523576</v>
      </c>
      <c r="I300" s="37">
        <f t="shared" si="44"/>
        <v>2293.4315758387429</v>
      </c>
      <c r="J300" s="40">
        <f t="shared" si="53"/>
        <v>-183.80705609021129</v>
      </c>
      <c r="K300" s="37">
        <f t="shared" si="45"/>
        <v>2109.6245197485314</v>
      </c>
      <c r="L300" s="37">
        <f t="shared" si="46"/>
        <v>9331973.0820878446</v>
      </c>
      <c r="M300" s="37">
        <f t="shared" si="47"/>
        <v>8584062.1708567739</v>
      </c>
      <c r="N300" s="41">
        <f>'jan-apr'!M300</f>
        <v>3966395.8317243224</v>
      </c>
      <c r="O300" s="41">
        <f t="shared" si="48"/>
        <v>4617666.3391324515</v>
      </c>
    </row>
    <row r="301" spans="1:15" s="34" customFormat="1" ht="15" x14ac:dyDescent="0.25">
      <c r="A301" s="33">
        <v>5033</v>
      </c>
      <c r="B301" s="34" t="s">
        <v>369</v>
      </c>
      <c r="C301" s="81">
        <v>22951520</v>
      </c>
      <c r="D301" s="36">
        <v>759</v>
      </c>
      <c r="E301" s="37">
        <f t="shared" si="52"/>
        <v>30239.15678524374</v>
      </c>
      <c r="F301" s="38">
        <f t="shared" si="49"/>
        <v>1.873976426417544</v>
      </c>
      <c r="G301" s="39">
        <f t="shared" si="50"/>
        <v>-8461.6785395437873</v>
      </c>
      <c r="H301" s="39">
        <f t="shared" si="51"/>
        <v>0</v>
      </c>
      <c r="I301" s="37">
        <f t="shared" si="44"/>
        <v>-8461.6785395437873</v>
      </c>
      <c r="J301" s="40">
        <f t="shared" si="53"/>
        <v>-183.80705609021129</v>
      </c>
      <c r="K301" s="37">
        <f t="shared" si="45"/>
        <v>-8645.4855956339979</v>
      </c>
      <c r="L301" s="37">
        <f t="shared" si="46"/>
        <v>-6422414.0115137342</v>
      </c>
      <c r="M301" s="37">
        <f t="shared" si="47"/>
        <v>-6561923.5670862049</v>
      </c>
      <c r="N301" s="41">
        <f>'jan-apr'!M301</f>
        <v>-7112152.5691978876</v>
      </c>
      <c r="O301" s="41">
        <f t="shared" si="48"/>
        <v>550229.00211168267</v>
      </c>
    </row>
    <row r="302" spans="1:15" s="34" customFormat="1" ht="15" x14ac:dyDescent="0.25">
      <c r="A302" s="33">
        <v>5034</v>
      </c>
      <c r="B302" s="34" t="s">
        <v>370</v>
      </c>
      <c r="C302" s="81">
        <v>31398160</v>
      </c>
      <c r="D302" s="36">
        <v>2413</v>
      </c>
      <c r="E302" s="37">
        <f t="shared" si="52"/>
        <v>13012.084542063822</v>
      </c>
      <c r="F302" s="38">
        <f t="shared" si="49"/>
        <v>0.80638292474738982</v>
      </c>
      <c r="G302" s="39">
        <f t="shared" si="50"/>
        <v>1874.5648063641627</v>
      </c>
      <c r="H302" s="39">
        <f t="shared" si="51"/>
        <v>528.72356436895154</v>
      </c>
      <c r="I302" s="37">
        <f t="shared" si="44"/>
        <v>2403.2883707331143</v>
      </c>
      <c r="J302" s="40">
        <f t="shared" si="53"/>
        <v>-183.80705609021129</v>
      </c>
      <c r="K302" s="37">
        <f t="shared" si="45"/>
        <v>2219.4813146429033</v>
      </c>
      <c r="L302" s="37">
        <f t="shared" si="46"/>
        <v>5799134.8385790046</v>
      </c>
      <c r="M302" s="37">
        <f t="shared" si="47"/>
        <v>5355608.4122333257</v>
      </c>
      <c r="N302" s="41">
        <f>'jan-apr'!M302</f>
        <v>1180343.938505267</v>
      </c>
      <c r="O302" s="41">
        <f t="shared" si="48"/>
        <v>4175264.4737280589</v>
      </c>
    </row>
    <row r="303" spans="1:15" s="34" customFormat="1" ht="15" x14ac:dyDescent="0.25">
      <c r="A303" s="33">
        <v>5035</v>
      </c>
      <c r="B303" s="34" t="s">
        <v>371</v>
      </c>
      <c r="C303" s="81">
        <v>310358420</v>
      </c>
      <c r="D303" s="36">
        <v>24283</v>
      </c>
      <c r="E303" s="37">
        <f t="shared" si="52"/>
        <v>12780.892805666515</v>
      </c>
      <c r="F303" s="38">
        <f t="shared" si="49"/>
        <v>0.79205554561218494</v>
      </c>
      <c r="G303" s="39">
        <f t="shared" si="50"/>
        <v>2013.2798482025464</v>
      </c>
      <c r="H303" s="39">
        <f t="shared" si="51"/>
        <v>609.64067210800874</v>
      </c>
      <c r="I303" s="37">
        <f t="shared" si="44"/>
        <v>2622.9205203105553</v>
      </c>
      <c r="J303" s="40">
        <f t="shared" si="53"/>
        <v>-183.80705609021129</v>
      </c>
      <c r="K303" s="37">
        <f t="shared" si="45"/>
        <v>2439.1134642203442</v>
      </c>
      <c r="L303" s="37">
        <f t="shared" si="46"/>
        <v>63692378.994701214</v>
      </c>
      <c r="M303" s="37">
        <f t="shared" si="47"/>
        <v>59228992.251662619</v>
      </c>
      <c r="N303" s="41">
        <f>'jan-apr'!M303</f>
        <v>38107041.383401759</v>
      </c>
      <c r="O303" s="41">
        <f t="shared" si="48"/>
        <v>21121950.86826086</v>
      </c>
    </row>
    <row r="304" spans="1:15" s="34" customFormat="1" ht="15" x14ac:dyDescent="0.25">
      <c r="A304" s="33">
        <v>5036</v>
      </c>
      <c r="B304" s="34" t="s">
        <v>372</v>
      </c>
      <c r="C304" s="81">
        <v>28460933</v>
      </c>
      <c r="D304" s="36">
        <v>2609</v>
      </c>
      <c r="E304" s="37">
        <f t="shared" si="52"/>
        <v>10908.751628976619</v>
      </c>
      <c r="F304" s="38">
        <f t="shared" si="49"/>
        <v>0.67603549727027845</v>
      </c>
      <c r="G304" s="39">
        <f t="shared" si="50"/>
        <v>3136.5645542164843</v>
      </c>
      <c r="H304" s="39">
        <f t="shared" si="51"/>
        <v>1264.8900839494725</v>
      </c>
      <c r="I304" s="37">
        <f t="shared" si="44"/>
        <v>4401.4546381659566</v>
      </c>
      <c r="J304" s="40">
        <f t="shared" si="53"/>
        <v>-183.80705609021129</v>
      </c>
      <c r="K304" s="37">
        <f t="shared" si="45"/>
        <v>4217.647582075745</v>
      </c>
      <c r="L304" s="37">
        <f t="shared" si="46"/>
        <v>11483395.150974981</v>
      </c>
      <c r="M304" s="37">
        <f t="shared" si="47"/>
        <v>11003842.541635619</v>
      </c>
      <c r="N304" s="41">
        <f>'jan-apr'!M304</f>
        <v>6542067.9287586017</v>
      </c>
      <c r="O304" s="41">
        <f t="shared" si="48"/>
        <v>4461774.6128770178</v>
      </c>
    </row>
    <row r="305" spans="1:15" s="34" customFormat="1" ht="15" x14ac:dyDescent="0.25">
      <c r="A305" s="33">
        <v>5037</v>
      </c>
      <c r="B305" s="34" t="s">
        <v>373</v>
      </c>
      <c r="C305" s="81">
        <v>256349955</v>
      </c>
      <c r="D305" s="36">
        <v>20170</v>
      </c>
      <c r="E305" s="37">
        <f t="shared" si="52"/>
        <v>12709.467278135846</v>
      </c>
      <c r="F305" s="38">
        <f t="shared" si="49"/>
        <v>0.78762917368033836</v>
      </c>
      <c r="G305" s="39">
        <f t="shared" si="50"/>
        <v>2056.1351647209481</v>
      </c>
      <c r="H305" s="39">
        <f t="shared" si="51"/>
        <v>634.63960674374312</v>
      </c>
      <c r="I305" s="37">
        <f t="shared" si="44"/>
        <v>2690.7747714646912</v>
      </c>
      <c r="J305" s="40">
        <f t="shared" si="53"/>
        <v>-183.80705609021129</v>
      </c>
      <c r="K305" s="37">
        <f t="shared" si="45"/>
        <v>2506.9677153744797</v>
      </c>
      <c r="L305" s="37">
        <f t="shared" si="46"/>
        <v>54272927.140442818</v>
      </c>
      <c r="M305" s="37">
        <f t="shared" si="47"/>
        <v>50565538.819103256</v>
      </c>
      <c r="N305" s="41">
        <f>'jan-apr'!M305</f>
        <v>30617900.211177092</v>
      </c>
      <c r="O305" s="41">
        <f t="shared" si="48"/>
        <v>19947638.607926164</v>
      </c>
    </row>
    <row r="306" spans="1:15" s="34" customFormat="1" ht="15" x14ac:dyDescent="0.25">
      <c r="A306" s="33">
        <v>5038</v>
      </c>
      <c r="B306" s="34" t="s">
        <v>374</v>
      </c>
      <c r="C306" s="81">
        <v>177661725</v>
      </c>
      <c r="D306" s="36">
        <v>14986</v>
      </c>
      <c r="E306" s="37">
        <f t="shared" si="52"/>
        <v>11855.179834512212</v>
      </c>
      <c r="F306" s="38">
        <f t="shared" si="49"/>
        <v>0.73468740211888983</v>
      </c>
      <c r="G306" s="39">
        <f t="shared" si="50"/>
        <v>2568.7076308951287</v>
      </c>
      <c r="H306" s="39">
        <f t="shared" si="51"/>
        <v>933.64021201201501</v>
      </c>
      <c r="I306" s="37">
        <f t="shared" si="44"/>
        <v>3502.3478429071438</v>
      </c>
      <c r="J306" s="40">
        <f t="shared" si="53"/>
        <v>-183.80705609021129</v>
      </c>
      <c r="K306" s="37">
        <f t="shared" si="45"/>
        <v>3318.5407868169323</v>
      </c>
      <c r="L306" s="37">
        <f t="shared" si="46"/>
        <v>52486184.77380646</v>
      </c>
      <c r="M306" s="37">
        <f t="shared" si="47"/>
        <v>49731652.231238544</v>
      </c>
      <c r="N306" s="41">
        <f>'jan-apr'!M306</f>
        <v>31864469.048591968</v>
      </c>
      <c r="O306" s="41">
        <f t="shared" si="48"/>
        <v>17867183.182646576</v>
      </c>
    </row>
    <row r="307" spans="1:15" s="34" customFormat="1" ht="15" x14ac:dyDescent="0.25">
      <c r="A307" s="33">
        <v>5041</v>
      </c>
      <c r="B307" s="34" t="s">
        <v>391</v>
      </c>
      <c r="C307" s="81">
        <v>22724234</v>
      </c>
      <c r="D307" s="36">
        <v>2054</v>
      </c>
      <c r="E307" s="37">
        <f t="shared" si="52"/>
        <v>11063.405063291139</v>
      </c>
      <c r="F307" s="38">
        <f t="shared" si="49"/>
        <v>0.68561965638649258</v>
      </c>
      <c r="G307" s="39">
        <f t="shared" si="50"/>
        <v>3043.7724936277723</v>
      </c>
      <c r="H307" s="39">
        <f t="shared" si="51"/>
        <v>1210.7613819393905</v>
      </c>
      <c r="I307" s="37">
        <f t="shared" si="44"/>
        <v>4254.5338755671628</v>
      </c>
      <c r="J307" s="40">
        <f t="shared" si="53"/>
        <v>-183.80705609021129</v>
      </c>
      <c r="K307" s="37">
        <f t="shared" si="45"/>
        <v>4070.7268194769513</v>
      </c>
      <c r="L307" s="37">
        <f t="shared" si="46"/>
        <v>8738812.5804149527</v>
      </c>
      <c r="M307" s="37">
        <f t="shared" si="47"/>
        <v>8361272.8872056575</v>
      </c>
      <c r="N307" s="41">
        <f>'jan-apr'!M307</f>
        <v>5000761.5997202639</v>
      </c>
      <c r="O307" s="41">
        <f t="shared" si="48"/>
        <v>3360511.2874853937</v>
      </c>
    </row>
    <row r="308" spans="1:15" s="34" customFormat="1" ht="15" x14ac:dyDescent="0.25">
      <c r="A308" s="33">
        <v>5042</v>
      </c>
      <c r="B308" s="34" t="s">
        <v>375</v>
      </c>
      <c r="C308" s="81">
        <v>17228967</v>
      </c>
      <c r="D308" s="36">
        <v>1328</v>
      </c>
      <c r="E308" s="37">
        <f t="shared" si="52"/>
        <v>12973.619728915663</v>
      </c>
      <c r="F308" s="38">
        <f t="shared" si="49"/>
        <v>0.80399918919556446</v>
      </c>
      <c r="G308" s="39">
        <f t="shared" si="50"/>
        <v>1897.6436942530581</v>
      </c>
      <c r="H308" s="39">
        <f t="shared" si="51"/>
        <v>542.18624897080724</v>
      </c>
      <c r="I308" s="37">
        <f t="shared" si="44"/>
        <v>2439.8299432238655</v>
      </c>
      <c r="J308" s="40">
        <f t="shared" si="53"/>
        <v>-183.80705609021129</v>
      </c>
      <c r="K308" s="37">
        <f t="shared" si="45"/>
        <v>2256.022887133654</v>
      </c>
      <c r="L308" s="37">
        <f t="shared" si="46"/>
        <v>3240094.1646012934</v>
      </c>
      <c r="M308" s="37">
        <f t="shared" si="47"/>
        <v>2995998.3941134927</v>
      </c>
      <c r="N308" s="41">
        <f>'jan-apr'!M308</f>
        <v>953861.03146471002</v>
      </c>
      <c r="O308" s="41">
        <f t="shared" si="48"/>
        <v>2042137.3626487828</v>
      </c>
    </row>
    <row r="309" spans="1:15" s="34" customFormat="1" ht="15" x14ac:dyDescent="0.25">
      <c r="A309" s="33">
        <v>5043</v>
      </c>
      <c r="B309" s="34" t="s">
        <v>392</v>
      </c>
      <c r="C309" s="81">
        <v>7719496</v>
      </c>
      <c r="D309" s="36">
        <v>459</v>
      </c>
      <c r="E309" s="37">
        <f t="shared" si="52"/>
        <v>16818.074074074073</v>
      </c>
      <c r="F309" s="38">
        <f t="shared" si="49"/>
        <v>1.0422471293226849</v>
      </c>
      <c r="G309" s="39">
        <f t="shared" si="50"/>
        <v>-409.02891284198813</v>
      </c>
      <c r="H309" s="39">
        <f t="shared" si="51"/>
        <v>0</v>
      </c>
      <c r="I309" s="37">
        <f t="shared" si="44"/>
        <v>-409.02891284198813</v>
      </c>
      <c r="J309" s="40">
        <f t="shared" si="53"/>
        <v>-183.80705609021129</v>
      </c>
      <c r="K309" s="37">
        <f t="shared" si="45"/>
        <v>-592.83596893219942</v>
      </c>
      <c r="L309" s="37">
        <f t="shared" si="46"/>
        <v>-187744.27099447255</v>
      </c>
      <c r="M309" s="37">
        <f t="shared" si="47"/>
        <v>-272111.70973987953</v>
      </c>
      <c r="N309" s="41">
        <f>'jan-apr'!M309</f>
        <v>-889783.49441611394</v>
      </c>
      <c r="O309" s="41">
        <f t="shared" si="48"/>
        <v>617671.78467623447</v>
      </c>
    </row>
    <row r="310" spans="1:15" s="34" customFormat="1" ht="15" x14ac:dyDescent="0.25">
      <c r="A310" s="33">
        <v>5044</v>
      </c>
      <c r="B310" s="34" t="s">
        <v>376</v>
      </c>
      <c r="C310" s="81">
        <v>18448622</v>
      </c>
      <c r="D310" s="36">
        <v>846</v>
      </c>
      <c r="E310" s="37">
        <f t="shared" si="52"/>
        <v>21806.881796690308</v>
      </c>
      <c r="F310" s="38">
        <f t="shared" si="49"/>
        <v>1.3514127629581687</v>
      </c>
      <c r="G310" s="39">
        <f t="shared" si="50"/>
        <v>-3402.313546411729</v>
      </c>
      <c r="H310" s="39">
        <f t="shared" si="51"/>
        <v>0</v>
      </c>
      <c r="I310" s="37">
        <f t="shared" si="44"/>
        <v>-3402.313546411729</v>
      </c>
      <c r="J310" s="40">
        <f t="shared" si="53"/>
        <v>-183.80705609021129</v>
      </c>
      <c r="K310" s="37">
        <f t="shared" si="45"/>
        <v>-3586.1206025019401</v>
      </c>
      <c r="L310" s="37">
        <f t="shared" si="46"/>
        <v>-2878357.2602643226</v>
      </c>
      <c r="M310" s="37">
        <f t="shared" si="47"/>
        <v>-3033858.0297166412</v>
      </c>
      <c r="N310" s="41">
        <f>'jan-apr'!M310</f>
        <v>-3992189.1308846027</v>
      </c>
      <c r="O310" s="41">
        <f t="shared" si="48"/>
        <v>958331.10116796149</v>
      </c>
    </row>
    <row r="311" spans="1:15" s="34" customFormat="1" ht="15" x14ac:dyDescent="0.25">
      <c r="A311" s="33">
        <v>5045</v>
      </c>
      <c r="B311" s="34" t="s">
        <v>377</v>
      </c>
      <c r="C311" s="81">
        <v>33790410</v>
      </c>
      <c r="D311" s="36">
        <v>2347</v>
      </c>
      <c r="E311" s="37">
        <f t="shared" si="52"/>
        <v>14397.277375372816</v>
      </c>
      <c r="F311" s="38">
        <f t="shared" si="49"/>
        <v>0.89222588439401274</v>
      </c>
      <c r="G311" s="39">
        <f t="shared" si="50"/>
        <v>1043.4491063787659</v>
      </c>
      <c r="H311" s="39">
        <f t="shared" si="51"/>
        <v>43.906072710803528</v>
      </c>
      <c r="I311" s="37">
        <f t="shared" si="44"/>
        <v>1087.3551790895694</v>
      </c>
      <c r="J311" s="40">
        <f t="shared" si="53"/>
        <v>-183.80705609021129</v>
      </c>
      <c r="K311" s="37">
        <f t="shared" si="45"/>
        <v>903.54812299935816</v>
      </c>
      <c r="L311" s="37">
        <f t="shared" si="46"/>
        <v>2552022.6053232197</v>
      </c>
      <c r="M311" s="37">
        <f t="shared" si="47"/>
        <v>2120627.4446794936</v>
      </c>
      <c r="N311" s="41">
        <f>'jan-apr'!M311</f>
        <v>130215.67495725804</v>
      </c>
      <c r="O311" s="41">
        <f t="shared" si="48"/>
        <v>1990411.7697222354</v>
      </c>
    </row>
    <row r="312" spans="1:15" s="34" customFormat="1" ht="15" x14ac:dyDescent="0.25">
      <c r="A312" s="33">
        <v>5046</v>
      </c>
      <c r="B312" s="34" t="s">
        <v>378</v>
      </c>
      <c r="C312" s="81">
        <v>13131395</v>
      </c>
      <c r="D312" s="36">
        <v>1215</v>
      </c>
      <c r="E312" s="37">
        <f t="shared" si="52"/>
        <v>10807.732510288066</v>
      </c>
      <c r="F312" s="38">
        <f t="shared" si="49"/>
        <v>0.66977515580691449</v>
      </c>
      <c r="G312" s="39">
        <f t="shared" si="50"/>
        <v>3197.1760254296159</v>
      </c>
      <c r="H312" s="39">
        <f t="shared" si="51"/>
        <v>1300.246775490466</v>
      </c>
      <c r="I312" s="37">
        <f t="shared" si="44"/>
        <v>4497.4228009200815</v>
      </c>
      <c r="J312" s="40">
        <f t="shared" si="53"/>
        <v>-183.80705609021129</v>
      </c>
      <c r="K312" s="37">
        <f t="shared" si="45"/>
        <v>4313.61574482987</v>
      </c>
      <c r="L312" s="37">
        <f t="shared" si="46"/>
        <v>5464368.7031178987</v>
      </c>
      <c r="M312" s="37">
        <f t="shared" si="47"/>
        <v>5241043.1299682921</v>
      </c>
      <c r="N312" s="41">
        <f>'jan-apr'!M312</f>
        <v>3281234.98654339</v>
      </c>
      <c r="O312" s="41">
        <f t="shared" si="48"/>
        <v>1959808.1434249021</v>
      </c>
    </row>
    <row r="313" spans="1:15" s="34" customFormat="1" ht="15" x14ac:dyDescent="0.25">
      <c r="A313" s="33">
        <v>5047</v>
      </c>
      <c r="B313" s="34" t="s">
        <v>379</v>
      </c>
      <c r="C313" s="81">
        <v>47076871</v>
      </c>
      <c r="D313" s="36">
        <v>3865</v>
      </c>
      <c r="E313" s="37">
        <f t="shared" si="52"/>
        <v>12180.30297542044</v>
      </c>
      <c r="F313" s="38">
        <f t="shared" si="49"/>
        <v>0.75483588397213275</v>
      </c>
      <c r="G313" s="39">
        <f t="shared" si="50"/>
        <v>2373.6337463501918</v>
      </c>
      <c r="H313" s="39">
        <f t="shared" si="51"/>
        <v>819.84711269413515</v>
      </c>
      <c r="I313" s="37">
        <f t="shared" si="44"/>
        <v>3193.4808590443272</v>
      </c>
      <c r="J313" s="40">
        <f t="shared" si="53"/>
        <v>-183.80705609021129</v>
      </c>
      <c r="K313" s="37">
        <f t="shared" si="45"/>
        <v>3009.6738029541157</v>
      </c>
      <c r="L313" s="37">
        <f t="shared" si="46"/>
        <v>12342803.520206325</v>
      </c>
      <c r="M313" s="37">
        <f t="shared" si="47"/>
        <v>11632389.248417657</v>
      </c>
      <c r="N313" s="41">
        <f>'jan-apr'!M313</f>
        <v>7564065.9121318515</v>
      </c>
      <c r="O313" s="41">
        <f t="shared" si="48"/>
        <v>4068323.3362858053</v>
      </c>
    </row>
    <row r="314" spans="1:15" s="34" customFormat="1" ht="15" x14ac:dyDescent="0.25">
      <c r="A314" s="33">
        <v>5049</v>
      </c>
      <c r="B314" s="34" t="s">
        <v>380</v>
      </c>
      <c r="C314" s="81">
        <v>15471280</v>
      </c>
      <c r="D314" s="36">
        <v>1100</v>
      </c>
      <c r="E314" s="37">
        <f t="shared" si="52"/>
        <v>14064.8</v>
      </c>
      <c r="F314" s="38">
        <f t="shared" si="49"/>
        <v>0.87162164704074507</v>
      </c>
      <c r="G314" s="39">
        <f t="shared" si="50"/>
        <v>1242.935531602456</v>
      </c>
      <c r="H314" s="39">
        <f t="shared" si="51"/>
        <v>160.2731540912894</v>
      </c>
      <c r="I314" s="37">
        <f t="shared" ref="I314:I363" si="54">G314+H314</f>
        <v>1403.2086856937453</v>
      </c>
      <c r="J314" s="40">
        <f t="shared" si="53"/>
        <v>-183.80705609021129</v>
      </c>
      <c r="K314" s="37">
        <f t="shared" ref="K314:K363" si="55">I314+J314</f>
        <v>1219.401629603534</v>
      </c>
      <c r="L314" s="37">
        <f t="shared" ref="L314:L363" si="56">(I314*D314)</f>
        <v>1543529.5542631198</v>
      </c>
      <c r="M314" s="37">
        <f t="shared" ref="M314:M363" si="57">(K314*D314)</f>
        <v>1341341.7925638875</v>
      </c>
      <c r="N314" s="41">
        <f>'jan-apr'!M314</f>
        <v>994478.76250841771</v>
      </c>
      <c r="O314" s="41">
        <f t="shared" ref="O314:O363" si="58">M314-N314</f>
        <v>346863.03005546983</v>
      </c>
    </row>
    <row r="315" spans="1:15" s="34" customFormat="1" ht="15" x14ac:dyDescent="0.25">
      <c r="A315" s="33">
        <v>5052</v>
      </c>
      <c r="B315" s="34" t="s">
        <v>381</v>
      </c>
      <c r="C315" s="81">
        <v>6880517</v>
      </c>
      <c r="D315" s="36">
        <v>563</v>
      </c>
      <c r="E315" s="37">
        <f t="shared" si="52"/>
        <v>12221.166962699823</v>
      </c>
      <c r="F315" s="38">
        <f t="shared" si="49"/>
        <v>0.75736830077842276</v>
      </c>
      <c r="G315" s="39">
        <f t="shared" si="50"/>
        <v>2349.1153539825618</v>
      </c>
      <c r="H315" s="39">
        <f t="shared" si="51"/>
        <v>805.5447171463511</v>
      </c>
      <c r="I315" s="37">
        <f t="shared" si="54"/>
        <v>3154.6600711289129</v>
      </c>
      <c r="J315" s="40">
        <f t="shared" si="53"/>
        <v>-183.80705609021129</v>
      </c>
      <c r="K315" s="37">
        <f t="shared" si="55"/>
        <v>2970.8530150387014</v>
      </c>
      <c r="L315" s="37">
        <f t="shared" si="56"/>
        <v>1776073.6200455779</v>
      </c>
      <c r="M315" s="37">
        <f t="shared" si="57"/>
        <v>1672590.2474667889</v>
      </c>
      <c r="N315" s="41">
        <f>'jan-apr'!M315</f>
        <v>1087732.1954929454</v>
      </c>
      <c r="O315" s="41">
        <f t="shared" si="58"/>
        <v>584858.05197384348</v>
      </c>
    </row>
    <row r="316" spans="1:15" s="34" customFormat="1" ht="15" x14ac:dyDescent="0.25">
      <c r="A316" s="33">
        <v>5053</v>
      </c>
      <c r="B316" s="34" t="s">
        <v>382</v>
      </c>
      <c r="C316" s="81">
        <v>84507801</v>
      </c>
      <c r="D316" s="36">
        <v>6764</v>
      </c>
      <c r="E316" s="37">
        <f t="shared" si="52"/>
        <v>12493.761235955057</v>
      </c>
      <c r="F316" s="38">
        <f t="shared" si="49"/>
        <v>0.77426147163251258</v>
      </c>
      <c r="G316" s="39">
        <f t="shared" si="50"/>
        <v>2185.5587900294217</v>
      </c>
      <c r="H316" s="39">
        <f t="shared" si="51"/>
        <v>710.13672150701927</v>
      </c>
      <c r="I316" s="37">
        <f t="shared" si="54"/>
        <v>2895.6955115364408</v>
      </c>
      <c r="J316" s="40">
        <f t="shared" si="53"/>
        <v>-183.80705609021129</v>
      </c>
      <c r="K316" s="37">
        <f t="shared" si="55"/>
        <v>2711.8884554462293</v>
      </c>
      <c r="L316" s="37">
        <f t="shared" si="56"/>
        <v>19586484.440032486</v>
      </c>
      <c r="M316" s="37">
        <f t="shared" si="57"/>
        <v>18343213.512638293</v>
      </c>
      <c r="N316" s="41">
        <f>'jan-apr'!M316</f>
        <v>11490705.66236995</v>
      </c>
      <c r="O316" s="41">
        <f t="shared" si="58"/>
        <v>6852507.8502683435</v>
      </c>
    </row>
    <row r="317" spans="1:15" s="34" customFormat="1" ht="15" x14ac:dyDescent="0.25">
      <c r="A317" s="33">
        <v>5054</v>
      </c>
      <c r="B317" s="34" t="s">
        <v>383</v>
      </c>
      <c r="C317" s="81">
        <v>114539842</v>
      </c>
      <c r="D317" s="36">
        <v>9948</v>
      </c>
      <c r="E317" s="37">
        <f t="shared" si="52"/>
        <v>11513.856252513067</v>
      </c>
      <c r="F317" s="38">
        <f t="shared" si="49"/>
        <v>0.71353494899364522</v>
      </c>
      <c r="G317" s="39">
        <f t="shared" si="50"/>
        <v>2773.5017800946152</v>
      </c>
      <c r="H317" s="39">
        <f t="shared" si="51"/>
        <v>1053.1034657117154</v>
      </c>
      <c r="I317" s="37">
        <f t="shared" si="54"/>
        <v>3826.6052458063305</v>
      </c>
      <c r="J317" s="40">
        <f t="shared" si="53"/>
        <v>-183.80705609021129</v>
      </c>
      <c r="K317" s="37">
        <f t="shared" si="55"/>
        <v>3642.7981897161189</v>
      </c>
      <c r="L317" s="37">
        <f t="shared" si="56"/>
        <v>38067068.985281378</v>
      </c>
      <c r="M317" s="37">
        <f t="shared" si="57"/>
        <v>36238556.391295955</v>
      </c>
      <c r="N317" s="41">
        <f>'jan-apr'!M317</f>
        <v>23058742.961303398</v>
      </c>
      <c r="O317" s="41">
        <f t="shared" si="58"/>
        <v>13179813.429992557</v>
      </c>
    </row>
    <row r="318" spans="1:15" s="34" customFormat="1" ht="15" x14ac:dyDescent="0.25">
      <c r="A318" s="33">
        <v>5055</v>
      </c>
      <c r="B318" s="34" t="s">
        <v>411</v>
      </c>
      <c r="C318" s="81">
        <v>79579041</v>
      </c>
      <c r="D318" s="36">
        <v>5941</v>
      </c>
      <c r="E318" s="37">
        <f t="shared" si="52"/>
        <v>13394.889917522303</v>
      </c>
      <c r="F318" s="38">
        <f t="shared" si="49"/>
        <v>0.83010608126957086</v>
      </c>
      <c r="G318" s="39">
        <f t="shared" si="50"/>
        <v>1644.8815810890737</v>
      </c>
      <c r="H318" s="39">
        <f t="shared" si="51"/>
        <v>394.74168295848301</v>
      </c>
      <c r="I318" s="37">
        <f t="shared" si="54"/>
        <v>2039.6232640475569</v>
      </c>
      <c r="J318" s="40">
        <f t="shared" si="53"/>
        <v>-183.80705609021129</v>
      </c>
      <c r="K318" s="37">
        <f t="shared" si="55"/>
        <v>1855.8162079573456</v>
      </c>
      <c r="L318" s="37">
        <f t="shared" si="56"/>
        <v>12117401.811706536</v>
      </c>
      <c r="M318" s="37">
        <f t="shared" si="57"/>
        <v>11025404.091474591</v>
      </c>
      <c r="N318" s="41">
        <f>'jan-apr'!M318</f>
        <v>5335669.0321022859</v>
      </c>
      <c r="O318" s="41">
        <f t="shared" si="58"/>
        <v>5689735.0593723049</v>
      </c>
    </row>
    <row r="319" spans="1:15" s="34" customFormat="1" ht="15" x14ac:dyDescent="0.25">
      <c r="A319" s="33">
        <v>5056</v>
      </c>
      <c r="B319" s="34" t="s">
        <v>355</v>
      </c>
      <c r="C319" s="81">
        <v>72226598</v>
      </c>
      <c r="D319" s="36">
        <v>5140</v>
      </c>
      <c r="E319" s="37">
        <f t="shared" si="52"/>
        <v>14051.867315175097</v>
      </c>
      <c r="F319" s="38">
        <f t="shared" si="49"/>
        <v>0.87082018466319688</v>
      </c>
      <c r="G319" s="39">
        <f t="shared" si="50"/>
        <v>1250.6951424973972</v>
      </c>
      <c r="H319" s="39">
        <f t="shared" si="51"/>
        <v>164.79959378000513</v>
      </c>
      <c r="I319" s="37">
        <f t="shared" si="54"/>
        <v>1415.4947362774024</v>
      </c>
      <c r="J319" s="40">
        <f t="shared" si="53"/>
        <v>-183.80705609021129</v>
      </c>
      <c r="K319" s="37">
        <f t="shared" si="55"/>
        <v>1231.6876801871911</v>
      </c>
      <c r="L319" s="37">
        <f t="shared" si="56"/>
        <v>7275642.9444658477</v>
      </c>
      <c r="M319" s="37">
        <f t="shared" si="57"/>
        <v>6330874.6761621619</v>
      </c>
      <c r="N319" s="41">
        <f>'jan-apr'!M319</f>
        <v>4659676.1720847897</v>
      </c>
      <c r="O319" s="41">
        <f t="shared" si="58"/>
        <v>1671198.5040773721</v>
      </c>
    </row>
    <row r="320" spans="1:15" s="34" customFormat="1" ht="15" x14ac:dyDescent="0.25">
      <c r="A320" s="33">
        <v>5057</v>
      </c>
      <c r="B320" s="34" t="s">
        <v>357</v>
      </c>
      <c r="C320" s="81">
        <v>133510856</v>
      </c>
      <c r="D320" s="36">
        <v>10306</v>
      </c>
      <c r="E320" s="37">
        <f t="shared" si="52"/>
        <v>12954.672617892489</v>
      </c>
      <c r="F320" s="38">
        <f t="shared" si="49"/>
        <v>0.80282500171215321</v>
      </c>
      <c r="G320" s="39">
        <f t="shared" si="50"/>
        <v>1909.011960866962</v>
      </c>
      <c r="H320" s="39">
        <f t="shared" si="51"/>
        <v>548.81773782891787</v>
      </c>
      <c r="I320" s="37">
        <f t="shared" si="54"/>
        <v>2457.8296986958799</v>
      </c>
      <c r="J320" s="40">
        <f t="shared" si="53"/>
        <v>-183.80705609021129</v>
      </c>
      <c r="K320" s="37">
        <f t="shared" si="55"/>
        <v>2274.0226426056688</v>
      </c>
      <c r="L320" s="37">
        <f t="shared" si="56"/>
        <v>25330392.874759737</v>
      </c>
      <c r="M320" s="37">
        <f t="shared" si="57"/>
        <v>23436077.354694024</v>
      </c>
      <c r="N320" s="41">
        <f>'jan-apr'!M320</f>
        <v>15686558.022647055</v>
      </c>
      <c r="O320" s="41">
        <f t="shared" si="58"/>
        <v>7749519.3320469689</v>
      </c>
    </row>
    <row r="321" spans="1:15" s="34" customFormat="1" ht="15" x14ac:dyDescent="0.25">
      <c r="A321" s="33">
        <v>5058</v>
      </c>
      <c r="B321" s="34" t="s">
        <v>358</v>
      </c>
      <c r="C321" s="81">
        <v>55900784</v>
      </c>
      <c r="D321" s="36">
        <v>4271</v>
      </c>
      <c r="E321" s="37">
        <f t="shared" si="52"/>
        <v>13088.453289627721</v>
      </c>
      <c r="F321" s="38">
        <f t="shared" si="49"/>
        <v>0.81111563715951696</v>
      </c>
      <c r="G321" s="39">
        <f t="shared" si="50"/>
        <v>1828.7435578258228</v>
      </c>
      <c r="H321" s="39">
        <f t="shared" si="51"/>
        <v>501.99450272158663</v>
      </c>
      <c r="I321" s="37">
        <f t="shared" si="54"/>
        <v>2330.7380605474095</v>
      </c>
      <c r="J321" s="40">
        <f t="shared" si="53"/>
        <v>-183.80705609021129</v>
      </c>
      <c r="K321" s="37">
        <f t="shared" si="55"/>
        <v>2146.9310044571985</v>
      </c>
      <c r="L321" s="37">
        <f t="shared" si="56"/>
        <v>9954582.2565979864</v>
      </c>
      <c r="M321" s="37">
        <f t="shared" si="57"/>
        <v>9169542.3200366944</v>
      </c>
      <c r="N321" s="41">
        <f>'jan-apr'!M321</f>
        <v>5424098.3722031405</v>
      </c>
      <c r="O321" s="41">
        <f t="shared" si="58"/>
        <v>3745443.9478335539</v>
      </c>
    </row>
    <row r="322" spans="1:15" s="34" customFormat="1" ht="15" x14ac:dyDescent="0.25">
      <c r="A322" s="33">
        <v>5059</v>
      </c>
      <c r="B322" s="34" t="s">
        <v>412</v>
      </c>
      <c r="C322" s="81">
        <v>228630138</v>
      </c>
      <c r="D322" s="36">
        <v>18300</v>
      </c>
      <c r="E322" s="37">
        <f t="shared" si="52"/>
        <v>12493.450163934427</v>
      </c>
      <c r="F322" s="38">
        <f t="shared" si="49"/>
        <v>0.77424219392454874</v>
      </c>
      <c r="G322" s="39">
        <f t="shared" si="50"/>
        <v>2185.7454332417992</v>
      </c>
      <c r="H322" s="39">
        <f t="shared" si="51"/>
        <v>710.24559671423958</v>
      </c>
      <c r="I322" s="37">
        <f t="shared" si="54"/>
        <v>2895.9910299560388</v>
      </c>
      <c r="J322" s="40">
        <f t="shared" si="53"/>
        <v>-183.80705609021129</v>
      </c>
      <c r="K322" s="37">
        <f t="shared" si="55"/>
        <v>2712.1839738658273</v>
      </c>
      <c r="L322" s="37">
        <f t="shared" si="56"/>
        <v>52996635.848195508</v>
      </c>
      <c r="M322" s="37">
        <f t="shared" si="57"/>
        <v>49632966.721744642</v>
      </c>
      <c r="N322" s="41">
        <f>'jan-apr'!M322</f>
        <v>30738435.189912781</v>
      </c>
      <c r="O322" s="41">
        <f t="shared" si="58"/>
        <v>18894531.531831861</v>
      </c>
    </row>
    <row r="323" spans="1:15" s="34" customFormat="1" ht="15" x14ac:dyDescent="0.25">
      <c r="A323" s="33">
        <v>5060</v>
      </c>
      <c r="B323" s="34" t="s">
        <v>413</v>
      </c>
      <c r="C323" s="81">
        <v>138979653</v>
      </c>
      <c r="D323" s="36">
        <v>9581</v>
      </c>
      <c r="E323" s="37">
        <f t="shared" si="52"/>
        <v>14505.75649723411</v>
      </c>
      <c r="F323" s="38">
        <f t="shared" si="49"/>
        <v>0.89894853603970093</v>
      </c>
      <c r="G323" s="39">
        <f t="shared" si="50"/>
        <v>978.36163326198982</v>
      </c>
      <c r="H323" s="39">
        <f t="shared" si="51"/>
        <v>5.9383800593507656</v>
      </c>
      <c r="I323" s="37">
        <f t="shared" si="54"/>
        <v>984.30001332134054</v>
      </c>
      <c r="J323" s="40">
        <f t="shared" si="53"/>
        <v>-183.80705609021129</v>
      </c>
      <c r="K323" s="37">
        <f t="shared" si="55"/>
        <v>800.49295723112925</v>
      </c>
      <c r="L323" s="37">
        <f t="shared" si="56"/>
        <v>9430578.4276317637</v>
      </c>
      <c r="M323" s="37">
        <f t="shared" si="57"/>
        <v>7669523.0232314495</v>
      </c>
      <c r="N323" s="41">
        <f>'jan-apr'!M323</f>
        <v>4241064.7917194236</v>
      </c>
      <c r="O323" s="41">
        <f t="shared" si="58"/>
        <v>3428458.2315120259</v>
      </c>
    </row>
    <row r="324" spans="1:15" s="34" customFormat="1" ht="15" x14ac:dyDescent="0.25">
      <c r="A324" s="33">
        <v>5061</v>
      </c>
      <c r="B324" s="34" t="s">
        <v>285</v>
      </c>
      <c r="C324" s="81">
        <v>25936172</v>
      </c>
      <c r="D324" s="36">
        <v>1989</v>
      </c>
      <c r="E324" s="37">
        <f t="shared" si="52"/>
        <v>13039.804927099045</v>
      </c>
      <c r="F324" s="38">
        <f t="shared" si="49"/>
        <v>0.80810080823389552</v>
      </c>
      <c r="G324" s="39">
        <f t="shared" si="50"/>
        <v>1857.9325753430285</v>
      </c>
      <c r="H324" s="39">
        <f t="shared" si="51"/>
        <v>519.02142960662343</v>
      </c>
      <c r="I324" s="37">
        <f t="shared" si="54"/>
        <v>2376.9540049496518</v>
      </c>
      <c r="J324" s="40">
        <f t="shared" si="53"/>
        <v>-183.80705609021129</v>
      </c>
      <c r="K324" s="37">
        <f t="shared" si="55"/>
        <v>2193.1469488594403</v>
      </c>
      <c r="L324" s="37">
        <f t="shared" si="56"/>
        <v>4727761.5158448573</v>
      </c>
      <c r="M324" s="37">
        <f t="shared" si="57"/>
        <v>4362169.2812814265</v>
      </c>
      <c r="N324" s="41">
        <f>'jan-apr'!M324</f>
        <v>1221938.6035265862</v>
      </c>
      <c r="O324" s="41">
        <f t="shared" si="58"/>
        <v>3140230.6777548403</v>
      </c>
    </row>
    <row r="325" spans="1:15" s="34" customFormat="1" ht="15" x14ac:dyDescent="0.25">
      <c r="A325" s="33">
        <v>5401</v>
      </c>
      <c r="B325" s="34" t="s">
        <v>324</v>
      </c>
      <c r="C325" s="81">
        <v>1232541704</v>
      </c>
      <c r="D325" s="36">
        <v>77095</v>
      </c>
      <c r="E325" s="37">
        <f t="shared" si="52"/>
        <v>15987.310513003436</v>
      </c>
      <c r="F325" s="38">
        <f t="shared" si="49"/>
        <v>0.99076317623399379</v>
      </c>
      <c r="G325" s="39">
        <f t="shared" si="50"/>
        <v>89.429223800393814</v>
      </c>
      <c r="H325" s="39">
        <f t="shared" si="51"/>
        <v>0</v>
      </c>
      <c r="I325" s="37">
        <f t="shared" si="54"/>
        <v>89.429223800393814</v>
      </c>
      <c r="J325" s="40">
        <f t="shared" si="53"/>
        <v>-183.80705609021129</v>
      </c>
      <c r="K325" s="37">
        <f t="shared" si="55"/>
        <v>-94.377832289817476</v>
      </c>
      <c r="L325" s="37">
        <f t="shared" si="56"/>
        <v>6894546.0088913608</v>
      </c>
      <c r="M325" s="37">
        <f t="shared" si="57"/>
        <v>-7276058.9803834781</v>
      </c>
      <c r="N325" s="41">
        <f>'jan-apr'!M325</f>
        <v>-3304646.7176694898</v>
      </c>
      <c r="O325" s="41">
        <f t="shared" si="58"/>
        <v>-3971412.2627139883</v>
      </c>
    </row>
    <row r="326" spans="1:15" s="34" customFormat="1" ht="15" x14ac:dyDescent="0.25">
      <c r="A326" s="33">
        <v>5402</v>
      </c>
      <c r="B326" s="34" t="s">
        <v>386</v>
      </c>
      <c r="C326" s="81">
        <v>342257645</v>
      </c>
      <c r="D326" s="36">
        <v>24738</v>
      </c>
      <c r="E326" s="37">
        <f t="shared" si="52"/>
        <v>13835.299741288705</v>
      </c>
      <c r="F326" s="38">
        <f t="shared" si="49"/>
        <v>0.85739909190350783</v>
      </c>
      <c r="G326" s="39">
        <f t="shared" si="50"/>
        <v>1380.6356868292326</v>
      </c>
      <c r="H326" s="39">
        <f t="shared" si="51"/>
        <v>240.59824464024231</v>
      </c>
      <c r="I326" s="37">
        <f t="shared" si="54"/>
        <v>1621.2339314694748</v>
      </c>
      <c r="J326" s="40">
        <f t="shared" si="53"/>
        <v>-183.80705609021129</v>
      </c>
      <c r="K326" s="37">
        <f t="shared" si="55"/>
        <v>1437.4268753792635</v>
      </c>
      <c r="L326" s="37">
        <f t="shared" si="56"/>
        <v>40106084.996691868</v>
      </c>
      <c r="M326" s="37">
        <f t="shared" si="57"/>
        <v>35559066.043132223</v>
      </c>
      <c r="N326" s="41">
        <f>'jan-apr'!M326</f>
        <v>23602068.906757526</v>
      </c>
      <c r="O326" s="41">
        <f t="shared" si="58"/>
        <v>11956997.136374697</v>
      </c>
    </row>
    <row r="327" spans="1:15" s="34" customFormat="1" ht="15" x14ac:dyDescent="0.25">
      <c r="A327" s="33">
        <v>5403</v>
      </c>
      <c r="B327" s="34" t="s">
        <v>342</v>
      </c>
      <c r="C327" s="81">
        <v>291713106</v>
      </c>
      <c r="D327" s="36">
        <v>20847</v>
      </c>
      <c r="E327" s="37">
        <f t="shared" si="52"/>
        <v>13993.049647431286</v>
      </c>
      <c r="F327" s="38">
        <f t="shared" si="49"/>
        <v>0.86717514510103066</v>
      </c>
      <c r="G327" s="39">
        <f t="shared" si="50"/>
        <v>1285.9857431436842</v>
      </c>
      <c r="H327" s="39">
        <f t="shared" si="51"/>
        <v>185.38577749033911</v>
      </c>
      <c r="I327" s="37">
        <f t="shared" si="54"/>
        <v>1471.3715206340232</v>
      </c>
      <c r="J327" s="40">
        <f t="shared" si="53"/>
        <v>-183.80705609021129</v>
      </c>
      <c r="K327" s="37">
        <f t="shared" si="55"/>
        <v>1287.5644645438119</v>
      </c>
      <c r="L327" s="37">
        <f t="shared" si="56"/>
        <v>30673682.090657484</v>
      </c>
      <c r="M327" s="37">
        <f t="shared" si="57"/>
        <v>26841856.392344847</v>
      </c>
      <c r="N327" s="41">
        <f>'jan-apr'!M327</f>
        <v>14378276.266148176</v>
      </c>
      <c r="O327" s="41">
        <f t="shared" si="58"/>
        <v>12463580.126196671</v>
      </c>
    </row>
    <row r="328" spans="1:15" s="34" customFormat="1" ht="15" x14ac:dyDescent="0.25">
      <c r="A328" s="33">
        <v>5404</v>
      </c>
      <c r="B328" s="34" t="s">
        <v>339</v>
      </c>
      <c r="C328" s="81">
        <v>22032894</v>
      </c>
      <c r="D328" s="36">
        <v>1959</v>
      </c>
      <c r="E328" s="37">
        <f t="shared" si="52"/>
        <v>11247.010719754977</v>
      </c>
      <c r="F328" s="38">
        <f t="shared" ref="F328:F363" si="59">IF(ISNUMBER(C328),E328/E$364,"")</f>
        <v>0.69699803821154582</v>
      </c>
      <c r="G328" s="39">
        <f t="shared" ref="G328:G363" si="60">(E$364-E328)*0.6</f>
        <v>2933.6090997494694</v>
      </c>
      <c r="H328" s="39">
        <f t="shared" ref="H328:H363" si="61">IF(E328&gt;=E$364*0.9,0,IF(E328&lt;0.9*E$364,(E$364*0.9-E328)*0.35))</f>
        <v>1146.4994021770472</v>
      </c>
      <c r="I328" s="37">
        <f t="shared" si="54"/>
        <v>4080.1085019265165</v>
      </c>
      <c r="J328" s="40">
        <f t="shared" si="53"/>
        <v>-183.80705609021129</v>
      </c>
      <c r="K328" s="37">
        <f t="shared" si="55"/>
        <v>3896.301445836305</v>
      </c>
      <c r="L328" s="37">
        <f t="shared" si="56"/>
        <v>7992932.555274046</v>
      </c>
      <c r="M328" s="37">
        <f t="shared" si="57"/>
        <v>7632854.5323933214</v>
      </c>
      <c r="N328" s="41">
        <f>'jan-apr'!M328</f>
        <v>4499050.01682181</v>
      </c>
      <c r="O328" s="41">
        <f t="shared" si="58"/>
        <v>3133804.5155715114</v>
      </c>
    </row>
    <row r="329" spans="1:15" s="34" customFormat="1" ht="15" x14ac:dyDescent="0.25">
      <c r="A329" s="33">
        <v>5405</v>
      </c>
      <c r="B329" s="34" t="s">
        <v>340</v>
      </c>
      <c r="C329" s="81">
        <v>77955908</v>
      </c>
      <c r="D329" s="36">
        <v>5642</v>
      </c>
      <c r="E329" s="37">
        <f t="shared" ref="E329:E363" si="62">(C329)/D329</f>
        <v>13817.069833392414</v>
      </c>
      <c r="F329" s="38">
        <f t="shared" si="59"/>
        <v>0.85626935082322464</v>
      </c>
      <c r="G329" s="39">
        <f t="shared" si="60"/>
        <v>1391.5736315670074</v>
      </c>
      <c r="H329" s="39">
        <f t="shared" si="61"/>
        <v>246.97871240394431</v>
      </c>
      <c r="I329" s="37">
        <f t="shared" si="54"/>
        <v>1638.5523439709518</v>
      </c>
      <c r="J329" s="40">
        <f t="shared" ref="J329:J363" si="63">I$366</f>
        <v>-183.80705609021129</v>
      </c>
      <c r="K329" s="37">
        <f t="shared" si="55"/>
        <v>1454.7452878807405</v>
      </c>
      <c r="L329" s="37">
        <f t="shared" si="56"/>
        <v>9244712.3246841095</v>
      </c>
      <c r="M329" s="37">
        <f t="shared" si="57"/>
        <v>8207672.9142231382</v>
      </c>
      <c r="N329" s="41">
        <f>'jan-apr'!M329</f>
        <v>5614726.4796113623</v>
      </c>
      <c r="O329" s="41">
        <f t="shared" si="58"/>
        <v>2592946.4346117759</v>
      </c>
    </row>
    <row r="330" spans="1:15" s="34" customFormat="1" ht="15" x14ac:dyDescent="0.25">
      <c r="A330" s="33">
        <v>5406</v>
      </c>
      <c r="B330" s="34" t="s">
        <v>341</v>
      </c>
      <c r="C330" s="81">
        <v>169786258</v>
      </c>
      <c r="D330" s="36">
        <v>11331</v>
      </c>
      <c r="E330" s="37">
        <f t="shared" si="62"/>
        <v>14984.225399346924</v>
      </c>
      <c r="F330" s="38">
        <f t="shared" si="59"/>
        <v>0.9286001380900214</v>
      </c>
      <c r="G330" s="39">
        <f t="shared" si="60"/>
        <v>691.28029199430125</v>
      </c>
      <c r="H330" s="39">
        <f t="shared" si="61"/>
        <v>0</v>
      </c>
      <c r="I330" s="37">
        <f t="shared" si="54"/>
        <v>691.28029199430125</v>
      </c>
      <c r="J330" s="40">
        <f t="shared" si="63"/>
        <v>-183.80705609021129</v>
      </c>
      <c r="K330" s="37">
        <f t="shared" si="55"/>
        <v>507.47323590408996</v>
      </c>
      <c r="L330" s="37">
        <f t="shared" si="56"/>
        <v>7832896.9885874279</v>
      </c>
      <c r="M330" s="37">
        <f t="shared" si="57"/>
        <v>5750179.2360292431</v>
      </c>
      <c r="N330" s="41">
        <f>'jan-apr'!M330</f>
        <v>3481470.9554924071</v>
      </c>
      <c r="O330" s="41">
        <f t="shared" si="58"/>
        <v>2268708.280536836</v>
      </c>
    </row>
    <row r="331" spans="1:15" s="34" customFormat="1" ht="15" x14ac:dyDescent="0.25">
      <c r="A331" s="33">
        <v>5411</v>
      </c>
      <c r="B331" s="34" t="s">
        <v>325</v>
      </c>
      <c r="C331" s="81">
        <v>33034918</v>
      </c>
      <c r="D331" s="36">
        <v>2822</v>
      </c>
      <c r="E331" s="37">
        <f t="shared" si="62"/>
        <v>11706.207654145996</v>
      </c>
      <c r="F331" s="38">
        <f t="shared" si="59"/>
        <v>0.72545532080852271</v>
      </c>
      <c r="G331" s="39">
        <f t="shared" si="60"/>
        <v>2658.0909391148584</v>
      </c>
      <c r="H331" s="39">
        <f t="shared" si="61"/>
        <v>985.78047514019067</v>
      </c>
      <c r="I331" s="37">
        <f t="shared" si="54"/>
        <v>3643.8714142550489</v>
      </c>
      <c r="J331" s="40">
        <f t="shared" si="63"/>
        <v>-183.80705609021129</v>
      </c>
      <c r="K331" s="37">
        <f t="shared" si="55"/>
        <v>3460.0643581648374</v>
      </c>
      <c r="L331" s="37">
        <f t="shared" si="56"/>
        <v>10283005.131027749</v>
      </c>
      <c r="M331" s="37">
        <f t="shared" si="57"/>
        <v>9764301.6187411714</v>
      </c>
      <c r="N331" s="41">
        <f>'jan-apr'!M331</f>
        <v>6191810.0293625081</v>
      </c>
      <c r="O331" s="41">
        <f t="shared" si="58"/>
        <v>3572491.5893786633</v>
      </c>
    </row>
    <row r="332" spans="1:15" s="34" customFormat="1" ht="15" x14ac:dyDescent="0.25">
      <c r="A332" s="33">
        <v>5412</v>
      </c>
      <c r="B332" s="34" t="s">
        <v>313</v>
      </c>
      <c r="C332" s="81">
        <v>50305473</v>
      </c>
      <c r="D332" s="36">
        <v>4209</v>
      </c>
      <c r="E332" s="37">
        <f t="shared" si="62"/>
        <v>11951.88239486814</v>
      </c>
      <c r="F332" s="38">
        <f t="shared" si="59"/>
        <v>0.74068023848559905</v>
      </c>
      <c r="G332" s="39">
        <f t="shared" si="60"/>
        <v>2510.6860946815714</v>
      </c>
      <c r="H332" s="39">
        <f t="shared" si="61"/>
        <v>899.79431588744001</v>
      </c>
      <c r="I332" s="37">
        <f t="shared" si="54"/>
        <v>3410.4804105690114</v>
      </c>
      <c r="J332" s="40">
        <f t="shared" si="63"/>
        <v>-183.80705609021129</v>
      </c>
      <c r="K332" s="37">
        <f t="shared" si="55"/>
        <v>3226.6733544788003</v>
      </c>
      <c r="L332" s="37">
        <f t="shared" si="56"/>
        <v>14354712.048084969</v>
      </c>
      <c r="M332" s="37">
        <f t="shared" si="57"/>
        <v>13581068.149001271</v>
      </c>
      <c r="N332" s="41">
        <f>'jan-apr'!M332</f>
        <v>8847563.7696799394</v>
      </c>
      <c r="O332" s="41">
        <f t="shared" si="58"/>
        <v>4733504.3793213312</v>
      </c>
    </row>
    <row r="333" spans="1:15" s="34" customFormat="1" ht="15" x14ac:dyDescent="0.25">
      <c r="A333" s="33">
        <v>5413</v>
      </c>
      <c r="B333" s="34" t="s">
        <v>326</v>
      </c>
      <c r="C333" s="81">
        <v>16697298</v>
      </c>
      <c r="D333" s="36">
        <v>1320</v>
      </c>
      <c r="E333" s="37">
        <f t="shared" si="62"/>
        <v>12649.468181818182</v>
      </c>
      <c r="F333" s="38">
        <f t="shared" si="59"/>
        <v>0.78391091880622998</v>
      </c>
      <c r="G333" s="39">
        <f t="shared" si="60"/>
        <v>2092.1346225115467</v>
      </c>
      <c r="H333" s="39">
        <f t="shared" si="61"/>
        <v>655.63929045492557</v>
      </c>
      <c r="I333" s="37">
        <f t="shared" si="54"/>
        <v>2747.7739129664724</v>
      </c>
      <c r="J333" s="40">
        <f t="shared" si="63"/>
        <v>-183.80705609021129</v>
      </c>
      <c r="K333" s="37">
        <f t="shared" si="55"/>
        <v>2563.9668568762609</v>
      </c>
      <c r="L333" s="37">
        <f t="shared" si="56"/>
        <v>3627061.5651157433</v>
      </c>
      <c r="M333" s="37">
        <f t="shared" si="57"/>
        <v>3384436.2510766643</v>
      </c>
      <c r="N333" s="41">
        <f>'jan-apr'!M333</f>
        <v>1647522.0150101027</v>
      </c>
      <c r="O333" s="41">
        <f t="shared" si="58"/>
        <v>1736914.2360665617</v>
      </c>
    </row>
    <row r="334" spans="1:15" s="34" customFormat="1" ht="15" x14ac:dyDescent="0.25">
      <c r="A334" s="33">
        <v>5414</v>
      </c>
      <c r="B334" s="34" t="s">
        <v>327</v>
      </c>
      <c r="C334" s="81">
        <v>13865880</v>
      </c>
      <c r="D334" s="36">
        <v>1092</v>
      </c>
      <c r="E334" s="37">
        <f t="shared" si="62"/>
        <v>12697.692307692309</v>
      </c>
      <c r="F334" s="38">
        <f t="shared" si="59"/>
        <v>0.78689945700240105</v>
      </c>
      <c r="G334" s="39">
        <f t="shared" si="60"/>
        <v>2063.2001469870706</v>
      </c>
      <c r="H334" s="39">
        <f t="shared" si="61"/>
        <v>638.76084639898113</v>
      </c>
      <c r="I334" s="37">
        <f t="shared" si="54"/>
        <v>2701.960993386052</v>
      </c>
      <c r="J334" s="40">
        <f t="shared" si="63"/>
        <v>-183.80705609021129</v>
      </c>
      <c r="K334" s="37">
        <f t="shared" si="55"/>
        <v>2518.1539372958405</v>
      </c>
      <c r="L334" s="37">
        <f t="shared" si="56"/>
        <v>2950541.4047775688</v>
      </c>
      <c r="M334" s="37">
        <f t="shared" si="57"/>
        <v>2749824.0995270577</v>
      </c>
      <c r="N334" s="41">
        <f>'jan-apr'!M334</f>
        <v>1264860.5960538124</v>
      </c>
      <c r="O334" s="41">
        <f t="shared" si="58"/>
        <v>1484963.5034732453</v>
      </c>
    </row>
    <row r="335" spans="1:15" s="34" customFormat="1" ht="15" x14ac:dyDescent="0.25">
      <c r="A335" s="33">
        <v>5415</v>
      </c>
      <c r="B335" s="34" t="s">
        <v>387</v>
      </c>
      <c r="C335" s="81">
        <v>9845486</v>
      </c>
      <c r="D335" s="36">
        <v>1020</v>
      </c>
      <c r="E335" s="37">
        <f t="shared" si="62"/>
        <v>9652.4372549019608</v>
      </c>
      <c r="F335" s="38">
        <f t="shared" si="59"/>
        <v>0.59817937390329734</v>
      </c>
      <c r="G335" s="39">
        <f t="shared" si="60"/>
        <v>3890.3531786612789</v>
      </c>
      <c r="H335" s="39">
        <f t="shared" si="61"/>
        <v>1704.6001148756027</v>
      </c>
      <c r="I335" s="37">
        <f t="shared" si="54"/>
        <v>5594.9532935368816</v>
      </c>
      <c r="J335" s="40">
        <f t="shared" si="63"/>
        <v>-183.80705609021129</v>
      </c>
      <c r="K335" s="37">
        <f t="shared" si="55"/>
        <v>5411.1462374466701</v>
      </c>
      <c r="L335" s="37">
        <f t="shared" si="56"/>
        <v>5706852.3594076196</v>
      </c>
      <c r="M335" s="37">
        <f t="shared" si="57"/>
        <v>5519369.1621956034</v>
      </c>
      <c r="N335" s="41">
        <f>'jan-apr'!M335</f>
        <v>3445671.1979623507</v>
      </c>
      <c r="O335" s="41">
        <f t="shared" si="58"/>
        <v>2073697.9642332527</v>
      </c>
    </row>
    <row r="336" spans="1:15" s="34" customFormat="1" ht="15" x14ac:dyDescent="0.25">
      <c r="A336" s="33">
        <v>5416</v>
      </c>
      <c r="B336" s="34" t="s">
        <v>328</v>
      </c>
      <c r="C336" s="81">
        <v>68267723</v>
      </c>
      <c r="D336" s="36">
        <v>3959</v>
      </c>
      <c r="E336" s="37">
        <f t="shared" si="62"/>
        <v>17243.678454155091</v>
      </c>
      <c r="F336" s="38">
        <f t="shared" si="59"/>
        <v>1.0686226192517256</v>
      </c>
      <c r="G336" s="39">
        <f t="shared" si="60"/>
        <v>-664.39154089059923</v>
      </c>
      <c r="H336" s="39">
        <f t="shared" si="61"/>
        <v>0</v>
      </c>
      <c r="I336" s="37">
        <f t="shared" si="54"/>
        <v>-664.39154089059923</v>
      </c>
      <c r="J336" s="40">
        <f t="shared" si="63"/>
        <v>-183.80705609021129</v>
      </c>
      <c r="K336" s="37">
        <f t="shared" si="55"/>
        <v>-848.19859698081052</v>
      </c>
      <c r="L336" s="37">
        <f t="shared" si="56"/>
        <v>-2630326.1103858822</v>
      </c>
      <c r="M336" s="37">
        <f t="shared" si="57"/>
        <v>-3358018.2454470289</v>
      </c>
      <c r="N336" s="41">
        <f>'jan-apr'!M336</f>
        <v>-4742835.566870138</v>
      </c>
      <c r="O336" s="41">
        <f t="shared" si="58"/>
        <v>1384817.3214231092</v>
      </c>
    </row>
    <row r="337" spans="1:15" s="34" customFormat="1" ht="15" x14ac:dyDescent="0.25">
      <c r="A337" s="33">
        <v>5417</v>
      </c>
      <c r="B337" s="34" t="s">
        <v>329</v>
      </c>
      <c r="C337" s="81">
        <v>26365407</v>
      </c>
      <c r="D337" s="36">
        <v>2089</v>
      </c>
      <c r="E337" s="37">
        <f t="shared" si="62"/>
        <v>12621.066060315941</v>
      </c>
      <c r="F337" s="38">
        <f t="shared" si="59"/>
        <v>0.78215078685104866</v>
      </c>
      <c r="G337" s="39">
        <f t="shared" si="60"/>
        <v>2109.1758954128909</v>
      </c>
      <c r="H337" s="39">
        <f t="shared" si="61"/>
        <v>665.58003298070969</v>
      </c>
      <c r="I337" s="37">
        <f t="shared" si="54"/>
        <v>2774.7559283936007</v>
      </c>
      <c r="J337" s="40">
        <f t="shared" si="63"/>
        <v>-183.80705609021129</v>
      </c>
      <c r="K337" s="37">
        <f t="shared" si="55"/>
        <v>2590.9488723033892</v>
      </c>
      <c r="L337" s="37">
        <f t="shared" si="56"/>
        <v>5796465.1344142314</v>
      </c>
      <c r="M337" s="37">
        <f t="shared" si="57"/>
        <v>5412492.1942417799</v>
      </c>
      <c r="N337" s="41">
        <f>'jan-apr'!M337</f>
        <v>3176300.2592091695</v>
      </c>
      <c r="O337" s="41">
        <f t="shared" si="58"/>
        <v>2236191.9350326103</v>
      </c>
    </row>
    <row r="338" spans="1:15" s="34" customFormat="1" ht="15" x14ac:dyDescent="0.25">
      <c r="A338" s="33">
        <v>5418</v>
      </c>
      <c r="B338" s="34" t="s">
        <v>330</v>
      </c>
      <c r="C338" s="81">
        <v>98583740</v>
      </c>
      <c r="D338" s="36">
        <v>6609</v>
      </c>
      <c r="E338" s="37">
        <f t="shared" si="62"/>
        <v>14916.589499167801</v>
      </c>
      <c r="F338" s="38">
        <f t="shared" si="59"/>
        <v>0.92440861636819027</v>
      </c>
      <c r="G338" s="39">
        <f t="shared" si="60"/>
        <v>731.86183210177478</v>
      </c>
      <c r="H338" s="39">
        <f t="shared" si="61"/>
        <v>0</v>
      </c>
      <c r="I338" s="37">
        <f t="shared" si="54"/>
        <v>731.86183210177478</v>
      </c>
      <c r="J338" s="40">
        <f t="shared" si="63"/>
        <v>-183.80705609021129</v>
      </c>
      <c r="K338" s="37">
        <f t="shared" si="55"/>
        <v>548.05477601156349</v>
      </c>
      <c r="L338" s="37">
        <f t="shared" si="56"/>
        <v>4836874.8483606298</v>
      </c>
      <c r="M338" s="37">
        <f t="shared" si="57"/>
        <v>3622094.0146604232</v>
      </c>
      <c r="N338" s="41">
        <f>'jan-apr'!M338</f>
        <v>1555999.1725575281</v>
      </c>
      <c r="O338" s="41">
        <f t="shared" si="58"/>
        <v>2066094.842102895</v>
      </c>
    </row>
    <row r="339" spans="1:15" s="34" customFormat="1" ht="15" x14ac:dyDescent="0.25">
      <c r="A339" s="33">
        <v>5419</v>
      </c>
      <c r="B339" s="34" t="s">
        <v>331</v>
      </c>
      <c r="C339" s="81">
        <v>45887336</v>
      </c>
      <c r="D339" s="36">
        <v>3465</v>
      </c>
      <c r="E339" s="37">
        <f t="shared" si="62"/>
        <v>13243.098412698413</v>
      </c>
      <c r="F339" s="38">
        <f t="shared" si="59"/>
        <v>0.82069928121259228</v>
      </c>
      <c r="G339" s="39">
        <f t="shared" si="60"/>
        <v>1735.9564839834077</v>
      </c>
      <c r="H339" s="39">
        <f t="shared" si="61"/>
        <v>447.86870964684454</v>
      </c>
      <c r="I339" s="37">
        <f t="shared" si="54"/>
        <v>2183.8251936302522</v>
      </c>
      <c r="J339" s="40">
        <f t="shared" si="63"/>
        <v>-183.80705609021129</v>
      </c>
      <c r="K339" s="37">
        <f t="shared" si="55"/>
        <v>2000.0181375400409</v>
      </c>
      <c r="L339" s="37">
        <f t="shared" si="56"/>
        <v>7566954.2959288238</v>
      </c>
      <c r="M339" s="37">
        <f t="shared" si="57"/>
        <v>6930062.8465762418</v>
      </c>
      <c r="N339" s="41">
        <f>'jan-apr'!M339</f>
        <v>4583037.9394015195</v>
      </c>
      <c r="O339" s="41">
        <f t="shared" si="58"/>
        <v>2347024.9071747223</v>
      </c>
    </row>
    <row r="340" spans="1:15" s="34" customFormat="1" ht="15" x14ac:dyDescent="0.25">
      <c r="A340" s="33">
        <v>5420</v>
      </c>
      <c r="B340" s="34" t="s">
        <v>332</v>
      </c>
      <c r="C340" s="81">
        <v>12317118</v>
      </c>
      <c r="D340" s="36">
        <v>1063</v>
      </c>
      <c r="E340" s="37">
        <f t="shared" si="62"/>
        <v>11587.12888052681</v>
      </c>
      <c r="F340" s="38">
        <f t="shared" si="59"/>
        <v>0.71807578915577641</v>
      </c>
      <c r="G340" s="39">
        <f t="shared" si="60"/>
        <v>2729.5382032863695</v>
      </c>
      <c r="H340" s="39">
        <f t="shared" si="61"/>
        <v>1027.4580459069055</v>
      </c>
      <c r="I340" s="37">
        <f t="shared" si="54"/>
        <v>3756.9962491932747</v>
      </c>
      <c r="J340" s="40">
        <f t="shared" si="63"/>
        <v>-183.80705609021129</v>
      </c>
      <c r="K340" s="37">
        <f t="shared" si="55"/>
        <v>3573.1891931030632</v>
      </c>
      <c r="L340" s="37">
        <f t="shared" si="56"/>
        <v>3993687.0128924511</v>
      </c>
      <c r="M340" s="37">
        <f t="shared" si="57"/>
        <v>3798300.1122685564</v>
      </c>
      <c r="N340" s="41">
        <f>'jan-apr'!M340</f>
        <v>2391614.7739058621</v>
      </c>
      <c r="O340" s="41">
        <f t="shared" si="58"/>
        <v>1406685.3383626943</v>
      </c>
    </row>
    <row r="341" spans="1:15" s="34" customFormat="1" ht="15" x14ac:dyDescent="0.25">
      <c r="A341" s="33">
        <v>5421</v>
      </c>
      <c r="B341" s="34" t="s">
        <v>414</v>
      </c>
      <c r="C341" s="81">
        <v>202767106</v>
      </c>
      <c r="D341" s="36">
        <v>14725</v>
      </c>
      <c r="E341" s="37">
        <f t="shared" si="62"/>
        <v>13770.261867572157</v>
      </c>
      <c r="F341" s="38">
        <f t="shared" si="59"/>
        <v>0.8533685746825842</v>
      </c>
      <c r="G341" s="39">
        <f t="shared" si="60"/>
        <v>1419.6584110591614</v>
      </c>
      <c r="H341" s="39">
        <f t="shared" si="61"/>
        <v>263.36150044103425</v>
      </c>
      <c r="I341" s="37">
        <f t="shared" si="54"/>
        <v>1683.0199115001956</v>
      </c>
      <c r="J341" s="40">
        <f t="shared" si="63"/>
        <v>-183.80705609021129</v>
      </c>
      <c r="K341" s="37">
        <f t="shared" si="55"/>
        <v>1499.2128554099843</v>
      </c>
      <c r="L341" s="37">
        <f t="shared" si="56"/>
        <v>24782468.196840379</v>
      </c>
      <c r="M341" s="37">
        <f t="shared" si="57"/>
        <v>22075909.29591202</v>
      </c>
      <c r="N341" s="41">
        <f>'jan-apr'!M341</f>
        <v>11988675.699260408</v>
      </c>
      <c r="O341" s="41">
        <f t="shared" si="58"/>
        <v>10087233.596651612</v>
      </c>
    </row>
    <row r="342" spans="1:15" s="34" customFormat="1" ht="15" x14ac:dyDescent="0.25">
      <c r="A342" s="33">
        <v>5422</v>
      </c>
      <c r="B342" s="34" t="s">
        <v>333</v>
      </c>
      <c r="C342" s="81">
        <v>63628869</v>
      </c>
      <c r="D342" s="36">
        <v>5559</v>
      </c>
      <c r="E342" s="37">
        <f t="shared" si="62"/>
        <v>11446.099838100377</v>
      </c>
      <c r="F342" s="38">
        <f t="shared" si="59"/>
        <v>0.70933595878205569</v>
      </c>
      <c r="G342" s="39">
        <f t="shared" si="60"/>
        <v>2814.1556287422291</v>
      </c>
      <c r="H342" s="39">
        <f t="shared" si="61"/>
        <v>1076.818210756157</v>
      </c>
      <c r="I342" s="37">
        <f t="shared" si="54"/>
        <v>3890.973839498386</v>
      </c>
      <c r="J342" s="40">
        <f t="shared" si="63"/>
        <v>-183.80705609021129</v>
      </c>
      <c r="K342" s="37">
        <f t="shared" si="55"/>
        <v>3707.1667834081745</v>
      </c>
      <c r="L342" s="37">
        <f t="shared" si="56"/>
        <v>21629923.573771529</v>
      </c>
      <c r="M342" s="37">
        <f t="shared" si="57"/>
        <v>20608140.14896604</v>
      </c>
      <c r="N342" s="41">
        <f>'jan-apr'!M342</f>
        <v>12918705.871394819</v>
      </c>
      <c r="O342" s="41">
        <f t="shared" si="58"/>
        <v>7689434.2775712218</v>
      </c>
    </row>
    <row r="343" spans="1:15" s="34" customFormat="1" ht="15" x14ac:dyDescent="0.25">
      <c r="A343" s="33">
        <v>5423</v>
      </c>
      <c r="B343" s="34" t="s">
        <v>334</v>
      </c>
      <c r="C343" s="81">
        <v>27470268</v>
      </c>
      <c r="D343" s="36">
        <v>2172</v>
      </c>
      <c r="E343" s="37">
        <f t="shared" si="62"/>
        <v>12647.453038674033</v>
      </c>
      <c r="F343" s="38">
        <f t="shared" si="59"/>
        <v>0.78378603666170421</v>
      </c>
      <c r="G343" s="39">
        <f t="shared" si="60"/>
        <v>2093.3437083980357</v>
      </c>
      <c r="H343" s="39">
        <f t="shared" si="61"/>
        <v>656.34459055537741</v>
      </c>
      <c r="I343" s="37">
        <f t="shared" si="54"/>
        <v>2749.6882989534133</v>
      </c>
      <c r="J343" s="40">
        <f t="shared" si="63"/>
        <v>-183.80705609021129</v>
      </c>
      <c r="K343" s="37">
        <f t="shared" si="55"/>
        <v>2565.8812428632018</v>
      </c>
      <c r="L343" s="37">
        <f t="shared" si="56"/>
        <v>5972322.9853268135</v>
      </c>
      <c r="M343" s="37">
        <f t="shared" si="57"/>
        <v>5573094.0594988745</v>
      </c>
      <c r="N343" s="41">
        <f>'jan-apr'!M343</f>
        <v>3424091.2674257136</v>
      </c>
      <c r="O343" s="41">
        <f t="shared" si="58"/>
        <v>2149002.7920731609</v>
      </c>
    </row>
    <row r="344" spans="1:15" s="34" customFormat="1" ht="15" x14ac:dyDescent="0.25">
      <c r="A344" s="33">
        <v>5424</v>
      </c>
      <c r="B344" s="34" t="s">
        <v>335</v>
      </c>
      <c r="C344" s="81">
        <v>31514044</v>
      </c>
      <c r="D344" s="36">
        <v>2773</v>
      </c>
      <c r="E344" s="37">
        <f t="shared" si="62"/>
        <v>11364.602957086188</v>
      </c>
      <c r="F344" s="38">
        <f t="shared" si="59"/>
        <v>0.70428544646348235</v>
      </c>
      <c r="G344" s="39">
        <f t="shared" si="60"/>
        <v>2863.0537573507427</v>
      </c>
      <c r="H344" s="39">
        <f t="shared" si="61"/>
        <v>1105.3421191111231</v>
      </c>
      <c r="I344" s="37">
        <f t="shared" si="54"/>
        <v>3968.3958764618656</v>
      </c>
      <c r="J344" s="40">
        <f t="shared" si="63"/>
        <v>-183.80705609021129</v>
      </c>
      <c r="K344" s="37">
        <f t="shared" si="55"/>
        <v>3784.588820371654</v>
      </c>
      <c r="L344" s="37">
        <f t="shared" si="56"/>
        <v>11004361.765428754</v>
      </c>
      <c r="M344" s="37">
        <f t="shared" si="57"/>
        <v>10494664.798890596</v>
      </c>
      <c r="N344" s="41">
        <f>'jan-apr'!M344</f>
        <v>6658916.1660780422</v>
      </c>
      <c r="O344" s="41">
        <f t="shared" si="58"/>
        <v>3835748.632812554</v>
      </c>
    </row>
    <row r="345" spans="1:15" s="34" customFormat="1" ht="15" x14ac:dyDescent="0.25">
      <c r="A345" s="33">
        <v>5425</v>
      </c>
      <c r="B345" s="34" t="s">
        <v>415</v>
      </c>
      <c r="C345" s="81">
        <v>27211553</v>
      </c>
      <c r="D345" s="36">
        <v>1831</v>
      </c>
      <c r="E345" s="37">
        <f t="shared" si="62"/>
        <v>14861.580010922993</v>
      </c>
      <c r="F345" s="38">
        <f t="shared" si="59"/>
        <v>0.9209995767269008</v>
      </c>
      <c r="G345" s="39">
        <f t="shared" si="60"/>
        <v>764.86752504865979</v>
      </c>
      <c r="H345" s="39">
        <f t="shared" si="61"/>
        <v>0</v>
      </c>
      <c r="I345" s="37">
        <f t="shared" si="54"/>
        <v>764.86752504865979</v>
      </c>
      <c r="J345" s="40">
        <f t="shared" si="63"/>
        <v>-183.80705609021129</v>
      </c>
      <c r="K345" s="37">
        <f t="shared" si="55"/>
        <v>581.0604689584485</v>
      </c>
      <c r="L345" s="37">
        <f t="shared" si="56"/>
        <v>1400472.438364096</v>
      </c>
      <c r="M345" s="37">
        <f t="shared" si="57"/>
        <v>1063921.7186629192</v>
      </c>
      <c r="N345" s="41">
        <f>'jan-apr'!M345</f>
        <v>-449255.07641809236</v>
      </c>
      <c r="O345" s="41">
        <f t="shared" si="58"/>
        <v>1513176.7950810115</v>
      </c>
    </row>
    <row r="346" spans="1:15" s="34" customFormat="1" ht="15" x14ac:dyDescent="0.25">
      <c r="A346" s="33">
        <v>5426</v>
      </c>
      <c r="B346" s="34" t="s">
        <v>416</v>
      </c>
      <c r="C346" s="81">
        <v>24476743</v>
      </c>
      <c r="D346" s="36">
        <v>2072</v>
      </c>
      <c r="E346" s="37">
        <f t="shared" si="62"/>
        <v>11813.099903474904</v>
      </c>
      <c r="F346" s="38">
        <f t="shared" si="59"/>
        <v>0.73207963103091855</v>
      </c>
      <c r="G346" s="39">
        <f t="shared" si="60"/>
        <v>2593.9555895175131</v>
      </c>
      <c r="H346" s="39">
        <f t="shared" si="61"/>
        <v>948.36818787507275</v>
      </c>
      <c r="I346" s="37">
        <f t="shared" si="54"/>
        <v>3542.3237773925857</v>
      </c>
      <c r="J346" s="40">
        <f t="shared" si="63"/>
        <v>-183.80705609021129</v>
      </c>
      <c r="K346" s="37">
        <f t="shared" si="55"/>
        <v>3358.5167213023742</v>
      </c>
      <c r="L346" s="37">
        <f t="shared" si="56"/>
        <v>7339694.8667574376</v>
      </c>
      <c r="M346" s="37">
        <f t="shared" si="57"/>
        <v>6958846.6465385193</v>
      </c>
      <c r="N346" s="41">
        <f>'jan-apr'!M346</f>
        <v>2985713.0117431297</v>
      </c>
      <c r="O346" s="41">
        <f t="shared" si="58"/>
        <v>3973133.6347953896</v>
      </c>
    </row>
    <row r="347" spans="1:15" s="34" customFormat="1" ht="15" x14ac:dyDescent="0.25">
      <c r="A347" s="33">
        <v>5427</v>
      </c>
      <c r="B347" s="34" t="s">
        <v>336</v>
      </c>
      <c r="C347" s="81">
        <v>36802274</v>
      </c>
      <c r="D347" s="36">
        <v>2893</v>
      </c>
      <c r="E347" s="37">
        <f t="shared" si="62"/>
        <v>12721.145523677844</v>
      </c>
      <c r="F347" s="38">
        <f t="shared" si="59"/>
        <v>0.78835289613738446</v>
      </c>
      <c r="G347" s="39">
        <f t="shared" si="60"/>
        <v>2049.1282173957493</v>
      </c>
      <c r="H347" s="39">
        <f t="shared" si="61"/>
        <v>630.55222080404383</v>
      </c>
      <c r="I347" s="37">
        <f t="shared" si="54"/>
        <v>2679.6804381997931</v>
      </c>
      <c r="J347" s="40">
        <f t="shared" si="63"/>
        <v>-183.80705609021129</v>
      </c>
      <c r="K347" s="37">
        <f t="shared" si="55"/>
        <v>2495.8733821095821</v>
      </c>
      <c r="L347" s="37">
        <f t="shared" si="56"/>
        <v>7752315.5077120019</v>
      </c>
      <c r="M347" s="37">
        <f t="shared" si="57"/>
        <v>7220561.694443021</v>
      </c>
      <c r="N347" s="41">
        <f>'jan-apr'!M347</f>
        <v>3737848.7128971405</v>
      </c>
      <c r="O347" s="41">
        <f t="shared" si="58"/>
        <v>3482712.9815458804</v>
      </c>
    </row>
    <row r="348" spans="1:15" s="34" customFormat="1" ht="15" x14ac:dyDescent="0.25">
      <c r="A348" s="33">
        <v>5428</v>
      </c>
      <c r="B348" s="34" t="s">
        <v>337</v>
      </c>
      <c r="C348" s="81">
        <v>58799820</v>
      </c>
      <c r="D348" s="36">
        <v>4812</v>
      </c>
      <c r="E348" s="37">
        <f t="shared" si="62"/>
        <v>12219.413965087282</v>
      </c>
      <c r="F348" s="38">
        <f t="shared" si="59"/>
        <v>0.75725966427692248</v>
      </c>
      <c r="G348" s="39">
        <f t="shared" si="60"/>
        <v>2350.1671525500865</v>
      </c>
      <c r="H348" s="39">
        <f t="shared" si="61"/>
        <v>806.15826631074037</v>
      </c>
      <c r="I348" s="37">
        <f t="shared" si="54"/>
        <v>3156.3254188608271</v>
      </c>
      <c r="J348" s="40">
        <f t="shared" si="63"/>
        <v>-183.80705609021129</v>
      </c>
      <c r="K348" s="37">
        <f t="shared" si="55"/>
        <v>2972.5183627706156</v>
      </c>
      <c r="L348" s="37">
        <f t="shared" si="56"/>
        <v>15188237.915558299</v>
      </c>
      <c r="M348" s="37">
        <f t="shared" si="57"/>
        <v>14303758.361652203</v>
      </c>
      <c r="N348" s="41">
        <f>'jan-apr'!M348</f>
        <v>8329697.8474459201</v>
      </c>
      <c r="O348" s="41">
        <f t="shared" si="58"/>
        <v>5974060.5142062828</v>
      </c>
    </row>
    <row r="349" spans="1:15" s="34" customFormat="1" ht="15" x14ac:dyDescent="0.25">
      <c r="A349" s="33">
        <v>5429</v>
      </c>
      <c r="B349" s="34" t="s">
        <v>338</v>
      </c>
      <c r="C349" s="81">
        <v>16775987</v>
      </c>
      <c r="D349" s="36">
        <v>1166</v>
      </c>
      <c r="E349" s="37">
        <f t="shared" si="62"/>
        <v>14387.638936535162</v>
      </c>
      <c r="F349" s="38">
        <f t="shared" si="59"/>
        <v>0.89162857252789474</v>
      </c>
      <c r="G349" s="39">
        <f t="shared" si="60"/>
        <v>1049.2321696813581</v>
      </c>
      <c r="H349" s="39">
        <f t="shared" si="61"/>
        <v>47.279526303982308</v>
      </c>
      <c r="I349" s="37">
        <f t="shared" si="54"/>
        <v>1096.5116959853403</v>
      </c>
      <c r="J349" s="40">
        <f t="shared" si="63"/>
        <v>-183.80705609021129</v>
      </c>
      <c r="K349" s="37">
        <f t="shared" si="55"/>
        <v>912.70463989512905</v>
      </c>
      <c r="L349" s="37">
        <f t="shared" si="56"/>
        <v>1278532.6375189067</v>
      </c>
      <c r="M349" s="37">
        <f t="shared" si="57"/>
        <v>1064213.6101177204</v>
      </c>
      <c r="N349" s="41">
        <f>'jan-apr'!M349</f>
        <v>-68017.610651826777</v>
      </c>
      <c r="O349" s="41">
        <f t="shared" si="58"/>
        <v>1132231.2207695472</v>
      </c>
    </row>
    <row r="350" spans="1:15" s="34" customFormat="1" ht="15" x14ac:dyDescent="0.25">
      <c r="A350" s="33">
        <v>5430</v>
      </c>
      <c r="B350" s="34" t="s">
        <v>417</v>
      </c>
      <c r="C350" s="81">
        <v>28394535</v>
      </c>
      <c r="D350" s="36">
        <v>2920</v>
      </c>
      <c r="E350" s="37">
        <f t="shared" si="62"/>
        <v>9724.1558219178078</v>
      </c>
      <c r="F350" s="38">
        <f t="shared" si="59"/>
        <v>0.60262390603356253</v>
      </c>
      <c r="G350" s="39">
        <f t="shared" si="60"/>
        <v>3847.3220384517708</v>
      </c>
      <c r="H350" s="39">
        <f t="shared" si="61"/>
        <v>1679.4986164200564</v>
      </c>
      <c r="I350" s="37">
        <f t="shared" si="54"/>
        <v>5526.8206548718272</v>
      </c>
      <c r="J350" s="40">
        <f t="shared" si="63"/>
        <v>-183.80705609021129</v>
      </c>
      <c r="K350" s="37">
        <f t="shared" si="55"/>
        <v>5343.0135987816157</v>
      </c>
      <c r="L350" s="37">
        <f t="shared" si="56"/>
        <v>16138316.312225735</v>
      </c>
      <c r="M350" s="37">
        <f t="shared" si="57"/>
        <v>15601599.708442317</v>
      </c>
      <c r="N350" s="41">
        <f>'jan-apr'!M350</f>
        <v>9157246.1059314366</v>
      </c>
      <c r="O350" s="41">
        <f t="shared" si="58"/>
        <v>6444353.6025108807</v>
      </c>
    </row>
    <row r="351" spans="1:15" s="34" customFormat="1" ht="15" x14ac:dyDescent="0.25">
      <c r="A351" s="33">
        <v>5432</v>
      </c>
      <c r="B351" s="34" t="s">
        <v>343</v>
      </c>
      <c r="C351" s="81">
        <v>9958139</v>
      </c>
      <c r="D351" s="36">
        <v>860</v>
      </c>
      <c r="E351" s="37">
        <f t="shared" si="62"/>
        <v>11579.231395348837</v>
      </c>
      <c r="F351" s="38">
        <f t="shared" si="59"/>
        <v>0.71758636740514326</v>
      </c>
      <c r="G351" s="39">
        <f t="shared" si="60"/>
        <v>2734.2766943931533</v>
      </c>
      <c r="H351" s="39">
        <f t="shared" si="61"/>
        <v>1030.222165719196</v>
      </c>
      <c r="I351" s="37">
        <f t="shared" si="54"/>
        <v>3764.4988601123496</v>
      </c>
      <c r="J351" s="40">
        <f t="shared" si="63"/>
        <v>-183.80705609021129</v>
      </c>
      <c r="K351" s="37">
        <f t="shared" si="55"/>
        <v>3580.6918040221381</v>
      </c>
      <c r="L351" s="37">
        <f t="shared" si="56"/>
        <v>3237469.0196966208</v>
      </c>
      <c r="M351" s="37">
        <f t="shared" si="57"/>
        <v>3079394.9514590385</v>
      </c>
      <c r="N351" s="41">
        <f>'jan-apr'!M351</f>
        <v>1972795.1188702185</v>
      </c>
      <c r="O351" s="41">
        <f t="shared" si="58"/>
        <v>1106599.83258882</v>
      </c>
    </row>
    <row r="352" spans="1:15" s="34" customFormat="1" ht="15" x14ac:dyDescent="0.25">
      <c r="A352" s="33">
        <v>5433</v>
      </c>
      <c r="B352" s="34" t="s">
        <v>344</v>
      </c>
      <c r="C352" s="81">
        <v>11279960</v>
      </c>
      <c r="D352" s="36">
        <v>983</v>
      </c>
      <c r="E352" s="37">
        <f t="shared" si="62"/>
        <v>11475.03560528993</v>
      </c>
      <c r="F352" s="38">
        <f t="shared" si="59"/>
        <v>0.7111291617466301</v>
      </c>
      <c r="G352" s="39">
        <f t="shared" si="60"/>
        <v>2796.7941684284979</v>
      </c>
      <c r="H352" s="39">
        <f t="shared" si="61"/>
        <v>1066.6906922398136</v>
      </c>
      <c r="I352" s="37">
        <f t="shared" si="54"/>
        <v>3863.4848606683117</v>
      </c>
      <c r="J352" s="40">
        <f t="shared" si="63"/>
        <v>-183.80705609021129</v>
      </c>
      <c r="K352" s="37">
        <f t="shared" si="55"/>
        <v>3679.6778045781002</v>
      </c>
      <c r="L352" s="37">
        <f t="shared" si="56"/>
        <v>3797805.6180369505</v>
      </c>
      <c r="M352" s="37">
        <f t="shared" si="57"/>
        <v>3617123.2819002727</v>
      </c>
      <c r="N352" s="41">
        <f>'jan-apr'!M352</f>
        <v>2601204.3093597954</v>
      </c>
      <c r="O352" s="41">
        <f t="shared" si="58"/>
        <v>1015918.9725404773</v>
      </c>
    </row>
    <row r="353" spans="1:17" s="34" customFormat="1" ht="15" x14ac:dyDescent="0.25">
      <c r="A353" s="33">
        <v>5434</v>
      </c>
      <c r="B353" s="34" t="s">
        <v>345</v>
      </c>
      <c r="C353" s="81">
        <v>16007528</v>
      </c>
      <c r="D353" s="36">
        <v>1197</v>
      </c>
      <c r="E353" s="37">
        <f t="shared" si="62"/>
        <v>13373.039264828738</v>
      </c>
      <c r="F353" s="38">
        <f t="shared" si="59"/>
        <v>0.82875195594324702</v>
      </c>
      <c r="G353" s="39">
        <f t="shared" si="60"/>
        <v>1657.9919727052129</v>
      </c>
      <c r="H353" s="39">
        <f t="shared" si="61"/>
        <v>402.38941140123086</v>
      </c>
      <c r="I353" s="37">
        <f t="shared" si="54"/>
        <v>2060.3813841064439</v>
      </c>
      <c r="J353" s="40">
        <f t="shared" si="63"/>
        <v>-183.80705609021129</v>
      </c>
      <c r="K353" s="37">
        <f t="shared" si="55"/>
        <v>1876.5743280162326</v>
      </c>
      <c r="L353" s="37">
        <f t="shared" si="56"/>
        <v>2466276.5167754134</v>
      </c>
      <c r="M353" s="37">
        <f t="shared" si="57"/>
        <v>2246259.4706354304</v>
      </c>
      <c r="N353" s="41">
        <f>'jan-apr'!M353</f>
        <v>1014808.374520525</v>
      </c>
      <c r="O353" s="41">
        <f t="shared" si="58"/>
        <v>1231451.0961149056</v>
      </c>
    </row>
    <row r="354" spans="1:17" s="34" customFormat="1" ht="15" x14ac:dyDescent="0.25">
      <c r="A354" s="33">
        <v>5435</v>
      </c>
      <c r="B354" s="34" t="s">
        <v>346</v>
      </c>
      <c r="C354" s="81">
        <v>40097079</v>
      </c>
      <c r="D354" s="36">
        <v>3075</v>
      </c>
      <c r="E354" s="37">
        <f t="shared" si="62"/>
        <v>13039.700487804877</v>
      </c>
      <c r="F354" s="38">
        <f t="shared" si="59"/>
        <v>0.80809433593783742</v>
      </c>
      <c r="G354" s="39">
        <f t="shared" si="60"/>
        <v>1857.9952389195291</v>
      </c>
      <c r="H354" s="39">
        <f t="shared" si="61"/>
        <v>519.05798335958207</v>
      </c>
      <c r="I354" s="37">
        <f t="shared" si="54"/>
        <v>2377.0532222791112</v>
      </c>
      <c r="J354" s="40">
        <f t="shared" si="63"/>
        <v>-183.80705609021129</v>
      </c>
      <c r="K354" s="37">
        <f t="shared" si="55"/>
        <v>2193.2461661889001</v>
      </c>
      <c r="L354" s="37">
        <f t="shared" si="56"/>
        <v>7309438.6585082673</v>
      </c>
      <c r="M354" s="37">
        <f t="shared" si="57"/>
        <v>6744231.9610308679</v>
      </c>
      <c r="N354" s="41">
        <f>'jan-apr'!M354</f>
        <v>3229830.8622394409</v>
      </c>
      <c r="O354" s="41">
        <f t="shared" si="58"/>
        <v>3514401.098791427</v>
      </c>
    </row>
    <row r="355" spans="1:17" s="34" customFormat="1" ht="15" x14ac:dyDescent="0.25">
      <c r="A355" s="33">
        <v>5436</v>
      </c>
      <c r="B355" s="34" t="s">
        <v>418</v>
      </c>
      <c r="C355" s="81">
        <v>51846958</v>
      </c>
      <c r="D355" s="36">
        <v>3921</v>
      </c>
      <c r="E355" s="37">
        <f t="shared" si="62"/>
        <v>13222.891609283346</v>
      </c>
      <c r="F355" s="38">
        <f t="shared" si="59"/>
        <v>0.81944702826380744</v>
      </c>
      <c r="G355" s="39">
        <f t="shared" si="60"/>
        <v>1748.0805660324479</v>
      </c>
      <c r="H355" s="39">
        <f t="shared" si="61"/>
        <v>454.941090842118</v>
      </c>
      <c r="I355" s="37">
        <f t="shared" si="54"/>
        <v>2203.0216568745659</v>
      </c>
      <c r="J355" s="40">
        <f t="shared" si="63"/>
        <v>-183.80705609021129</v>
      </c>
      <c r="K355" s="37">
        <f t="shared" si="55"/>
        <v>2019.2146007843546</v>
      </c>
      <c r="L355" s="37">
        <f t="shared" si="56"/>
        <v>8638047.9166051727</v>
      </c>
      <c r="M355" s="37">
        <f t="shared" si="57"/>
        <v>7917340.4496754548</v>
      </c>
      <c r="N355" s="41">
        <f>'jan-apr'!M355</f>
        <v>4203096.8273141002</v>
      </c>
      <c r="O355" s="41">
        <f t="shared" si="58"/>
        <v>3714243.6223613545</v>
      </c>
    </row>
    <row r="356" spans="1:17" s="34" customFormat="1" ht="15" x14ac:dyDescent="0.25">
      <c r="A356" s="33">
        <v>5437</v>
      </c>
      <c r="B356" s="34" t="s">
        <v>388</v>
      </c>
      <c r="C356" s="81">
        <v>30781068</v>
      </c>
      <c r="D356" s="36">
        <v>2641</v>
      </c>
      <c r="E356" s="37">
        <f t="shared" si="62"/>
        <v>11655.080651268459</v>
      </c>
      <c r="F356" s="38">
        <f t="shared" si="59"/>
        <v>0.72228688596008017</v>
      </c>
      <c r="G356" s="39">
        <f t="shared" si="60"/>
        <v>2688.7671408413798</v>
      </c>
      <c r="H356" s="39">
        <f t="shared" si="61"/>
        <v>1003.6749261473283</v>
      </c>
      <c r="I356" s="37">
        <f t="shared" si="54"/>
        <v>3692.4420669887081</v>
      </c>
      <c r="J356" s="40">
        <f t="shared" si="63"/>
        <v>-183.80705609021129</v>
      </c>
      <c r="K356" s="37">
        <f t="shared" si="55"/>
        <v>3508.6350108984971</v>
      </c>
      <c r="L356" s="37">
        <f t="shared" si="56"/>
        <v>9751739.4989171773</v>
      </c>
      <c r="M356" s="37">
        <f t="shared" si="57"/>
        <v>9266305.0637829304</v>
      </c>
      <c r="N356" s="41">
        <f>'jan-apr'!M356</f>
        <v>5581490.7945770323</v>
      </c>
      <c r="O356" s="41">
        <f t="shared" si="58"/>
        <v>3684814.269205898</v>
      </c>
    </row>
    <row r="357" spans="1:17" s="34" customFormat="1" ht="15" x14ac:dyDescent="0.25">
      <c r="A357" s="33">
        <v>5438</v>
      </c>
      <c r="B357" s="34" t="s">
        <v>347</v>
      </c>
      <c r="C357" s="81">
        <v>18561841</v>
      </c>
      <c r="D357" s="36">
        <v>1271</v>
      </c>
      <c r="E357" s="37">
        <f t="shared" si="62"/>
        <v>14604.123524783636</v>
      </c>
      <c r="F357" s="38">
        <f t="shared" si="59"/>
        <v>0.90504452251424872</v>
      </c>
      <c r="G357" s="39">
        <f t="shared" si="60"/>
        <v>919.34141673227418</v>
      </c>
      <c r="H357" s="39">
        <f t="shared" si="61"/>
        <v>0</v>
      </c>
      <c r="I357" s="37">
        <f t="shared" si="54"/>
        <v>919.34141673227418</v>
      </c>
      <c r="J357" s="40">
        <f t="shared" si="63"/>
        <v>-183.80705609021129</v>
      </c>
      <c r="K357" s="37">
        <f t="shared" si="55"/>
        <v>735.53436064206289</v>
      </c>
      <c r="L357" s="37">
        <f t="shared" si="56"/>
        <v>1168482.9406667205</v>
      </c>
      <c r="M357" s="37">
        <f t="shared" si="57"/>
        <v>934864.17237606191</v>
      </c>
      <c r="N357" s="41">
        <f>'jan-apr'!M357</f>
        <v>-82472.536825448216</v>
      </c>
      <c r="O357" s="41">
        <f t="shared" si="58"/>
        <v>1017336.7092015101</v>
      </c>
    </row>
    <row r="358" spans="1:17" s="34" customFormat="1" ht="15" x14ac:dyDescent="0.25">
      <c r="A358" s="33">
        <v>5439</v>
      </c>
      <c r="B358" s="34" t="s">
        <v>348</v>
      </c>
      <c r="C358" s="81">
        <v>12718806</v>
      </c>
      <c r="D358" s="36">
        <v>1097</v>
      </c>
      <c r="E358" s="37">
        <f t="shared" si="62"/>
        <v>11594.171376481312</v>
      </c>
      <c r="F358" s="38">
        <f t="shared" si="59"/>
        <v>0.7185122256442541</v>
      </c>
      <c r="G358" s="39">
        <f t="shared" si="60"/>
        <v>2725.3127057136685</v>
      </c>
      <c r="H358" s="39">
        <f t="shared" si="61"/>
        <v>1024.9931723228299</v>
      </c>
      <c r="I358" s="37">
        <f t="shared" si="54"/>
        <v>3750.3058780364981</v>
      </c>
      <c r="J358" s="40">
        <f t="shared" si="63"/>
        <v>-183.80705609021129</v>
      </c>
      <c r="K358" s="37">
        <f t="shared" si="55"/>
        <v>3566.4988219462866</v>
      </c>
      <c r="L358" s="37">
        <f t="shared" si="56"/>
        <v>4114085.5482060383</v>
      </c>
      <c r="M358" s="37">
        <f t="shared" si="57"/>
        <v>3912449.2076750766</v>
      </c>
      <c r="N358" s="41">
        <f>'jan-apr'!M358</f>
        <v>2206384.0688379412</v>
      </c>
      <c r="O358" s="41">
        <f t="shared" si="58"/>
        <v>1706065.1388371354</v>
      </c>
    </row>
    <row r="359" spans="1:17" s="34" customFormat="1" ht="15" x14ac:dyDescent="0.25">
      <c r="A359" s="33">
        <v>5440</v>
      </c>
      <c r="B359" s="34" t="s">
        <v>349</v>
      </c>
      <c r="C359" s="81">
        <v>11775094</v>
      </c>
      <c r="D359" s="36">
        <v>928</v>
      </c>
      <c r="E359" s="37">
        <f t="shared" si="62"/>
        <v>12688.678879310344</v>
      </c>
      <c r="F359" s="38">
        <f t="shared" si="59"/>
        <v>0.78634087818920984</v>
      </c>
      <c r="G359" s="39">
        <f t="shared" si="60"/>
        <v>2068.6082040162491</v>
      </c>
      <c r="H359" s="39">
        <f t="shared" si="61"/>
        <v>641.91554633266867</v>
      </c>
      <c r="I359" s="37">
        <f t="shared" si="54"/>
        <v>2710.5237503489179</v>
      </c>
      <c r="J359" s="40">
        <f t="shared" si="63"/>
        <v>-183.80705609021129</v>
      </c>
      <c r="K359" s="37">
        <f t="shared" si="55"/>
        <v>2526.7166942587064</v>
      </c>
      <c r="L359" s="37">
        <f t="shared" si="56"/>
        <v>2515366.0403237958</v>
      </c>
      <c r="M359" s="37">
        <f t="shared" si="57"/>
        <v>2344793.0922720795</v>
      </c>
      <c r="N359" s="41">
        <f>'jan-apr'!M359</f>
        <v>1248026.4587343743</v>
      </c>
      <c r="O359" s="41">
        <f t="shared" si="58"/>
        <v>1096766.6335377053</v>
      </c>
    </row>
    <row r="360" spans="1:17" s="34" customFormat="1" ht="15" x14ac:dyDescent="0.25">
      <c r="A360" s="33">
        <v>5441</v>
      </c>
      <c r="B360" s="34" t="s">
        <v>389</v>
      </c>
      <c r="C360" s="81">
        <v>35498087</v>
      </c>
      <c r="D360" s="36">
        <v>2829</v>
      </c>
      <c r="E360" s="37">
        <f t="shared" si="62"/>
        <v>12547.927536231884</v>
      </c>
      <c r="F360" s="38">
        <f t="shared" si="59"/>
        <v>0.77761825735725743</v>
      </c>
      <c r="G360" s="39">
        <f t="shared" si="60"/>
        <v>2153.0590098633252</v>
      </c>
      <c r="H360" s="39">
        <f t="shared" si="61"/>
        <v>691.17851641012976</v>
      </c>
      <c r="I360" s="37">
        <f t="shared" si="54"/>
        <v>2844.2375262734549</v>
      </c>
      <c r="J360" s="40">
        <f t="shared" si="63"/>
        <v>-183.80705609021129</v>
      </c>
      <c r="K360" s="37">
        <f t="shared" si="55"/>
        <v>2660.4304701832434</v>
      </c>
      <c r="L360" s="37">
        <f t="shared" si="56"/>
        <v>8046347.9618276041</v>
      </c>
      <c r="M360" s="37">
        <f t="shared" si="57"/>
        <v>7526357.8001483958</v>
      </c>
      <c r="N360" s="41">
        <f>'jan-apr'!M360</f>
        <v>3986891.8312602858</v>
      </c>
      <c r="O360" s="41">
        <f t="shared" si="58"/>
        <v>3539465.96888811</v>
      </c>
    </row>
    <row r="361" spans="1:17" s="34" customFormat="1" ht="15" x14ac:dyDescent="0.25">
      <c r="A361" s="33">
        <v>5442</v>
      </c>
      <c r="B361" s="34" t="s">
        <v>390</v>
      </c>
      <c r="C361" s="81">
        <v>9329674</v>
      </c>
      <c r="D361" s="36">
        <v>880</v>
      </c>
      <c r="E361" s="37">
        <f t="shared" si="62"/>
        <v>10601.902272727273</v>
      </c>
      <c r="F361" s="38">
        <f t="shared" si="59"/>
        <v>0.65701947562137852</v>
      </c>
      <c r="G361" s="39">
        <f t="shared" si="60"/>
        <v>3320.6741679660918</v>
      </c>
      <c r="H361" s="39">
        <f t="shared" si="61"/>
        <v>1372.2873586367434</v>
      </c>
      <c r="I361" s="37">
        <f t="shared" si="54"/>
        <v>4692.961526602835</v>
      </c>
      <c r="J361" s="40">
        <f t="shared" si="63"/>
        <v>-183.80705609021129</v>
      </c>
      <c r="K361" s="37">
        <f t="shared" si="55"/>
        <v>4509.1544705126234</v>
      </c>
      <c r="L361" s="37">
        <f t="shared" si="56"/>
        <v>4129806.1434104946</v>
      </c>
      <c r="M361" s="37">
        <f t="shared" si="57"/>
        <v>3968055.9340511085</v>
      </c>
      <c r="N361" s="41">
        <f>'jan-apr'!M361</f>
        <v>2422934.9100067345</v>
      </c>
      <c r="O361" s="41">
        <f t="shared" si="58"/>
        <v>1545121.024044374</v>
      </c>
    </row>
    <row r="362" spans="1:17" s="34" customFormat="1" ht="15" x14ac:dyDescent="0.25">
      <c r="A362" s="33">
        <v>5443</v>
      </c>
      <c r="B362" s="34" t="s">
        <v>350</v>
      </c>
      <c r="C362" s="81">
        <v>29017273</v>
      </c>
      <c r="D362" s="36">
        <v>2200</v>
      </c>
      <c r="E362" s="37">
        <f t="shared" si="62"/>
        <v>13189.669545454546</v>
      </c>
      <c r="F362" s="38">
        <f t="shared" si="59"/>
        <v>0.81738819557563902</v>
      </c>
      <c r="G362" s="39">
        <f t="shared" si="60"/>
        <v>1768.0138043297279</v>
      </c>
      <c r="H362" s="39">
        <f t="shared" si="61"/>
        <v>466.56881318219797</v>
      </c>
      <c r="I362" s="37">
        <f t="shared" si="54"/>
        <v>2234.5826175119259</v>
      </c>
      <c r="J362" s="40">
        <f t="shared" si="63"/>
        <v>-183.80705609021129</v>
      </c>
      <c r="K362" s="37">
        <f t="shared" si="55"/>
        <v>2050.7755614217149</v>
      </c>
      <c r="L362" s="37">
        <f t="shared" si="56"/>
        <v>4916081.7585262368</v>
      </c>
      <c r="M362" s="37">
        <f t="shared" si="57"/>
        <v>4511706.2351277731</v>
      </c>
      <c r="N362" s="41">
        <f>'jan-apr'!M362</f>
        <v>1967376.3750168364</v>
      </c>
      <c r="O362" s="41">
        <f t="shared" si="58"/>
        <v>2544329.8601109367</v>
      </c>
    </row>
    <row r="363" spans="1:17" s="34" customFormat="1" ht="15" x14ac:dyDescent="0.25">
      <c r="A363" s="33">
        <v>5444</v>
      </c>
      <c r="B363" s="34" t="s">
        <v>351</v>
      </c>
      <c r="C363" s="81">
        <v>139592190</v>
      </c>
      <c r="D363" s="36">
        <v>10103</v>
      </c>
      <c r="E363" s="37">
        <f t="shared" si="62"/>
        <v>13816.904879738691</v>
      </c>
      <c r="F363" s="38">
        <f t="shared" si="59"/>
        <v>0.85625912834047746</v>
      </c>
      <c r="G363" s="39">
        <f t="shared" si="60"/>
        <v>1391.6726037592409</v>
      </c>
      <c r="H363" s="39">
        <f t="shared" si="61"/>
        <v>247.0364461827472</v>
      </c>
      <c r="I363" s="37">
        <f t="shared" si="54"/>
        <v>1638.709049941988</v>
      </c>
      <c r="J363" s="40">
        <f t="shared" si="63"/>
        <v>-183.80705609021129</v>
      </c>
      <c r="K363" s="37">
        <f t="shared" si="55"/>
        <v>1454.9019938517768</v>
      </c>
      <c r="L363" s="37">
        <f t="shared" si="56"/>
        <v>16555877.531563906</v>
      </c>
      <c r="M363" s="37">
        <f t="shared" si="57"/>
        <v>14698874.8438845</v>
      </c>
      <c r="N363" s="41">
        <f>'jan-apr'!M363</f>
        <v>7167052.2676114198</v>
      </c>
      <c r="O363" s="41">
        <f t="shared" si="58"/>
        <v>7531822.57627308</v>
      </c>
    </row>
    <row r="364" spans="1:17" s="60" customFormat="1" ht="13.5" thickBot="1" x14ac:dyDescent="0.25">
      <c r="A364" s="44"/>
      <c r="B364" s="44" t="s">
        <v>32</v>
      </c>
      <c r="C364" s="45">
        <f>SUM(C8:C363)</f>
        <v>86997066868</v>
      </c>
      <c r="D364" s="46">
        <f>SUM(D8:D363)</f>
        <v>5391369</v>
      </c>
      <c r="E364" s="46">
        <f>(C364)/D364</f>
        <v>16136.359219337426</v>
      </c>
      <c r="F364" s="47">
        <f>IF(C364&gt;0,E364/E$364,"")</f>
        <v>1</v>
      </c>
      <c r="G364" s="48"/>
      <c r="H364" s="48"/>
      <c r="I364" s="46"/>
      <c r="J364" s="49"/>
      <c r="K364" s="46"/>
      <c r="L364" s="46">
        <f>SUM(L8:L363)</f>
        <v>990971664.18602633</v>
      </c>
      <c r="M364" s="46">
        <f>SUM(M8:M363)</f>
        <v>1.4770776033401489E-6</v>
      </c>
      <c r="N364" s="46">
        <f>jan!M365</f>
        <v>-1.1168885976076126E-6</v>
      </c>
      <c r="O364" s="46">
        <f t="shared" ref="O364" si="64">M364-N364</f>
        <v>2.5939662009477615E-6</v>
      </c>
      <c r="P364" s="4"/>
      <c r="Q364" s="4"/>
    </row>
    <row r="365" spans="1:17" s="34" customFormat="1" ht="13.5" thickTop="1" x14ac:dyDescent="0.2">
      <c r="A365" s="50"/>
      <c r="B365" s="50"/>
      <c r="C365" s="50"/>
      <c r="D365" s="2"/>
      <c r="E365" s="37"/>
      <c r="F365" s="38"/>
      <c r="G365" s="39"/>
      <c r="H365" s="39"/>
      <c r="I365" s="37"/>
      <c r="J365" s="40"/>
      <c r="K365" s="37"/>
      <c r="L365" s="37"/>
      <c r="M365" s="37"/>
      <c r="O365" s="51"/>
      <c r="P365" s="4"/>
      <c r="Q365" s="4"/>
    </row>
    <row r="366" spans="1:17" s="34" customFormat="1" x14ac:dyDescent="0.2">
      <c r="A366" s="52" t="s">
        <v>33</v>
      </c>
      <c r="B366" s="52"/>
      <c r="C366" s="52"/>
      <c r="D366" s="53">
        <f>L364</f>
        <v>990971664.18602633</v>
      </c>
      <c r="E366" s="54" t="s">
        <v>34</v>
      </c>
      <c r="F366" s="55">
        <f>D364</f>
        <v>5391369</v>
      </c>
      <c r="G366" s="54" t="s">
        <v>35</v>
      </c>
      <c r="H366" s="54"/>
      <c r="I366" s="56">
        <f>-L364/D364</f>
        <v>-183.80705609021129</v>
      </c>
      <c r="J366" s="57" t="s">
        <v>36</v>
      </c>
      <c r="M366" s="58"/>
      <c r="P366" s="4"/>
      <c r="Q366" s="4"/>
    </row>
  </sheetData>
  <mergeCells count="6">
    <mergeCell ref="A1:M1"/>
    <mergeCell ref="A2:A5"/>
    <mergeCell ref="B2:B5"/>
    <mergeCell ref="E2:F2"/>
    <mergeCell ref="G2:K2"/>
    <mergeCell ref="L2:M2"/>
  </mergeCells>
  <pageMargins left="0.70866141732283472" right="0.70866141732283472" top="0.78740157480314965" bottom="0.78740157480314965" header="0.31496062992125984" footer="0.31496062992125984"/>
  <pageSetup paperSize="9" scale="95" pageOrder="overThenDown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367"/>
  <sheetViews>
    <sheetView zoomScale="80" zoomScaleNormal="80" workbookViewId="0">
      <pane xSplit="2" ySplit="7" topLeftCell="C345" activePane="bottomRight" state="frozen"/>
      <selection activeCell="C15" sqref="C15"/>
      <selection pane="topRight" activeCell="C15" sqref="C15"/>
      <selection pane="bottomLeft" activeCell="C15" sqref="C15"/>
      <selection pane="bottomRight" activeCell="Q5" sqref="Q5"/>
    </sheetView>
  </sheetViews>
  <sheetFormatPr baseColWidth="10" defaultColWidth="6.42578125" defaultRowHeight="12.75" x14ac:dyDescent="0.2"/>
  <cols>
    <col min="1" max="1" width="6.42578125" style="2" customWidth="1"/>
    <col min="2" max="2" width="14" style="2" bestFit="1" customWidth="1"/>
    <col min="3" max="3" width="14.42578125" style="2" customWidth="1"/>
    <col min="4" max="6" width="11.42578125" style="2" customWidth="1"/>
    <col min="7" max="8" width="11.42578125" style="61" customWidth="1"/>
    <col min="9" max="9" width="11.42578125" style="2" customWidth="1"/>
    <col min="10" max="10" width="11.42578125" style="62" customWidth="1"/>
    <col min="11" max="11" width="11.42578125" style="2" customWidth="1"/>
    <col min="12" max="12" width="14.5703125" style="2" customWidth="1"/>
    <col min="13" max="13" width="14.42578125" style="2" customWidth="1"/>
    <col min="14" max="14" width="13.140625" style="2" customWidth="1"/>
    <col min="15" max="15" width="11.42578125" style="2" customWidth="1"/>
    <col min="16" max="16" width="6.42578125" style="2" customWidth="1"/>
    <col min="17" max="16384" width="6.42578125" style="2"/>
  </cols>
  <sheetData>
    <row r="1" spans="1:17" ht="22.5" customHeight="1" x14ac:dyDescent="0.2">
      <c r="A1" s="84" t="s">
        <v>441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5"/>
      <c r="N1" s="3"/>
      <c r="O1" s="3"/>
    </row>
    <row r="2" spans="1:17" x14ac:dyDescent="0.2">
      <c r="A2" s="86" t="s">
        <v>0</v>
      </c>
      <c r="B2" s="86" t="s">
        <v>1</v>
      </c>
      <c r="C2" s="5" t="s">
        <v>2</v>
      </c>
      <c r="D2" s="6" t="s">
        <v>3</v>
      </c>
      <c r="E2" s="89" t="s">
        <v>428</v>
      </c>
      <c r="F2" s="90"/>
      <c r="G2" s="89" t="s">
        <v>4</v>
      </c>
      <c r="H2" s="91"/>
      <c r="I2" s="91"/>
      <c r="J2" s="91"/>
      <c r="K2" s="90"/>
      <c r="L2" s="89" t="s">
        <v>5</v>
      </c>
      <c r="M2" s="90"/>
      <c r="N2" s="7" t="s">
        <v>6</v>
      </c>
      <c r="O2" s="7" t="s">
        <v>7</v>
      </c>
    </row>
    <row r="3" spans="1:17" x14ac:dyDescent="0.2">
      <c r="A3" s="87"/>
      <c r="B3" s="87"/>
      <c r="C3" s="8" t="s">
        <v>45</v>
      </c>
      <c r="D3" s="9" t="s">
        <v>422</v>
      </c>
      <c r="E3" s="10" t="s">
        <v>9</v>
      </c>
      <c r="F3" s="11" t="s">
        <v>10</v>
      </c>
      <c r="G3" s="12" t="s">
        <v>11</v>
      </c>
      <c r="H3" s="70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</row>
    <row r="4" spans="1:17" x14ac:dyDescent="0.2">
      <c r="A4" s="87"/>
      <c r="B4" s="87"/>
      <c r="C4" s="9"/>
      <c r="D4" s="9"/>
      <c r="E4" s="18"/>
      <c r="F4" s="16" t="s">
        <v>18</v>
      </c>
      <c r="G4" s="19" t="s">
        <v>19</v>
      </c>
      <c r="H4" s="71" t="s">
        <v>20</v>
      </c>
      <c r="I4" s="18" t="s">
        <v>16</v>
      </c>
      <c r="J4" s="20" t="s">
        <v>21</v>
      </c>
      <c r="K4" s="15" t="s">
        <v>22</v>
      </c>
      <c r="L4" s="15" t="s">
        <v>23</v>
      </c>
      <c r="M4" s="16" t="s">
        <v>16</v>
      </c>
      <c r="N4" s="21" t="s">
        <v>42</v>
      </c>
      <c r="O4" s="17" t="s">
        <v>40</v>
      </c>
    </row>
    <row r="5" spans="1:17" s="34" customFormat="1" ht="14.25" x14ac:dyDescent="0.2">
      <c r="A5" s="88"/>
      <c r="B5" s="88"/>
      <c r="C5" s="1"/>
      <c r="D5" s="22"/>
      <c r="E5" s="22"/>
      <c r="F5" s="23" t="s">
        <v>26</v>
      </c>
      <c r="G5" s="24" t="s">
        <v>27</v>
      </c>
      <c r="H5" s="25" t="s">
        <v>28</v>
      </c>
      <c r="I5" s="22"/>
      <c r="J5" s="26" t="s">
        <v>29</v>
      </c>
      <c r="K5" s="22"/>
      <c r="L5" s="23" t="s">
        <v>30</v>
      </c>
      <c r="M5" s="23" t="s">
        <v>41</v>
      </c>
      <c r="N5" s="27"/>
      <c r="O5" s="27"/>
      <c r="Q5" s="82" t="s">
        <v>443</v>
      </c>
    </row>
    <row r="6" spans="1:17" s="59" customFormat="1" x14ac:dyDescent="0.2">
      <c r="A6" s="74"/>
      <c r="B6" s="74"/>
      <c r="C6" s="74">
        <v>1</v>
      </c>
      <c r="D6" s="75">
        <v>2</v>
      </c>
      <c r="E6" s="74">
        <v>3</v>
      </c>
      <c r="F6" s="74">
        <v>4</v>
      </c>
      <c r="G6" s="74">
        <v>5</v>
      </c>
      <c r="H6" s="74">
        <f t="shared" ref="H6:M6" si="0">G6+1</f>
        <v>6</v>
      </c>
      <c r="I6" s="74">
        <f t="shared" si="0"/>
        <v>7</v>
      </c>
      <c r="J6" s="74">
        <f t="shared" si="0"/>
        <v>8</v>
      </c>
      <c r="K6" s="74">
        <f t="shared" si="0"/>
        <v>9</v>
      </c>
      <c r="L6" s="74">
        <f t="shared" si="0"/>
        <v>10</v>
      </c>
      <c r="M6" s="74">
        <f t="shared" si="0"/>
        <v>11</v>
      </c>
      <c r="N6" s="74">
        <v>12</v>
      </c>
      <c r="O6" s="74">
        <v>13</v>
      </c>
    </row>
    <row r="7" spans="1:17" s="34" customFormat="1" x14ac:dyDescent="0.2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</row>
    <row r="8" spans="1:17" s="34" customFormat="1" x14ac:dyDescent="0.2">
      <c r="A8" s="33">
        <v>301</v>
      </c>
      <c r="B8" s="34" t="s">
        <v>90</v>
      </c>
      <c r="C8" s="36">
        <v>9320739280</v>
      </c>
      <c r="D8" s="36">
        <v>697010</v>
      </c>
      <c r="E8" s="37">
        <f>(C8)/D8</f>
        <v>13372.461342018049</v>
      </c>
      <c r="F8" s="38">
        <f t="shared" ref="F8:F71" si="1">IF(ISNUMBER(C8),E8/E$365,"")</f>
        <v>1.3055665388849016</v>
      </c>
      <c r="G8" s="39">
        <f t="shared" ref="G8:G71" si="2">(E$365-E8)*0.6</f>
        <v>-1877.8866983567068</v>
      </c>
      <c r="H8" s="39">
        <f t="shared" ref="H8:H71" si="3">IF(E8&gt;=E$365*0.9,0,IF(E8&lt;0.9*E$365,(E$365*0.9-E8)*0.35))</f>
        <v>0</v>
      </c>
      <c r="I8" s="37">
        <f t="shared" ref="I8" si="4">G8+H8</f>
        <v>-1877.8866983567068</v>
      </c>
      <c r="J8" s="40">
        <f>I$367</f>
        <v>-114.21035612670107</v>
      </c>
      <c r="K8" s="37">
        <f t="shared" ref="K8" si="5">I8+J8</f>
        <v>-1992.0970544834079</v>
      </c>
      <c r="L8" s="37">
        <f>(I8*D8)</f>
        <v>-1308905807.6216083</v>
      </c>
      <c r="M8" s="37">
        <f>(K8*D8)</f>
        <v>-1388511567.9454801</v>
      </c>
      <c r="N8" s="41">
        <f>'jan-mar'!M8</f>
        <v>-1348727898.5722325</v>
      </c>
      <c r="O8" s="41">
        <f>M8-N8</f>
        <v>-39783669.373247623</v>
      </c>
    </row>
    <row r="9" spans="1:17" s="34" customFormat="1" x14ac:dyDescent="0.2">
      <c r="A9" s="33">
        <v>1101</v>
      </c>
      <c r="B9" s="34" t="s">
        <v>204</v>
      </c>
      <c r="C9" s="36">
        <v>154705485</v>
      </c>
      <c r="D9" s="36">
        <v>14787</v>
      </c>
      <c r="E9" s="37">
        <f t="shared" ref="E9:E72" si="6">(C9)/D9</f>
        <v>10462.263136538852</v>
      </c>
      <c r="F9" s="38">
        <f t="shared" si="1"/>
        <v>1.0214410288968392</v>
      </c>
      <c r="G9" s="39">
        <f t="shared" si="2"/>
        <v>-131.76777506918879</v>
      </c>
      <c r="H9" s="39">
        <f t="shared" si="3"/>
        <v>0</v>
      </c>
      <c r="I9" s="37">
        <f t="shared" ref="I9:I72" si="7">G9+H9</f>
        <v>-131.76777506918879</v>
      </c>
      <c r="J9" s="40">
        <f t="shared" ref="J9:J72" si="8">I$367</f>
        <v>-114.21035612670107</v>
      </c>
      <c r="K9" s="37">
        <f t="shared" ref="K9:K72" si="9">I9+J9</f>
        <v>-245.97813119588986</v>
      </c>
      <c r="L9" s="37">
        <f t="shared" ref="L9:L72" si="10">(I9*D9)</f>
        <v>-1948450.0899480947</v>
      </c>
      <c r="M9" s="37">
        <f t="shared" ref="M9:M72" si="11">(K9*D9)</f>
        <v>-3637278.6259936234</v>
      </c>
      <c r="N9" s="41">
        <f>'jan-mar'!M9</f>
        <v>-4816215.7642820021</v>
      </c>
      <c r="O9" s="41">
        <f t="shared" ref="O9:O72" si="12">M9-N9</f>
        <v>1178937.1382883787</v>
      </c>
    </row>
    <row r="10" spans="1:17" s="34" customFormat="1" x14ac:dyDescent="0.2">
      <c r="A10" s="33">
        <v>1103</v>
      </c>
      <c r="B10" s="34" t="s">
        <v>206</v>
      </c>
      <c r="C10" s="36">
        <v>1777064034</v>
      </c>
      <c r="D10" s="36">
        <v>144147</v>
      </c>
      <c r="E10" s="37">
        <f t="shared" si="6"/>
        <v>12328.137484651086</v>
      </c>
      <c r="F10" s="38">
        <f t="shared" si="1"/>
        <v>1.2036081746716194</v>
      </c>
      <c r="G10" s="39">
        <f t="shared" si="2"/>
        <v>-1251.2923839365296</v>
      </c>
      <c r="H10" s="39">
        <f t="shared" si="3"/>
        <v>0</v>
      </c>
      <c r="I10" s="37">
        <f t="shared" si="7"/>
        <v>-1251.2923839365296</v>
      </c>
      <c r="J10" s="40">
        <f t="shared" si="8"/>
        <v>-114.21035612670107</v>
      </c>
      <c r="K10" s="37">
        <f t="shared" si="9"/>
        <v>-1365.5027400632307</v>
      </c>
      <c r="L10" s="37">
        <f t="shared" si="10"/>
        <v>-180370043.26729894</v>
      </c>
      <c r="M10" s="37">
        <f t="shared" si="11"/>
        <v>-196833123.4718945</v>
      </c>
      <c r="N10" s="41">
        <f>'jan-mar'!M10</f>
        <v>-209057593.66706955</v>
      </c>
      <c r="O10" s="41">
        <f t="shared" si="12"/>
        <v>12224470.195175052</v>
      </c>
    </row>
    <row r="11" spans="1:17" s="34" customFormat="1" x14ac:dyDescent="0.2">
      <c r="A11" s="33">
        <v>1106</v>
      </c>
      <c r="B11" s="34" t="s">
        <v>207</v>
      </c>
      <c r="C11" s="36">
        <v>362253341</v>
      </c>
      <c r="D11" s="36">
        <v>37323</v>
      </c>
      <c r="E11" s="37">
        <f t="shared" si="6"/>
        <v>9705.9009457974971</v>
      </c>
      <c r="F11" s="38">
        <f t="shared" si="1"/>
        <v>0.94759664511037844</v>
      </c>
      <c r="G11" s="39">
        <f t="shared" si="2"/>
        <v>322.04953937562385</v>
      </c>
      <c r="H11" s="39">
        <f t="shared" si="3"/>
        <v>0</v>
      </c>
      <c r="I11" s="37">
        <f t="shared" si="7"/>
        <v>322.04953937562385</v>
      </c>
      <c r="J11" s="40">
        <f t="shared" si="8"/>
        <v>-114.21035612670107</v>
      </c>
      <c r="K11" s="37">
        <f t="shared" si="9"/>
        <v>207.83918324892278</v>
      </c>
      <c r="L11" s="37">
        <f t="shared" si="10"/>
        <v>12019854.958116408</v>
      </c>
      <c r="M11" s="37">
        <f t="shared" si="11"/>
        <v>7757181.836399545</v>
      </c>
      <c r="N11" s="41">
        <f>'jan-mar'!M11</f>
        <v>3486354.2339151246</v>
      </c>
      <c r="O11" s="41">
        <f t="shared" si="12"/>
        <v>4270827.6024844199</v>
      </c>
    </row>
    <row r="12" spans="1:17" s="34" customFormat="1" x14ac:dyDescent="0.2">
      <c r="A12" s="33">
        <v>1108</v>
      </c>
      <c r="B12" s="34" t="s">
        <v>205</v>
      </c>
      <c r="C12" s="36">
        <v>826940805</v>
      </c>
      <c r="D12" s="36">
        <v>80450</v>
      </c>
      <c r="E12" s="37">
        <f t="shared" si="6"/>
        <v>10278.941019266626</v>
      </c>
      <c r="F12" s="38">
        <f t="shared" si="1"/>
        <v>1.0035431104787753</v>
      </c>
      <c r="G12" s="39">
        <f t="shared" si="2"/>
        <v>-21.774504705853179</v>
      </c>
      <c r="H12" s="39">
        <f t="shared" si="3"/>
        <v>0</v>
      </c>
      <c r="I12" s="37">
        <f t="shared" si="7"/>
        <v>-21.774504705853179</v>
      </c>
      <c r="J12" s="40">
        <f t="shared" si="8"/>
        <v>-114.21035612670107</v>
      </c>
      <c r="K12" s="37">
        <f t="shared" si="9"/>
        <v>-135.98486083255426</v>
      </c>
      <c r="L12" s="37">
        <f t="shared" si="10"/>
        <v>-1751758.9035858882</v>
      </c>
      <c r="M12" s="37">
        <f t="shared" si="11"/>
        <v>-10939982.053978991</v>
      </c>
      <c r="N12" s="41">
        <f>'jan-mar'!M12</f>
        <v>-12176404.809595406</v>
      </c>
      <c r="O12" s="41">
        <f t="shared" si="12"/>
        <v>1236422.7556164153</v>
      </c>
    </row>
    <row r="13" spans="1:17" s="34" customFormat="1" x14ac:dyDescent="0.2">
      <c r="A13" s="33">
        <v>1111</v>
      </c>
      <c r="B13" s="34" t="s">
        <v>208</v>
      </c>
      <c r="C13" s="36">
        <v>27626014</v>
      </c>
      <c r="D13" s="36">
        <v>3257</v>
      </c>
      <c r="E13" s="37">
        <f t="shared" si="6"/>
        <v>8482.0429843414186</v>
      </c>
      <c r="F13" s="38">
        <f t="shared" si="1"/>
        <v>0.82811018992771468</v>
      </c>
      <c r="G13" s="39">
        <f t="shared" si="2"/>
        <v>1056.364316249271</v>
      </c>
      <c r="H13" s="39">
        <f t="shared" si="3"/>
        <v>257.71976157891748</v>
      </c>
      <c r="I13" s="37">
        <f t="shared" si="7"/>
        <v>1314.0840778281886</v>
      </c>
      <c r="J13" s="40">
        <f t="shared" si="8"/>
        <v>-114.21035612670107</v>
      </c>
      <c r="K13" s="37">
        <f t="shared" si="9"/>
        <v>1199.8737217014875</v>
      </c>
      <c r="L13" s="37">
        <f t="shared" si="10"/>
        <v>4279971.8414864102</v>
      </c>
      <c r="M13" s="37">
        <f t="shared" si="11"/>
        <v>3907988.7115817447</v>
      </c>
      <c r="N13" s="41">
        <f>'jan-mar'!M13</f>
        <v>3258870.2913984372</v>
      </c>
      <c r="O13" s="41">
        <f t="shared" si="12"/>
        <v>649118.42018330749</v>
      </c>
    </row>
    <row r="14" spans="1:17" s="34" customFormat="1" x14ac:dyDescent="0.2">
      <c r="A14" s="33">
        <v>1112</v>
      </c>
      <c r="B14" s="34" t="s">
        <v>209</v>
      </c>
      <c r="C14" s="36">
        <v>26582311</v>
      </c>
      <c r="D14" s="36">
        <v>3174</v>
      </c>
      <c r="E14" s="37">
        <f t="shared" si="6"/>
        <v>8375.0192186515433</v>
      </c>
      <c r="F14" s="38">
        <f t="shared" si="1"/>
        <v>0.81766135453560029</v>
      </c>
      <c r="G14" s="39">
        <f t="shared" si="2"/>
        <v>1120.578575663196</v>
      </c>
      <c r="H14" s="39">
        <f t="shared" si="3"/>
        <v>295.17807957037382</v>
      </c>
      <c r="I14" s="37">
        <f t="shared" si="7"/>
        <v>1415.7566552335697</v>
      </c>
      <c r="J14" s="40">
        <f t="shared" si="8"/>
        <v>-114.21035612670107</v>
      </c>
      <c r="K14" s="37">
        <f t="shared" si="9"/>
        <v>1301.5462991068687</v>
      </c>
      <c r="L14" s="37">
        <f t="shared" si="10"/>
        <v>4493611.6237113504</v>
      </c>
      <c r="M14" s="37">
        <f t="shared" si="11"/>
        <v>4131107.9533652011</v>
      </c>
      <c r="N14" s="41">
        <f>'jan-mar'!M14</f>
        <v>4377190.3061709087</v>
      </c>
      <c r="O14" s="41">
        <f t="shared" si="12"/>
        <v>-246082.3528057076</v>
      </c>
    </row>
    <row r="15" spans="1:17" s="34" customFormat="1" x14ac:dyDescent="0.2">
      <c r="A15" s="33">
        <v>1114</v>
      </c>
      <c r="B15" s="34" t="s">
        <v>210</v>
      </c>
      <c r="C15" s="36">
        <v>23596213</v>
      </c>
      <c r="D15" s="36">
        <v>2791</v>
      </c>
      <c r="E15" s="37">
        <f t="shared" si="6"/>
        <v>8454.393765675386</v>
      </c>
      <c r="F15" s="38">
        <f t="shared" si="1"/>
        <v>0.82541076954477743</v>
      </c>
      <c r="G15" s="39">
        <f t="shared" si="2"/>
        <v>1072.9538474488904</v>
      </c>
      <c r="H15" s="39">
        <f t="shared" si="3"/>
        <v>267.39698811202885</v>
      </c>
      <c r="I15" s="37">
        <f t="shared" si="7"/>
        <v>1340.3508355609192</v>
      </c>
      <c r="J15" s="40">
        <f t="shared" si="8"/>
        <v>-114.21035612670107</v>
      </c>
      <c r="K15" s="37">
        <f t="shared" si="9"/>
        <v>1226.1404794342182</v>
      </c>
      <c r="L15" s="37">
        <f t="shared" si="10"/>
        <v>3740919.1820505257</v>
      </c>
      <c r="M15" s="37">
        <f t="shared" si="11"/>
        <v>3422158.078100903</v>
      </c>
      <c r="N15" s="41">
        <f>'jan-mar'!M15</f>
        <v>2871009.9080727799</v>
      </c>
      <c r="O15" s="41">
        <f t="shared" si="12"/>
        <v>551148.17002812307</v>
      </c>
    </row>
    <row r="16" spans="1:17" s="34" customFormat="1" x14ac:dyDescent="0.2">
      <c r="A16" s="33">
        <v>1119</v>
      </c>
      <c r="B16" s="34" t="s">
        <v>211</v>
      </c>
      <c r="C16" s="36">
        <v>156759559</v>
      </c>
      <c r="D16" s="36">
        <v>19120</v>
      </c>
      <c r="E16" s="37">
        <f t="shared" si="6"/>
        <v>8198.7217050209201</v>
      </c>
      <c r="F16" s="38">
        <f t="shared" si="1"/>
        <v>0.80044925507253972</v>
      </c>
      <c r="G16" s="39">
        <f t="shared" si="2"/>
        <v>1226.3570838415701</v>
      </c>
      <c r="H16" s="39">
        <f t="shared" si="3"/>
        <v>356.88220934109194</v>
      </c>
      <c r="I16" s="37">
        <f t="shared" si="7"/>
        <v>1583.2392931826621</v>
      </c>
      <c r="J16" s="40">
        <f t="shared" si="8"/>
        <v>-114.21035612670107</v>
      </c>
      <c r="K16" s="37">
        <f t="shared" si="9"/>
        <v>1469.028937055961</v>
      </c>
      <c r="L16" s="37">
        <f t="shared" si="10"/>
        <v>30271535.2856525</v>
      </c>
      <c r="M16" s="37">
        <f t="shared" si="11"/>
        <v>28087833.276509974</v>
      </c>
      <c r="N16" s="41">
        <f>'jan-mar'!M16</f>
        <v>25214536.65361933</v>
      </c>
      <c r="O16" s="41">
        <f t="shared" si="12"/>
        <v>2873296.6228906438</v>
      </c>
    </row>
    <row r="17" spans="1:15" s="34" customFormat="1" x14ac:dyDescent="0.2">
      <c r="A17" s="33">
        <v>1120</v>
      </c>
      <c r="B17" s="34" t="s">
        <v>212</v>
      </c>
      <c r="C17" s="36">
        <v>184059405</v>
      </c>
      <c r="D17" s="36">
        <v>19848</v>
      </c>
      <c r="E17" s="37">
        <f t="shared" si="6"/>
        <v>9273.44845828295</v>
      </c>
      <c r="F17" s="38">
        <f t="shared" si="1"/>
        <v>0.90537588388203971</v>
      </c>
      <c r="G17" s="39">
        <f t="shared" si="2"/>
        <v>581.52103188435206</v>
      </c>
      <c r="H17" s="39">
        <f t="shared" si="3"/>
        <v>0</v>
      </c>
      <c r="I17" s="37">
        <f t="shared" si="7"/>
        <v>581.52103188435206</v>
      </c>
      <c r="J17" s="40">
        <f t="shared" si="8"/>
        <v>-114.21035612670107</v>
      </c>
      <c r="K17" s="37">
        <f t="shared" si="9"/>
        <v>467.31067575765098</v>
      </c>
      <c r="L17" s="37">
        <f t="shared" si="10"/>
        <v>11542029.440840619</v>
      </c>
      <c r="M17" s="37">
        <f t="shared" si="11"/>
        <v>9275182.292437857</v>
      </c>
      <c r="N17" s="41">
        <f>'jan-mar'!M17</f>
        <v>7690090.1494238712</v>
      </c>
      <c r="O17" s="41">
        <f t="shared" si="12"/>
        <v>1585092.1430139858</v>
      </c>
    </row>
    <row r="18" spans="1:15" s="34" customFormat="1" x14ac:dyDescent="0.2">
      <c r="A18" s="33">
        <v>1121</v>
      </c>
      <c r="B18" s="34" t="s">
        <v>213</v>
      </c>
      <c r="C18" s="36">
        <v>184077430</v>
      </c>
      <c r="D18" s="36">
        <v>19106</v>
      </c>
      <c r="E18" s="37">
        <f t="shared" si="6"/>
        <v>9634.535224536794</v>
      </c>
      <c r="F18" s="38">
        <f t="shared" si="1"/>
        <v>0.9406291396289006</v>
      </c>
      <c r="G18" s="39">
        <f t="shared" si="2"/>
        <v>364.86897213204571</v>
      </c>
      <c r="H18" s="39">
        <f t="shared" si="3"/>
        <v>0</v>
      </c>
      <c r="I18" s="37">
        <f t="shared" si="7"/>
        <v>364.86897213204571</v>
      </c>
      <c r="J18" s="40">
        <f t="shared" si="8"/>
        <v>-114.21035612670107</v>
      </c>
      <c r="K18" s="37">
        <f t="shared" si="9"/>
        <v>250.65861600534464</v>
      </c>
      <c r="L18" s="37">
        <f t="shared" si="10"/>
        <v>6971186.5815548655</v>
      </c>
      <c r="M18" s="37">
        <f t="shared" si="11"/>
        <v>4789083.5173981143</v>
      </c>
      <c r="N18" s="41">
        <f>'jan-mar'!M18</f>
        <v>3514514.2630437547</v>
      </c>
      <c r="O18" s="41">
        <f t="shared" si="12"/>
        <v>1274569.2543543596</v>
      </c>
    </row>
    <row r="19" spans="1:15" s="34" customFormat="1" x14ac:dyDescent="0.2">
      <c r="A19" s="33">
        <v>1122</v>
      </c>
      <c r="B19" s="34" t="s">
        <v>214</v>
      </c>
      <c r="C19" s="36">
        <v>107128414</v>
      </c>
      <c r="D19" s="36">
        <v>12064</v>
      </c>
      <c r="E19" s="37">
        <f t="shared" si="6"/>
        <v>8880.0077917771887</v>
      </c>
      <c r="F19" s="38">
        <f t="shared" si="1"/>
        <v>0.86696388506679556</v>
      </c>
      <c r="G19" s="39">
        <f t="shared" si="2"/>
        <v>817.58543178780894</v>
      </c>
      <c r="H19" s="39">
        <f t="shared" si="3"/>
        <v>118.43207897639795</v>
      </c>
      <c r="I19" s="37">
        <f t="shared" si="7"/>
        <v>936.01751076420692</v>
      </c>
      <c r="J19" s="40">
        <f t="shared" si="8"/>
        <v>-114.21035612670107</v>
      </c>
      <c r="K19" s="37">
        <f t="shared" si="9"/>
        <v>821.80715463750585</v>
      </c>
      <c r="L19" s="37">
        <f t="shared" si="10"/>
        <v>11292115.249859393</v>
      </c>
      <c r="M19" s="37">
        <f t="shared" si="11"/>
        <v>9914281.513546871</v>
      </c>
      <c r="N19" s="41">
        <f>'jan-mar'!M19</f>
        <v>8740103.3709029183</v>
      </c>
      <c r="O19" s="41">
        <f t="shared" si="12"/>
        <v>1174178.1426439527</v>
      </c>
    </row>
    <row r="20" spans="1:15" s="34" customFormat="1" x14ac:dyDescent="0.2">
      <c r="A20" s="33">
        <v>1124</v>
      </c>
      <c r="B20" s="34" t="s">
        <v>215</v>
      </c>
      <c r="C20" s="36">
        <v>347990202</v>
      </c>
      <c r="D20" s="36">
        <v>27457</v>
      </c>
      <c r="E20" s="37">
        <f t="shared" si="6"/>
        <v>12674.006701387625</v>
      </c>
      <c r="F20" s="38">
        <f t="shared" si="1"/>
        <v>1.2373757261082952</v>
      </c>
      <c r="G20" s="39">
        <f t="shared" si="2"/>
        <v>-1458.8139139784528</v>
      </c>
      <c r="H20" s="39">
        <f t="shared" si="3"/>
        <v>0</v>
      </c>
      <c r="I20" s="37">
        <f t="shared" si="7"/>
        <v>-1458.8139139784528</v>
      </c>
      <c r="J20" s="40">
        <f t="shared" si="8"/>
        <v>-114.21035612670107</v>
      </c>
      <c r="K20" s="37">
        <f t="shared" si="9"/>
        <v>-1573.0242701051538</v>
      </c>
      <c r="L20" s="37">
        <f t="shared" si="10"/>
        <v>-40054653.636106379</v>
      </c>
      <c r="M20" s="37">
        <f t="shared" si="11"/>
        <v>-43190527.38427721</v>
      </c>
      <c r="N20" s="41">
        <f>'jan-mar'!M20</f>
        <v>-44408557.236470617</v>
      </c>
      <c r="O20" s="41">
        <f t="shared" si="12"/>
        <v>1218029.8521934077</v>
      </c>
    </row>
    <row r="21" spans="1:15" s="34" customFormat="1" x14ac:dyDescent="0.2">
      <c r="A21" s="33">
        <v>1127</v>
      </c>
      <c r="B21" s="34" t="s">
        <v>216</v>
      </c>
      <c r="C21" s="36">
        <v>125024620</v>
      </c>
      <c r="D21" s="36">
        <v>11315</v>
      </c>
      <c r="E21" s="37">
        <f t="shared" si="6"/>
        <v>11049.458241272647</v>
      </c>
      <c r="F21" s="38">
        <f t="shared" si="1"/>
        <v>1.078769463874522</v>
      </c>
      <c r="G21" s="39">
        <f t="shared" si="2"/>
        <v>-484.08483790946593</v>
      </c>
      <c r="H21" s="39">
        <f t="shared" si="3"/>
        <v>0</v>
      </c>
      <c r="I21" s="37">
        <f t="shared" si="7"/>
        <v>-484.08483790946593</v>
      </c>
      <c r="J21" s="40">
        <f t="shared" si="8"/>
        <v>-114.21035612670107</v>
      </c>
      <c r="K21" s="37">
        <f t="shared" si="9"/>
        <v>-598.295194036167</v>
      </c>
      <c r="L21" s="37">
        <f t="shared" si="10"/>
        <v>-5477419.9409456067</v>
      </c>
      <c r="M21" s="37">
        <f t="shared" si="11"/>
        <v>-6769710.1205192292</v>
      </c>
      <c r="N21" s="41">
        <f>'jan-mar'!M21</f>
        <v>-7679518.043947449</v>
      </c>
      <c r="O21" s="41">
        <f t="shared" si="12"/>
        <v>909807.92342821974</v>
      </c>
    </row>
    <row r="22" spans="1:15" s="34" customFormat="1" x14ac:dyDescent="0.2">
      <c r="A22" s="33">
        <v>1130</v>
      </c>
      <c r="B22" s="34" t="s">
        <v>217</v>
      </c>
      <c r="C22" s="36">
        <v>118546153</v>
      </c>
      <c r="D22" s="36">
        <v>13070</v>
      </c>
      <c r="E22" s="37">
        <f t="shared" si="6"/>
        <v>9070.0958684009183</v>
      </c>
      <c r="F22" s="38">
        <f t="shared" si="1"/>
        <v>0.88552237074370976</v>
      </c>
      <c r="G22" s="39">
        <f t="shared" si="2"/>
        <v>703.53258581357113</v>
      </c>
      <c r="H22" s="39">
        <f t="shared" si="3"/>
        <v>51.901252158092575</v>
      </c>
      <c r="I22" s="37">
        <f t="shared" si="7"/>
        <v>755.43383797166371</v>
      </c>
      <c r="J22" s="40">
        <f t="shared" si="8"/>
        <v>-114.21035612670107</v>
      </c>
      <c r="K22" s="37">
        <f t="shared" si="9"/>
        <v>641.22348184496263</v>
      </c>
      <c r="L22" s="37">
        <f t="shared" si="10"/>
        <v>9873520.2622896452</v>
      </c>
      <c r="M22" s="37">
        <f t="shared" si="11"/>
        <v>8380790.9077136619</v>
      </c>
      <c r="N22" s="41">
        <f>'jan-mar'!M22</f>
        <v>6685270.5773956347</v>
      </c>
      <c r="O22" s="41">
        <f t="shared" si="12"/>
        <v>1695520.3303180272</v>
      </c>
    </row>
    <row r="23" spans="1:15" s="34" customFormat="1" x14ac:dyDescent="0.2">
      <c r="A23" s="33">
        <v>1133</v>
      </c>
      <c r="B23" s="34" t="s">
        <v>218</v>
      </c>
      <c r="C23" s="36">
        <v>43874709</v>
      </c>
      <c r="D23" s="36">
        <v>2580</v>
      </c>
      <c r="E23" s="37">
        <f t="shared" si="6"/>
        <v>17005.701162790698</v>
      </c>
      <c r="F23" s="38">
        <f t="shared" si="1"/>
        <v>1.6602833121419267</v>
      </c>
      <c r="G23" s="39">
        <f t="shared" si="2"/>
        <v>-4057.8305908202965</v>
      </c>
      <c r="H23" s="39">
        <f t="shared" si="3"/>
        <v>0</v>
      </c>
      <c r="I23" s="37">
        <f t="shared" si="7"/>
        <v>-4057.8305908202965</v>
      </c>
      <c r="J23" s="40">
        <f t="shared" si="8"/>
        <v>-114.21035612670107</v>
      </c>
      <c r="K23" s="37">
        <f t="shared" si="9"/>
        <v>-4172.0409469469978</v>
      </c>
      <c r="L23" s="37">
        <f t="shared" si="10"/>
        <v>-10469202.924316365</v>
      </c>
      <c r="M23" s="37">
        <f t="shared" si="11"/>
        <v>-10763865.643123254</v>
      </c>
      <c r="N23" s="41">
        <f>'jan-mar'!M23</f>
        <v>-4554876.7799721099</v>
      </c>
      <c r="O23" s="41">
        <f t="shared" si="12"/>
        <v>-6208988.8631511442</v>
      </c>
    </row>
    <row r="24" spans="1:15" s="34" customFormat="1" x14ac:dyDescent="0.2">
      <c r="A24" s="33">
        <v>1134</v>
      </c>
      <c r="B24" s="34" t="s">
        <v>219</v>
      </c>
      <c r="C24" s="36">
        <v>81870455</v>
      </c>
      <c r="D24" s="36">
        <v>3809</v>
      </c>
      <c r="E24" s="37">
        <f t="shared" si="6"/>
        <v>21493.949855605144</v>
      </c>
      <c r="F24" s="38">
        <f t="shared" si="1"/>
        <v>2.0984754415983389</v>
      </c>
      <c r="G24" s="39">
        <f t="shared" si="2"/>
        <v>-6750.7798065089637</v>
      </c>
      <c r="H24" s="39">
        <f t="shared" si="3"/>
        <v>0</v>
      </c>
      <c r="I24" s="37">
        <f t="shared" si="7"/>
        <v>-6750.7798065089637</v>
      </c>
      <c r="J24" s="40">
        <f t="shared" si="8"/>
        <v>-114.21035612670107</v>
      </c>
      <c r="K24" s="37">
        <f t="shared" si="9"/>
        <v>-6864.990162635665</v>
      </c>
      <c r="L24" s="37">
        <f t="shared" si="10"/>
        <v>-25713720.282992642</v>
      </c>
      <c r="M24" s="37">
        <f t="shared" si="11"/>
        <v>-26148747.529479247</v>
      </c>
      <c r="N24" s="41">
        <f>'jan-mar'!M24</f>
        <v>-11511334.841749521</v>
      </c>
      <c r="O24" s="41">
        <f t="shared" si="12"/>
        <v>-14637412.687729726</v>
      </c>
    </row>
    <row r="25" spans="1:15" s="34" customFormat="1" x14ac:dyDescent="0.2">
      <c r="A25" s="33">
        <v>1135</v>
      </c>
      <c r="B25" s="34" t="s">
        <v>220</v>
      </c>
      <c r="C25" s="36">
        <v>58917989</v>
      </c>
      <c r="D25" s="36">
        <v>4561</v>
      </c>
      <c r="E25" s="37">
        <f t="shared" si="6"/>
        <v>12917.778776584082</v>
      </c>
      <c r="F25" s="38">
        <f t="shared" si="1"/>
        <v>1.2611754333088696</v>
      </c>
      <c r="G25" s="39">
        <f t="shared" si="2"/>
        <v>-1605.077159096327</v>
      </c>
      <c r="H25" s="39">
        <f t="shared" si="3"/>
        <v>0</v>
      </c>
      <c r="I25" s="37">
        <f t="shared" si="7"/>
        <v>-1605.077159096327</v>
      </c>
      <c r="J25" s="40">
        <f t="shared" si="8"/>
        <v>-114.21035612670107</v>
      </c>
      <c r="K25" s="37">
        <f t="shared" si="9"/>
        <v>-1719.2875152230281</v>
      </c>
      <c r="L25" s="37">
        <f t="shared" si="10"/>
        <v>-7320756.9226383474</v>
      </c>
      <c r="M25" s="37">
        <f t="shared" si="11"/>
        <v>-7841670.3569322312</v>
      </c>
      <c r="N25" s="41">
        <f>'jan-mar'!M25</f>
        <v>-3104544.7304855757</v>
      </c>
      <c r="O25" s="41">
        <f t="shared" si="12"/>
        <v>-4737125.626446655</v>
      </c>
    </row>
    <row r="26" spans="1:15" s="34" customFormat="1" x14ac:dyDescent="0.2">
      <c r="A26" s="33">
        <v>1144</v>
      </c>
      <c r="B26" s="34" t="s">
        <v>221</v>
      </c>
      <c r="C26" s="36">
        <v>4388672</v>
      </c>
      <c r="D26" s="36">
        <v>507</v>
      </c>
      <c r="E26" s="37">
        <f t="shared" si="6"/>
        <v>8656.1577909270218</v>
      </c>
      <c r="F26" s="38">
        <f t="shared" si="1"/>
        <v>0.84510918955752212</v>
      </c>
      <c r="G26" s="39">
        <f t="shared" si="2"/>
        <v>951.895432297909</v>
      </c>
      <c r="H26" s="39">
        <f t="shared" si="3"/>
        <v>196.77957927395636</v>
      </c>
      <c r="I26" s="37">
        <f t="shared" si="7"/>
        <v>1148.6750115718653</v>
      </c>
      <c r="J26" s="40">
        <f t="shared" si="8"/>
        <v>-114.21035612670107</v>
      </c>
      <c r="K26" s="37">
        <f t="shared" si="9"/>
        <v>1034.4646554451642</v>
      </c>
      <c r="L26" s="37">
        <f t="shared" si="10"/>
        <v>582378.23086693569</v>
      </c>
      <c r="M26" s="37">
        <f t="shared" si="11"/>
        <v>524473.58031069825</v>
      </c>
      <c r="N26" s="41">
        <f>'jan-mar'!M26</f>
        <v>390917.70675130765</v>
      </c>
      <c r="O26" s="41">
        <f t="shared" si="12"/>
        <v>133555.8735593906</v>
      </c>
    </row>
    <row r="27" spans="1:15" s="34" customFormat="1" x14ac:dyDescent="0.2">
      <c r="A27" s="33">
        <v>1145</v>
      </c>
      <c r="B27" s="34" t="s">
        <v>222</v>
      </c>
      <c r="C27" s="36">
        <v>8183513</v>
      </c>
      <c r="D27" s="36">
        <v>859</v>
      </c>
      <c r="E27" s="37">
        <f t="shared" si="6"/>
        <v>9526.7904540162981</v>
      </c>
      <c r="F27" s="38">
        <f t="shared" si="1"/>
        <v>0.93010991182680602</v>
      </c>
      <c r="G27" s="39">
        <f t="shared" si="2"/>
        <v>429.51583444434328</v>
      </c>
      <c r="H27" s="39">
        <f t="shared" si="3"/>
        <v>0</v>
      </c>
      <c r="I27" s="37">
        <f t="shared" si="7"/>
        <v>429.51583444434328</v>
      </c>
      <c r="J27" s="40">
        <f t="shared" si="8"/>
        <v>-114.21035612670107</v>
      </c>
      <c r="K27" s="37">
        <f t="shared" si="9"/>
        <v>315.30547831764221</v>
      </c>
      <c r="L27" s="37">
        <f t="shared" si="10"/>
        <v>368954.10178769089</v>
      </c>
      <c r="M27" s="37">
        <f t="shared" si="11"/>
        <v>270847.40587485465</v>
      </c>
      <c r="N27" s="41">
        <f>'jan-mar'!M27</f>
        <v>158578.21752091401</v>
      </c>
      <c r="O27" s="41">
        <f t="shared" si="12"/>
        <v>112269.18835394064</v>
      </c>
    </row>
    <row r="28" spans="1:15" s="34" customFormat="1" x14ac:dyDescent="0.2">
      <c r="A28" s="33">
        <v>1146</v>
      </c>
      <c r="B28" s="34" t="s">
        <v>223</v>
      </c>
      <c r="C28" s="36">
        <v>98894042</v>
      </c>
      <c r="D28" s="36">
        <v>11178</v>
      </c>
      <c r="E28" s="37">
        <f t="shared" si="6"/>
        <v>8847.2036142422621</v>
      </c>
      <c r="F28" s="38">
        <f t="shared" si="1"/>
        <v>0.86376118098488741</v>
      </c>
      <c r="G28" s="39">
        <f t="shared" si="2"/>
        <v>837.26793830876488</v>
      </c>
      <c r="H28" s="39">
        <f t="shared" si="3"/>
        <v>129.91354111362224</v>
      </c>
      <c r="I28" s="37">
        <f t="shared" si="7"/>
        <v>967.18147942238716</v>
      </c>
      <c r="J28" s="40">
        <f t="shared" si="8"/>
        <v>-114.21035612670107</v>
      </c>
      <c r="K28" s="37">
        <f t="shared" si="9"/>
        <v>852.97112329568608</v>
      </c>
      <c r="L28" s="37">
        <f t="shared" si="10"/>
        <v>10811154.576983444</v>
      </c>
      <c r="M28" s="37">
        <f t="shared" si="11"/>
        <v>9534511.2161991782</v>
      </c>
      <c r="N28" s="41">
        <f>'jan-mar'!M28</f>
        <v>7194972.9195584143</v>
      </c>
      <c r="O28" s="41">
        <f t="shared" si="12"/>
        <v>2339538.296640764</v>
      </c>
    </row>
    <row r="29" spans="1:15" s="34" customFormat="1" x14ac:dyDescent="0.2">
      <c r="A29" s="33">
        <v>1149</v>
      </c>
      <c r="B29" s="34" t="s">
        <v>224</v>
      </c>
      <c r="C29" s="36">
        <v>372223345</v>
      </c>
      <c r="D29" s="36">
        <v>42345</v>
      </c>
      <c r="E29" s="37">
        <f t="shared" si="6"/>
        <v>8790.2549297437708</v>
      </c>
      <c r="F29" s="38">
        <f t="shared" si="1"/>
        <v>0.85820122496683382</v>
      </c>
      <c r="G29" s="39">
        <f t="shared" si="2"/>
        <v>871.4371490078596</v>
      </c>
      <c r="H29" s="39">
        <f t="shared" si="3"/>
        <v>149.84558068809417</v>
      </c>
      <c r="I29" s="37">
        <f t="shared" si="7"/>
        <v>1021.2827296959538</v>
      </c>
      <c r="J29" s="40">
        <f t="shared" si="8"/>
        <v>-114.21035612670107</v>
      </c>
      <c r="K29" s="37">
        <f t="shared" si="9"/>
        <v>907.0723735692527</v>
      </c>
      <c r="L29" s="37">
        <f t="shared" si="10"/>
        <v>43246217.188975163</v>
      </c>
      <c r="M29" s="37">
        <f t="shared" si="11"/>
        <v>38409979.658790007</v>
      </c>
      <c r="N29" s="41">
        <f>'jan-mar'!M29</f>
        <v>29469652.091684692</v>
      </c>
      <c r="O29" s="41">
        <f t="shared" si="12"/>
        <v>8940327.5671053156</v>
      </c>
    </row>
    <row r="30" spans="1:15" s="34" customFormat="1" x14ac:dyDescent="0.2">
      <c r="A30" s="33">
        <v>1151</v>
      </c>
      <c r="B30" s="34" t="s">
        <v>225</v>
      </c>
      <c r="C30" s="36">
        <v>2376799</v>
      </c>
      <c r="D30" s="36">
        <v>192</v>
      </c>
      <c r="E30" s="37">
        <f t="shared" si="6"/>
        <v>12379.161458333334</v>
      </c>
      <c r="F30" s="38">
        <f t="shared" si="1"/>
        <v>1.2085896953518229</v>
      </c>
      <c r="G30" s="39">
        <f t="shared" si="2"/>
        <v>-1281.9067681458782</v>
      </c>
      <c r="H30" s="39">
        <f t="shared" si="3"/>
        <v>0</v>
      </c>
      <c r="I30" s="37">
        <f t="shared" si="7"/>
        <v>-1281.9067681458782</v>
      </c>
      <c r="J30" s="40">
        <f t="shared" si="8"/>
        <v>-114.21035612670107</v>
      </c>
      <c r="K30" s="37">
        <f t="shared" si="9"/>
        <v>-1396.1171242725793</v>
      </c>
      <c r="L30" s="37">
        <f t="shared" si="10"/>
        <v>-246126.09948400862</v>
      </c>
      <c r="M30" s="37">
        <f t="shared" si="11"/>
        <v>-268054.48786033521</v>
      </c>
      <c r="N30" s="41">
        <f>'jan-mar'!M30</f>
        <v>-259087.08223048254</v>
      </c>
      <c r="O30" s="41">
        <f t="shared" si="12"/>
        <v>-8967.4056298526702</v>
      </c>
    </row>
    <row r="31" spans="1:15" s="34" customFormat="1" x14ac:dyDescent="0.2">
      <c r="A31" s="33">
        <v>1160</v>
      </c>
      <c r="B31" s="34" t="s">
        <v>226</v>
      </c>
      <c r="C31" s="36">
        <v>90808745</v>
      </c>
      <c r="D31" s="36">
        <v>8705</v>
      </c>
      <c r="E31" s="37">
        <f t="shared" si="6"/>
        <v>10431.791499138426</v>
      </c>
      <c r="F31" s="38">
        <f t="shared" si="1"/>
        <v>1.018466052999917</v>
      </c>
      <c r="G31" s="39">
        <f t="shared" si="2"/>
        <v>-113.48479262893342</v>
      </c>
      <c r="H31" s="39">
        <f t="shared" si="3"/>
        <v>0</v>
      </c>
      <c r="I31" s="37">
        <f t="shared" si="7"/>
        <v>-113.48479262893342</v>
      </c>
      <c r="J31" s="40">
        <f t="shared" si="8"/>
        <v>-114.21035612670107</v>
      </c>
      <c r="K31" s="37">
        <f t="shared" si="9"/>
        <v>-227.69514875563448</v>
      </c>
      <c r="L31" s="37">
        <f t="shared" si="10"/>
        <v>-987885.11983486544</v>
      </c>
      <c r="M31" s="37">
        <f t="shared" si="11"/>
        <v>-1982086.2699177982</v>
      </c>
      <c r="N31" s="41">
        <f>'jan-mar'!M31</f>
        <v>-2601642.3386268285</v>
      </c>
      <c r="O31" s="41">
        <f t="shared" si="12"/>
        <v>619556.06870903028</v>
      </c>
    </row>
    <row r="32" spans="1:15" s="34" customFormat="1" x14ac:dyDescent="0.2">
      <c r="A32" s="33">
        <v>1505</v>
      </c>
      <c r="B32" s="34" t="s">
        <v>267</v>
      </c>
      <c r="C32" s="36">
        <v>215333341</v>
      </c>
      <c r="D32" s="36">
        <v>24099</v>
      </c>
      <c r="E32" s="37">
        <f t="shared" si="6"/>
        <v>8935.3641644881536</v>
      </c>
      <c r="F32" s="38">
        <f t="shared" si="1"/>
        <v>0.87236838212063195</v>
      </c>
      <c r="G32" s="39">
        <f t="shared" si="2"/>
        <v>784.37160816122991</v>
      </c>
      <c r="H32" s="39">
        <f t="shared" si="3"/>
        <v>99.057348527560222</v>
      </c>
      <c r="I32" s="37">
        <f t="shared" si="7"/>
        <v>883.42895668879009</v>
      </c>
      <c r="J32" s="40">
        <f t="shared" si="8"/>
        <v>-114.21035612670107</v>
      </c>
      <c r="K32" s="37">
        <f t="shared" si="9"/>
        <v>769.21860056208902</v>
      </c>
      <c r="L32" s="37">
        <f t="shared" si="10"/>
        <v>21289754.427243151</v>
      </c>
      <c r="M32" s="37">
        <f t="shared" si="11"/>
        <v>18537399.054945782</v>
      </c>
      <c r="N32" s="41">
        <f>'jan-mar'!M32</f>
        <v>15279809.678895019</v>
      </c>
      <c r="O32" s="41">
        <f t="shared" si="12"/>
        <v>3257589.3760507628</v>
      </c>
    </row>
    <row r="33" spans="1:15" s="34" customFormat="1" x14ac:dyDescent="0.2">
      <c r="A33" s="33">
        <v>1506</v>
      </c>
      <c r="B33" s="34" t="s">
        <v>265</v>
      </c>
      <c r="C33" s="36">
        <v>317823089</v>
      </c>
      <c r="D33" s="36">
        <v>31870</v>
      </c>
      <c r="E33" s="37">
        <f t="shared" si="6"/>
        <v>9972.4847505491052</v>
      </c>
      <c r="F33" s="38">
        <f t="shared" si="1"/>
        <v>0.97362348387929887</v>
      </c>
      <c r="G33" s="39">
        <f t="shared" si="2"/>
        <v>162.09925652465898</v>
      </c>
      <c r="H33" s="39">
        <f t="shared" si="3"/>
        <v>0</v>
      </c>
      <c r="I33" s="37">
        <f t="shared" si="7"/>
        <v>162.09925652465898</v>
      </c>
      <c r="J33" s="40">
        <f t="shared" si="8"/>
        <v>-114.21035612670107</v>
      </c>
      <c r="K33" s="37">
        <f t="shared" si="9"/>
        <v>47.888900397957912</v>
      </c>
      <c r="L33" s="37">
        <f t="shared" si="10"/>
        <v>5166103.3054408822</v>
      </c>
      <c r="M33" s="37">
        <f t="shared" si="11"/>
        <v>1526219.2556829187</v>
      </c>
      <c r="N33" s="41">
        <f>'jan-mar'!M33</f>
        <v>2235355.7047631522</v>
      </c>
      <c r="O33" s="41">
        <f t="shared" si="12"/>
        <v>-709136.44908023346</v>
      </c>
    </row>
    <row r="34" spans="1:15" s="34" customFormat="1" x14ac:dyDescent="0.2">
      <c r="A34" s="33">
        <v>1507</v>
      </c>
      <c r="B34" s="34" t="s">
        <v>266</v>
      </c>
      <c r="C34" s="36">
        <v>663681392</v>
      </c>
      <c r="D34" s="36">
        <v>66670</v>
      </c>
      <c r="E34" s="37">
        <f t="shared" si="6"/>
        <v>9954.723143842808</v>
      </c>
      <c r="F34" s="38">
        <f t="shared" si="1"/>
        <v>0.97188940076628871</v>
      </c>
      <c r="G34" s="39">
        <f t="shared" si="2"/>
        <v>172.75622054843734</v>
      </c>
      <c r="H34" s="39">
        <f t="shared" si="3"/>
        <v>0</v>
      </c>
      <c r="I34" s="37">
        <f t="shared" si="7"/>
        <v>172.75622054843734</v>
      </c>
      <c r="J34" s="40">
        <f t="shared" si="8"/>
        <v>-114.21035612670107</v>
      </c>
      <c r="K34" s="37">
        <f t="shared" si="9"/>
        <v>58.545864421736269</v>
      </c>
      <c r="L34" s="37">
        <f t="shared" si="10"/>
        <v>11517657.223964317</v>
      </c>
      <c r="M34" s="37">
        <f t="shared" si="11"/>
        <v>3903252.7809971571</v>
      </c>
      <c r="N34" s="41">
        <f>'jan-mar'!M34</f>
        <v>-1660525.0995118564</v>
      </c>
      <c r="O34" s="41">
        <f t="shared" si="12"/>
        <v>5563777.8805090133</v>
      </c>
    </row>
    <row r="35" spans="1:15" s="34" customFormat="1" x14ac:dyDescent="0.2">
      <c r="A35" s="33">
        <v>1511</v>
      </c>
      <c r="B35" s="34" t="s">
        <v>268</v>
      </c>
      <c r="C35" s="36">
        <v>27302021</v>
      </c>
      <c r="D35" s="36">
        <v>3083</v>
      </c>
      <c r="E35" s="37">
        <f t="shared" si="6"/>
        <v>8855.6668829062601</v>
      </c>
      <c r="F35" s="38">
        <f t="shared" si="1"/>
        <v>0.8645874582194748</v>
      </c>
      <c r="G35" s="39">
        <f t="shared" si="2"/>
        <v>832.18997711036604</v>
      </c>
      <c r="H35" s="39">
        <f t="shared" si="3"/>
        <v>126.95139708122296</v>
      </c>
      <c r="I35" s="37">
        <f t="shared" si="7"/>
        <v>959.14137419158897</v>
      </c>
      <c r="J35" s="40">
        <f t="shared" si="8"/>
        <v>-114.21035612670107</v>
      </c>
      <c r="K35" s="37">
        <f t="shared" si="9"/>
        <v>844.93101806488789</v>
      </c>
      <c r="L35" s="37">
        <f t="shared" si="10"/>
        <v>2957032.856632669</v>
      </c>
      <c r="M35" s="37">
        <f t="shared" si="11"/>
        <v>2604922.3286940493</v>
      </c>
      <c r="N35" s="41">
        <f>'jan-mar'!M35</f>
        <v>2367983.4639334953</v>
      </c>
      <c r="O35" s="41">
        <f t="shared" si="12"/>
        <v>236938.86476055393</v>
      </c>
    </row>
    <row r="36" spans="1:15" s="34" customFormat="1" x14ac:dyDescent="0.2">
      <c r="A36" s="33">
        <v>1514</v>
      </c>
      <c r="B36" s="34" t="s">
        <v>159</v>
      </c>
      <c r="C36" s="36">
        <v>24347567</v>
      </c>
      <c r="D36" s="36">
        <v>2445</v>
      </c>
      <c r="E36" s="37">
        <f t="shared" si="6"/>
        <v>9958.1051124744372</v>
      </c>
      <c r="F36" s="38">
        <f t="shared" si="1"/>
        <v>0.97221958568648281</v>
      </c>
      <c r="G36" s="39">
        <f t="shared" si="2"/>
        <v>170.72703936945982</v>
      </c>
      <c r="H36" s="39">
        <f t="shared" si="3"/>
        <v>0</v>
      </c>
      <c r="I36" s="37">
        <f t="shared" si="7"/>
        <v>170.72703936945982</v>
      </c>
      <c r="J36" s="40">
        <f t="shared" si="8"/>
        <v>-114.21035612670107</v>
      </c>
      <c r="K36" s="37">
        <f t="shared" si="9"/>
        <v>56.516683242758745</v>
      </c>
      <c r="L36" s="37">
        <f t="shared" si="10"/>
        <v>417427.61125832924</v>
      </c>
      <c r="M36" s="37">
        <f t="shared" si="11"/>
        <v>138183.29052854513</v>
      </c>
      <c r="N36" s="41">
        <f>'jan-mar'!M36</f>
        <v>44173.284096197909</v>
      </c>
      <c r="O36" s="41">
        <f t="shared" si="12"/>
        <v>94010.006432347218</v>
      </c>
    </row>
    <row r="37" spans="1:15" s="34" customFormat="1" x14ac:dyDescent="0.2">
      <c r="A37" s="33">
        <v>1515</v>
      </c>
      <c r="B37" s="34" t="s">
        <v>393</v>
      </c>
      <c r="C37" s="36">
        <v>102299612</v>
      </c>
      <c r="D37" s="36">
        <v>8858</v>
      </c>
      <c r="E37" s="37">
        <f t="shared" si="6"/>
        <v>11548.838564009935</v>
      </c>
      <c r="F37" s="38">
        <f t="shared" si="1"/>
        <v>1.1275244554103552</v>
      </c>
      <c r="G37" s="39">
        <f t="shared" si="2"/>
        <v>-783.71303155183887</v>
      </c>
      <c r="H37" s="39">
        <f t="shared" si="3"/>
        <v>0</v>
      </c>
      <c r="I37" s="37">
        <f t="shared" si="7"/>
        <v>-783.71303155183887</v>
      </c>
      <c r="J37" s="40">
        <f t="shared" si="8"/>
        <v>-114.21035612670107</v>
      </c>
      <c r="K37" s="37">
        <f t="shared" si="9"/>
        <v>-897.92338767853994</v>
      </c>
      <c r="L37" s="37">
        <f t="shared" si="10"/>
        <v>-6942130.0334861884</v>
      </c>
      <c r="M37" s="37">
        <f t="shared" si="11"/>
        <v>-7953805.3680565068</v>
      </c>
      <c r="N37" s="41">
        <f>'jan-mar'!M37</f>
        <v>-8476533.1979042366</v>
      </c>
      <c r="O37" s="41">
        <f t="shared" si="12"/>
        <v>522727.82984772976</v>
      </c>
    </row>
    <row r="38" spans="1:15" s="34" customFormat="1" x14ac:dyDescent="0.2">
      <c r="A38" s="33">
        <v>1516</v>
      </c>
      <c r="B38" s="34" t="s">
        <v>269</v>
      </c>
      <c r="C38" s="36">
        <v>87962947</v>
      </c>
      <c r="D38" s="36">
        <v>8575</v>
      </c>
      <c r="E38" s="37">
        <f t="shared" si="6"/>
        <v>10258.069620991253</v>
      </c>
      <c r="F38" s="38">
        <f t="shared" si="1"/>
        <v>1.0015054153595944</v>
      </c>
      <c r="G38" s="39">
        <f t="shared" si="2"/>
        <v>-9.2516657406296865</v>
      </c>
      <c r="H38" s="39">
        <f t="shared" si="3"/>
        <v>0</v>
      </c>
      <c r="I38" s="37">
        <f t="shared" si="7"/>
        <v>-9.2516657406296865</v>
      </c>
      <c r="J38" s="40">
        <f t="shared" si="8"/>
        <v>-114.21035612670107</v>
      </c>
      <c r="K38" s="37">
        <f t="shared" si="9"/>
        <v>-123.46202186733076</v>
      </c>
      <c r="L38" s="37">
        <f t="shared" si="10"/>
        <v>-79333.033725899557</v>
      </c>
      <c r="M38" s="37">
        <f t="shared" si="11"/>
        <v>-1058686.8375123614</v>
      </c>
      <c r="N38" s="41">
        <f>'jan-mar'!M38</f>
        <v>-1979384.8621166016</v>
      </c>
      <c r="O38" s="41">
        <f t="shared" si="12"/>
        <v>920698.0246042402</v>
      </c>
    </row>
    <row r="39" spans="1:15" s="34" customFormat="1" x14ac:dyDescent="0.2">
      <c r="A39" s="33">
        <v>1517</v>
      </c>
      <c r="B39" s="34" t="s">
        <v>270</v>
      </c>
      <c r="C39" s="36">
        <v>42013879</v>
      </c>
      <c r="D39" s="36">
        <v>5140</v>
      </c>
      <c r="E39" s="37">
        <f t="shared" si="6"/>
        <v>8173.906420233463</v>
      </c>
      <c r="F39" s="38">
        <f t="shared" si="1"/>
        <v>0.79802651443842743</v>
      </c>
      <c r="G39" s="39">
        <f t="shared" si="2"/>
        <v>1241.2462547140442</v>
      </c>
      <c r="H39" s="39">
        <f t="shared" si="3"/>
        <v>365.56755901670192</v>
      </c>
      <c r="I39" s="37">
        <f t="shared" si="7"/>
        <v>1606.813813730746</v>
      </c>
      <c r="J39" s="40">
        <f t="shared" si="8"/>
        <v>-114.21035612670107</v>
      </c>
      <c r="K39" s="37">
        <f t="shared" si="9"/>
        <v>1492.6034576040449</v>
      </c>
      <c r="L39" s="37">
        <f t="shared" si="10"/>
        <v>8259023.0025760345</v>
      </c>
      <c r="M39" s="37">
        <f t="shared" si="11"/>
        <v>7671981.7720847912</v>
      </c>
      <c r="N39" s="41">
        <f>'jan-mar'!M39</f>
        <v>6582096.7538495492</v>
      </c>
      <c r="O39" s="41">
        <f t="shared" si="12"/>
        <v>1089885.018235242</v>
      </c>
    </row>
    <row r="40" spans="1:15" s="34" customFormat="1" x14ac:dyDescent="0.2">
      <c r="A40" s="33">
        <v>1520</v>
      </c>
      <c r="B40" s="34" t="s">
        <v>272</v>
      </c>
      <c r="C40" s="36">
        <v>89928661</v>
      </c>
      <c r="D40" s="36">
        <v>10830</v>
      </c>
      <c r="E40" s="37">
        <f t="shared" si="6"/>
        <v>8303.6621421975997</v>
      </c>
      <c r="F40" s="38">
        <f t="shared" si="1"/>
        <v>0.81069469305509967</v>
      </c>
      <c r="G40" s="39">
        <f t="shared" si="2"/>
        <v>1163.3928215355622</v>
      </c>
      <c r="H40" s="39">
        <f t="shared" si="3"/>
        <v>320.15305632925407</v>
      </c>
      <c r="I40" s="37">
        <f t="shared" si="7"/>
        <v>1483.5458778648162</v>
      </c>
      <c r="J40" s="40">
        <f t="shared" si="8"/>
        <v>-114.21035612670107</v>
      </c>
      <c r="K40" s="37">
        <f t="shared" si="9"/>
        <v>1369.3355217381152</v>
      </c>
      <c r="L40" s="37">
        <f t="shared" si="10"/>
        <v>16066801.857275959</v>
      </c>
      <c r="M40" s="37">
        <f t="shared" si="11"/>
        <v>14829903.700423788</v>
      </c>
      <c r="N40" s="41">
        <f>'jan-mar'!M40</f>
        <v>12695136.414628524</v>
      </c>
      <c r="O40" s="41">
        <f t="shared" si="12"/>
        <v>2134767.2857952639</v>
      </c>
    </row>
    <row r="41" spans="1:15" s="34" customFormat="1" x14ac:dyDescent="0.2">
      <c r="A41" s="33">
        <v>1525</v>
      </c>
      <c r="B41" s="34" t="s">
        <v>273</v>
      </c>
      <c r="C41" s="36">
        <v>41793471</v>
      </c>
      <c r="D41" s="36">
        <v>4482</v>
      </c>
      <c r="E41" s="37">
        <f t="shared" si="6"/>
        <v>9324.7369477911652</v>
      </c>
      <c r="F41" s="38">
        <f t="shared" si="1"/>
        <v>0.91038322950221184</v>
      </c>
      <c r="G41" s="39">
        <f t="shared" si="2"/>
        <v>550.74793817942293</v>
      </c>
      <c r="H41" s="39">
        <f t="shared" si="3"/>
        <v>0</v>
      </c>
      <c r="I41" s="37">
        <f t="shared" si="7"/>
        <v>550.74793817942293</v>
      </c>
      <c r="J41" s="40">
        <f t="shared" si="8"/>
        <v>-114.21035612670107</v>
      </c>
      <c r="K41" s="37">
        <f t="shared" si="9"/>
        <v>436.53758205272186</v>
      </c>
      <c r="L41" s="37">
        <f t="shared" si="10"/>
        <v>2468452.2589201736</v>
      </c>
      <c r="M41" s="37">
        <f t="shared" si="11"/>
        <v>1956561.4427602994</v>
      </c>
      <c r="N41" s="41">
        <f>'jan-mar'!M41</f>
        <v>1480880.3929321738</v>
      </c>
      <c r="O41" s="41">
        <f t="shared" si="12"/>
        <v>475681.04982812563</v>
      </c>
    </row>
    <row r="42" spans="1:15" s="34" customFormat="1" x14ac:dyDescent="0.2">
      <c r="A42" s="33">
        <v>1528</v>
      </c>
      <c r="B42" s="34" t="s">
        <v>274</v>
      </c>
      <c r="C42" s="36">
        <v>65390409</v>
      </c>
      <c r="D42" s="36">
        <v>7596</v>
      </c>
      <c r="E42" s="37">
        <f t="shared" si="6"/>
        <v>8608.5319905213273</v>
      </c>
      <c r="F42" s="38">
        <f t="shared" si="1"/>
        <v>0.84045943587291716</v>
      </c>
      <c r="G42" s="39">
        <f t="shared" si="2"/>
        <v>980.47091254132567</v>
      </c>
      <c r="H42" s="39">
        <f t="shared" si="3"/>
        <v>213.44860941594942</v>
      </c>
      <c r="I42" s="37">
        <f t="shared" si="7"/>
        <v>1193.919521957275</v>
      </c>
      <c r="J42" s="40">
        <f t="shared" si="8"/>
        <v>-114.21035612670107</v>
      </c>
      <c r="K42" s="37">
        <f t="shared" si="9"/>
        <v>1079.709165830574</v>
      </c>
      <c r="L42" s="37">
        <f t="shared" si="10"/>
        <v>9069012.6887874603</v>
      </c>
      <c r="M42" s="37">
        <f t="shared" si="11"/>
        <v>8201470.8236490395</v>
      </c>
      <c r="N42" s="41">
        <f>'jan-mar'!M42</f>
        <v>6772896.505883499</v>
      </c>
      <c r="O42" s="41">
        <f t="shared" si="12"/>
        <v>1428574.3177655404</v>
      </c>
    </row>
    <row r="43" spans="1:15" s="34" customFormat="1" x14ac:dyDescent="0.2">
      <c r="A43" s="33">
        <v>1531</v>
      </c>
      <c r="B43" s="34" t="s">
        <v>275</v>
      </c>
      <c r="C43" s="36">
        <v>81344628</v>
      </c>
      <c r="D43" s="36">
        <v>9409</v>
      </c>
      <c r="E43" s="37">
        <f t="shared" si="6"/>
        <v>8645.406313104475</v>
      </c>
      <c r="F43" s="38">
        <f t="shared" si="1"/>
        <v>0.84405951221468511</v>
      </c>
      <c r="G43" s="39">
        <f t="shared" si="2"/>
        <v>958.3463189914371</v>
      </c>
      <c r="H43" s="39">
        <f t="shared" si="3"/>
        <v>200.54259651184773</v>
      </c>
      <c r="I43" s="37">
        <f t="shared" si="7"/>
        <v>1158.8889155032848</v>
      </c>
      <c r="J43" s="40">
        <f t="shared" si="8"/>
        <v>-114.21035612670107</v>
      </c>
      <c r="K43" s="37">
        <f t="shared" si="9"/>
        <v>1044.6785593765837</v>
      </c>
      <c r="L43" s="37">
        <f t="shared" si="10"/>
        <v>10903985.805970406</v>
      </c>
      <c r="M43" s="37">
        <f t="shared" si="11"/>
        <v>9829380.565174276</v>
      </c>
      <c r="N43" s="41">
        <f>'jan-mar'!M43</f>
        <v>8304768.1319981301</v>
      </c>
      <c r="O43" s="41">
        <f t="shared" si="12"/>
        <v>1524612.4331761459</v>
      </c>
    </row>
    <row r="44" spans="1:15" s="34" customFormat="1" x14ac:dyDescent="0.2">
      <c r="A44" s="33">
        <v>1532</v>
      </c>
      <c r="B44" s="34" t="s">
        <v>276</v>
      </c>
      <c r="C44" s="36">
        <v>81296214</v>
      </c>
      <c r="D44" s="36">
        <v>8506</v>
      </c>
      <c r="E44" s="37">
        <f t="shared" si="6"/>
        <v>9557.5139901246184</v>
      </c>
      <c r="F44" s="38">
        <f t="shared" si="1"/>
        <v>0.93310948084206347</v>
      </c>
      <c r="G44" s="39">
        <f t="shared" si="2"/>
        <v>411.08171277935105</v>
      </c>
      <c r="H44" s="39">
        <f t="shared" si="3"/>
        <v>0</v>
      </c>
      <c r="I44" s="37">
        <f t="shared" si="7"/>
        <v>411.08171277935105</v>
      </c>
      <c r="J44" s="40">
        <f t="shared" si="8"/>
        <v>-114.21035612670107</v>
      </c>
      <c r="K44" s="37">
        <f t="shared" si="9"/>
        <v>296.87135665264998</v>
      </c>
      <c r="L44" s="37">
        <f t="shared" si="10"/>
        <v>3496661.0489011602</v>
      </c>
      <c r="M44" s="37">
        <f t="shared" si="11"/>
        <v>2525187.7596874409</v>
      </c>
      <c r="N44" s="41">
        <f>'jan-mar'!M44</f>
        <v>2436485.4861849784</v>
      </c>
      <c r="O44" s="41">
        <f t="shared" si="12"/>
        <v>88702.273502462544</v>
      </c>
    </row>
    <row r="45" spans="1:15" s="34" customFormat="1" x14ac:dyDescent="0.2">
      <c r="A45" s="33">
        <v>1535</v>
      </c>
      <c r="B45" s="34" t="s">
        <v>277</v>
      </c>
      <c r="C45" s="36">
        <v>64028757</v>
      </c>
      <c r="D45" s="36">
        <v>6958</v>
      </c>
      <c r="E45" s="37">
        <f t="shared" si="6"/>
        <v>9202.1783558493826</v>
      </c>
      <c r="F45" s="38">
        <f t="shared" si="1"/>
        <v>0.89841771376059798</v>
      </c>
      <c r="G45" s="39">
        <f t="shared" si="2"/>
        <v>624.28309334449261</v>
      </c>
      <c r="H45" s="39">
        <f t="shared" si="3"/>
        <v>5.6723815511300923</v>
      </c>
      <c r="I45" s="37">
        <f t="shared" si="7"/>
        <v>629.95547489562273</v>
      </c>
      <c r="J45" s="40">
        <f t="shared" si="8"/>
        <v>-114.21035612670107</v>
      </c>
      <c r="K45" s="37">
        <f t="shared" si="9"/>
        <v>515.74511876892166</v>
      </c>
      <c r="L45" s="37">
        <f t="shared" si="10"/>
        <v>4383230.1943237428</v>
      </c>
      <c r="M45" s="37">
        <f t="shared" si="11"/>
        <v>3588554.536394157</v>
      </c>
      <c r="N45" s="41">
        <f>'jan-mar'!M45</f>
        <v>3054040.2741682418</v>
      </c>
      <c r="O45" s="41">
        <f t="shared" si="12"/>
        <v>534514.26222591521</v>
      </c>
    </row>
    <row r="46" spans="1:15" s="34" customFormat="1" x14ac:dyDescent="0.2">
      <c r="A46" s="33">
        <v>1539</v>
      </c>
      <c r="B46" s="34" t="s">
        <v>278</v>
      </c>
      <c r="C46" s="36">
        <v>63665855</v>
      </c>
      <c r="D46" s="36">
        <v>7026</v>
      </c>
      <c r="E46" s="37">
        <f t="shared" si="6"/>
        <v>9061.4652718474244</v>
      </c>
      <c r="F46" s="38">
        <f t="shared" si="1"/>
        <v>0.88467975712287605</v>
      </c>
      <c r="G46" s="39">
        <f t="shared" si="2"/>
        <v>708.71094374566746</v>
      </c>
      <c r="H46" s="39">
        <f t="shared" si="3"/>
        <v>54.921960951815436</v>
      </c>
      <c r="I46" s="37">
        <f t="shared" si="7"/>
        <v>763.6329046974829</v>
      </c>
      <c r="J46" s="40">
        <f t="shared" si="8"/>
        <v>-114.21035612670107</v>
      </c>
      <c r="K46" s="37">
        <f t="shared" si="9"/>
        <v>649.42254857078183</v>
      </c>
      <c r="L46" s="37">
        <f t="shared" si="10"/>
        <v>5365284.788404515</v>
      </c>
      <c r="M46" s="37">
        <f t="shared" si="11"/>
        <v>4562842.8262583129</v>
      </c>
      <c r="N46" s="41">
        <f>'jan-mar'!M46</f>
        <v>5201664.881429363</v>
      </c>
      <c r="O46" s="41">
        <f t="shared" si="12"/>
        <v>-638822.05517105013</v>
      </c>
    </row>
    <row r="47" spans="1:15" s="34" customFormat="1" x14ac:dyDescent="0.2">
      <c r="A47" s="33">
        <v>1547</v>
      </c>
      <c r="B47" s="34" t="s">
        <v>279</v>
      </c>
      <c r="C47" s="36">
        <v>33761508</v>
      </c>
      <c r="D47" s="36">
        <v>3522</v>
      </c>
      <c r="E47" s="37">
        <f t="shared" si="6"/>
        <v>9585.8909710391817</v>
      </c>
      <c r="F47" s="38">
        <f t="shared" si="1"/>
        <v>0.93587995336833052</v>
      </c>
      <c r="G47" s="39">
        <f t="shared" si="2"/>
        <v>394.05552423061306</v>
      </c>
      <c r="H47" s="39">
        <f t="shared" si="3"/>
        <v>0</v>
      </c>
      <c r="I47" s="37">
        <f t="shared" si="7"/>
        <v>394.05552423061306</v>
      </c>
      <c r="J47" s="40">
        <f t="shared" si="8"/>
        <v>-114.21035612670107</v>
      </c>
      <c r="K47" s="37">
        <f t="shared" si="9"/>
        <v>279.84516810391199</v>
      </c>
      <c r="L47" s="37">
        <f t="shared" si="10"/>
        <v>1387863.5563402192</v>
      </c>
      <c r="M47" s="37">
        <f t="shared" si="11"/>
        <v>985614.68206197803</v>
      </c>
      <c r="N47" s="41">
        <f>'jan-mar'!M47</f>
        <v>523326.6040845862</v>
      </c>
      <c r="O47" s="41">
        <f t="shared" si="12"/>
        <v>462288.07797739183</v>
      </c>
    </row>
    <row r="48" spans="1:15" s="34" customFormat="1" x14ac:dyDescent="0.2">
      <c r="A48" s="33">
        <v>1554</v>
      </c>
      <c r="B48" s="34" t="s">
        <v>280</v>
      </c>
      <c r="C48" s="36">
        <v>53664040</v>
      </c>
      <c r="D48" s="36">
        <v>5808</v>
      </c>
      <c r="E48" s="37">
        <f t="shared" si="6"/>
        <v>9239.6763085399452</v>
      </c>
      <c r="F48" s="38">
        <f t="shared" si="1"/>
        <v>0.90207867572245171</v>
      </c>
      <c r="G48" s="39">
        <f t="shared" si="2"/>
        <v>601.78432173015494</v>
      </c>
      <c r="H48" s="39">
        <f t="shared" si="3"/>
        <v>0</v>
      </c>
      <c r="I48" s="37">
        <f t="shared" si="7"/>
        <v>601.78432173015494</v>
      </c>
      <c r="J48" s="40">
        <f t="shared" si="8"/>
        <v>-114.21035612670107</v>
      </c>
      <c r="K48" s="37">
        <f t="shared" si="9"/>
        <v>487.57396560345387</v>
      </c>
      <c r="L48" s="37">
        <f t="shared" si="10"/>
        <v>3495163.3406087398</v>
      </c>
      <c r="M48" s="37">
        <f t="shared" si="11"/>
        <v>2831829.5922248601</v>
      </c>
      <c r="N48" s="41">
        <f>'jan-mar'!M48</f>
        <v>2210853.4125279034</v>
      </c>
      <c r="O48" s="41">
        <f t="shared" si="12"/>
        <v>620976.17969695665</v>
      </c>
    </row>
    <row r="49" spans="1:15" s="34" customFormat="1" x14ac:dyDescent="0.2">
      <c r="A49" s="33">
        <v>1557</v>
      </c>
      <c r="B49" s="34" t="s">
        <v>281</v>
      </c>
      <c r="C49" s="36">
        <v>20538359</v>
      </c>
      <c r="D49" s="36">
        <v>2658</v>
      </c>
      <c r="E49" s="37">
        <f t="shared" si="6"/>
        <v>7726.9973664409326</v>
      </c>
      <c r="F49" s="38">
        <f t="shared" si="1"/>
        <v>0.75439434444120324</v>
      </c>
      <c r="G49" s="39">
        <f t="shared" si="2"/>
        <v>1509.3916869895625</v>
      </c>
      <c r="H49" s="39">
        <f t="shared" si="3"/>
        <v>521.98572784408759</v>
      </c>
      <c r="I49" s="37">
        <f t="shared" si="7"/>
        <v>2031.3774148336502</v>
      </c>
      <c r="J49" s="40">
        <f t="shared" si="8"/>
        <v>-114.21035612670107</v>
      </c>
      <c r="K49" s="37">
        <f t="shared" si="9"/>
        <v>1917.1670587069491</v>
      </c>
      <c r="L49" s="37">
        <f t="shared" si="10"/>
        <v>5399401.1686278423</v>
      </c>
      <c r="M49" s="37">
        <f t="shared" si="11"/>
        <v>5095830.0420430703</v>
      </c>
      <c r="N49" s="41">
        <f>'jan-mar'!M49</f>
        <v>4566421.3540334832</v>
      </c>
      <c r="O49" s="41">
        <f t="shared" si="12"/>
        <v>529408.68800958712</v>
      </c>
    </row>
    <row r="50" spans="1:15" s="34" customFormat="1" x14ac:dyDescent="0.2">
      <c r="A50" s="33">
        <v>1560</v>
      </c>
      <c r="B50" s="34" t="s">
        <v>282</v>
      </c>
      <c r="C50" s="36">
        <v>23751198</v>
      </c>
      <c r="D50" s="36">
        <v>2985</v>
      </c>
      <c r="E50" s="37">
        <f t="shared" si="6"/>
        <v>7956.8502512562818</v>
      </c>
      <c r="F50" s="38">
        <f t="shared" si="1"/>
        <v>0.77683510740966055</v>
      </c>
      <c r="G50" s="39">
        <f t="shared" si="2"/>
        <v>1371.4799561003531</v>
      </c>
      <c r="H50" s="39">
        <f t="shared" si="3"/>
        <v>441.53721815871535</v>
      </c>
      <c r="I50" s="37">
        <f t="shared" si="7"/>
        <v>1813.0171742590685</v>
      </c>
      <c r="J50" s="40">
        <f t="shared" si="8"/>
        <v>-114.21035612670107</v>
      </c>
      <c r="K50" s="37">
        <f t="shared" si="9"/>
        <v>1698.8068181323674</v>
      </c>
      <c r="L50" s="37">
        <f t="shared" si="10"/>
        <v>5411856.2651633192</v>
      </c>
      <c r="M50" s="37">
        <f t="shared" si="11"/>
        <v>5070938.3521251166</v>
      </c>
      <c r="N50" s="41">
        <f>'jan-mar'!M50</f>
        <v>4907735.7530624336</v>
      </c>
      <c r="O50" s="41">
        <f t="shared" si="12"/>
        <v>163202.59906268306</v>
      </c>
    </row>
    <row r="51" spans="1:15" s="34" customFormat="1" x14ac:dyDescent="0.2">
      <c r="A51" s="33">
        <v>1563</v>
      </c>
      <c r="B51" s="34" t="s">
        <v>283</v>
      </c>
      <c r="C51" s="36">
        <v>74747567</v>
      </c>
      <c r="D51" s="36">
        <v>6956</v>
      </c>
      <c r="E51" s="37">
        <f t="shared" si="6"/>
        <v>10745.768688901668</v>
      </c>
      <c r="F51" s="38">
        <f t="shared" si="1"/>
        <v>1.0491199545101786</v>
      </c>
      <c r="G51" s="39">
        <f t="shared" si="2"/>
        <v>-301.87110648687849</v>
      </c>
      <c r="H51" s="39">
        <f t="shared" si="3"/>
        <v>0</v>
      </c>
      <c r="I51" s="37">
        <f t="shared" si="7"/>
        <v>-301.87110648687849</v>
      </c>
      <c r="J51" s="40">
        <f t="shared" si="8"/>
        <v>-114.21035612670107</v>
      </c>
      <c r="K51" s="37">
        <f t="shared" si="9"/>
        <v>-416.08146261357956</v>
      </c>
      <c r="L51" s="37">
        <f t="shared" si="10"/>
        <v>-2099815.4167227265</v>
      </c>
      <c r="M51" s="37">
        <f t="shared" si="11"/>
        <v>-2894262.6539400592</v>
      </c>
      <c r="N51" s="41">
        <f>'jan-mar'!M51</f>
        <v>-109874.7708085245</v>
      </c>
      <c r="O51" s="41">
        <f t="shared" si="12"/>
        <v>-2784387.8831315348</v>
      </c>
    </row>
    <row r="52" spans="1:15" s="34" customFormat="1" x14ac:dyDescent="0.2">
      <c r="A52" s="33">
        <v>1566</v>
      </c>
      <c r="B52" s="34" t="s">
        <v>284</v>
      </c>
      <c r="C52" s="36">
        <v>50860910</v>
      </c>
      <c r="D52" s="36">
        <v>5872</v>
      </c>
      <c r="E52" s="37">
        <f t="shared" si="6"/>
        <v>8661.5991144414165</v>
      </c>
      <c r="F52" s="38">
        <f t="shared" si="1"/>
        <v>0.84564043131817845</v>
      </c>
      <c r="G52" s="39">
        <f t="shared" si="2"/>
        <v>948.63063818927219</v>
      </c>
      <c r="H52" s="39">
        <f t="shared" si="3"/>
        <v>194.87511604391818</v>
      </c>
      <c r="I52" s="37">
        <f t="shared" si="7"/>
        <v>1143.5057542331904</v>
      </c>
      <c r="J52" s="40">
        <f t="shared" si="8"/>
        <v>-114.21035612670107</v>
      </c>
      <c r="K52" s="37">
        <f t="shared" si="9"/>
        <v>1029.2953981064893</v>
      </c>
      <c r="L52" s="37">
        <f t="shared" si="10"/>
        <v>6714665.7888572942</v>
      </c>
      <c r="M52" s="37">
        <f t="shared" si="11"/>
        <v>6044022.5776813049</v>
      </c>
      <c r="N52" s="41">
        <f>'jan-mar'!M52</f>
        <v>7970159.6452538026</v>
      </c>
      <c r="O52" s="41">
        <f t="shared" si="12"/>
        <v>-1926137.0675724978</v>
      </c>
    </row>
    <row r="53" spans="1:15" s="34" customFormat="1" x14ac:dyDescent="0.2">
      <c r="A53" s="33">
        <v>1573</v>
      </c>
      <c r="B53" s="34" t="s">
        <v>286</v>
      </c>
      <c r="C53" s="36">
        <v>19403994</v>
      </c>
      <c r="D53" s="36">
        <v>2128</v>
      </c>
      <c r="E53" s="37">
        <f t="shared" si="6"/>
        <v>9118.4182330827061</v>
      </c>
      <c r="F53" s="38">
        <f t="shared" si="1"/>
        <v>0.89024013068294439</v>
      </c>
      <c r="G53" s="39">
        <f t="shared" si="2"/>
        <v>674.53916700449838</v>
      </c>
      <c r="H53" s="39">
        <f t="shared" si="3"/>
        <v>34.98842451946684</v>
      </c>
      <c r="I53" s="37">
        <f t="shared" si="7"/>
        <v>709.52759152396527</v>
      </c>
      <c r="J53" s="40">
        <f t="shared" si="8"/>
        <v>-114.21035612670107</v>
      </c>
      <c r="K53" s="37">
        <f t="shared" si="9"/>
        <v>595.3172353972642</v>
      </c>
      <c r="L53" s="37">
        <f t="shared" si="10"/>
        <v>1509874.714762998</v>
      </c>
      <c r="M53" s="37">
        <f t="shared" si="11"/>
        <v>1266835.0769253783</v>
      </c>
      <c r="N53" s="41">
        <f>'jan-mar'!M53</f>
        <v>974207.45527881861</v>
      </c>
      <c r="O53" s="41">
        <f t="shared" si="12"/>
        <v>292627.62164655968</v>
      </c>
    </row>
    <row r="54" spans="1:15" s="34" customFormat="1" x14ac:dyDescent="0.2">
      <c r="A54" s="33">
        <v>1576</v>
      </c>
      <c r="B54" s="34" t="s">
        <v>287</v>
      </c>
      <c r="C54" s="36">
        <v>31150648</v>
      </c>
      <c r="D54" s="36">
        <v>3468</v>
      </c>
      <c r="E54" s="37">
        <f t="shared" si="6"/>
        <v>8982.3091118800457</v>
      </c>
      <c r="F54" s="38">
        <f t="shared" si="1"/>
        <v>0.8769516634565806</v>
      </c>
      <c r="G54" s="39">
        <f t="shared" si="2"/>
        <v>756.20463972609468</v>
      </c>
      <c r="H54" s="39">
        <f t="shared" si="3"/>
        <v>82.62661694039798</v>
      </c>
      <c r="I54" s="37">
        <f t="shared" si="7"/>
        <v>838.83125666649266</v>
      </c>
      <c r="J54" s="40">
        <f t="shared" si="8"/>
        <v>-114.21035612670107</v>
      </c>
      <c r="K54" s="37">
        <f t="shared" si="9"/>
        <v>724.62090053979159</v>
      </c>
      <c r="L54" s="37">
        <f t="shared" si="10"/>
        <v>2909066.7981193964</v>
      </c>
      <c r="M54" s="37">
        <f t="shared" si="11"/>
        <v>2512985.2830719971</v>
      </c>
      <c r="N54" s="41">
        <f>'jan-mar'!M54</f>
        <v>1875406.7387840939</v>
      </c>
      <c r="O54" s="41">
        <f t="shared" si="12"/>
        <v>637578.54428790323</v>
      </c>
    </row>
    <row r="55" spans="1:15" s="34" customFormat="1" x14ac:dyDescent="0.2">
      <c r="A55" s="33">
        <v>1577</v>
      </c>
      <c r="B55" s="34" t="s">
        <v>271</v>
      </c>
      <c r="C55" s="36">
        <v>86850257</v>
      </c>
      <c r="D55" s="36">
        <v>10781</v>
      </c>
      <c r="E55" s="37">
        <f t="shared" si="6"/>
        <v>8055.8628142101843</v>
      </c>
      <c r="F55" s="38">
        <f t="shared" si="1"/>
        <v>0.7865018012078826</v>
      </c>
      <c r="G55" s="39">
        <f t="shared" si="2"/>
        <v>1312.0724183280115</v>
      </c>
      <c r="H55" s="39">
        <f t="shared" si="3"/>
        <v>406.88282112484944</v>
      </c>
      <c r="I55" s="37">
        <f t="shared" si="7"/>
        <v>1718.955239452861</v>
      </c>
      <c r="J55" s="40">
        <f t="shared" si="8"/>
        <v>-114.21035612670107</v>
      </c>
      <c r="K55" s="37">
        <f t="shared" si="9"/>
        <v>1604.7448833261599</v>
      </c>
      <c r="L55" s="37">
        <f t="shared" si="10"/>
        <v>18532056.436541293</v>
      </c>
      <c r="M55" s="37">
        <f t="shared" si="11"/>
        <v>17300754.587139331</v>
      </c>
      <c r="N55" s="41">
        <f>'jan-mar'!M55</f>
        <v>17556836.684192996</v>
      </c>
      <c r="O55" s="41">
        <f t="shared" si="12"/>
        <v>-256082.09705366567</v>
      </c>
    </row>
    <row r="56" spans="1:15" s="34" customFormat="1" x14ac:dyDescent="0.2">
      <c r="A56" s="33">
        <v>1578</v>
      </c>
      <c r="B56" s="34" t="s">
        <v>394</v>
      </c>
      <c r="C56" s="36">
        <v>28306866</v>
      </c>
      <c r="D56" s="36">
        <v>2502</v>
      </c>
      <c r="E56" s="37">
        <f t="shared" si="6"/>
        <v>11313.695443645083</v>
      </c>
      <c r="F56" s="38">
        <f t="shared" si="1"/>
        <v>1.1045672015476937</v>
      </c>
      <c r="G56" s="39">
        <f t="shared" si="2"/>
        <v>-642.62715933292782</v>
      </c>
      <c r="H56" s="39">
        <f t="shared" si="3"/>
        <v>0</v>
      </c>
      <c r="I56" s="37">
        <f t="shared" si="7"/>
        <v>-642.62715933292782</v>
      </c>
      <c r="J56" s="40">
        <f t="shared" si="8"/>
        <v>-114.21035612670107</v>
      </c>
      <c r="K56" s="37">
        <f t="shared" si="9"/>
        <v>-756.83751545962889</v>
      </c>
      <c r="L56" s="37">
        <f t="shared" si="10"/>
        <v>-1607853.1526509854</v>
      </c>
      <c r="M56" s="37">
        <f t="shared" si="11"/>
        <v>-1893607.4636799914</v>
      </c>
      <c r="N56" s="41">
        <f>'jan-mar'!M56</f>
        <v>625501.06593402405</v>
      </c>
      <c r="O56" s="41">
        <f t="shared" si="12"/>
        <v>-2519108.5296140155</v>
      </c>
    </row>
    <row r="57" spans="1:15" s="34" customFormat="1" x14ac:dyDescent="0.2">
      <c r="A57" s="33">
        <v>1579</v>
      </c>
      <c r="B57" s="34" t="s">
        <v>395</v>
      </c>
      <c r="C57" s="36">
        <v>112030934</v>
      </c>
      <c r="D57" s="36">
        <v>13317</v>
      </c>
      <c r="E57" s="37">
        <f t="shared" si="6"/>
        <v>8412.6255162574162</v>
      </c>
      <c r="F57" s="38">
        <f t="shared" si="1"/>
        <v>0.82133289431798151</v>
      </c>
      <c r="G57" s="39">
        <f t="shared" si="2"/>
        <v>1098.0147970996725</v>
      </c>
      <c r="H57" s="39">
        <f t="shared" si="3"/>
        <v>282.01587540831832</v>
      </c>
      <c r="I57" s="37">
        <f t="shared" si="7"/>
        <v>1380.0306725079909</v>
      </c>
      <c r="J57" s="40">
        <f t="shared" si="8"/>
        <v>-114.21035612670107</v>
      </c>
      <c r="K57" s="37">
        <f t="shared" si="9"/>
        <v>1265.8203163812898</v>
      </c>
      <c r="L57" s="37">
        <f t="shared" si="10"/>
        <v>18377868.465788916</v>
      </c>
      <c r="M57" s="37">
        <f t="shared" si="11"/>
        <v>16856929.153249636</v>
      </c>
      <c r="N57" s="41">
        <f>'jan-mar'!M57</f>
        <v>14774169.056325765</v>
      </c>
      <c r="O57" s="41">
        <f t="shared" si="12"/>
        <v>2082760.096923871</v>
      </c>
    </row>
    <row r="58" spans="1:15" s="34" customFormat="1" x14ac:dyDescent="0.2">
      <c r="A58" s="33">
        <v>1804</v>
      </c>
      <c r="B58" s="34" t="s">
        <v>288</v>
      </c>
      <c r="C58" s="36">
        <v>528333671</v>
      </c>
      <c r="D58" s="36">
        <v>52560</v>
      </c>
      <c r="E58" s="37">
        <f t="shared" si="6"/>
        <v>10052.010483257231</v>
      </c>
      <c r="F58" s="38">
        <f t="shared" si="1"/>
        <v>0.9813876592953682</v>
      </c>
      <c r="G58" s="39">
        <f t="shared" si="2"/>
        <v>114.38381689978378</v>
      </c>
      <c r="H58" s="39">
        <f t="shared" si="3"/>
        <v>0</v>
      </c>
      <c r="I58" s="37">
        <f t="shared" si="7"/>
        <v>114.38381689978378</v>
      </c>
      <c r="J58" s="40">
        <f t="shared" si="8"/>
        <v>-114.21035612670107</v>
      </c>
      <c r="K58" s="37">
        <f t="shared" si="9"/>
        <v>0.17346077308270935</v>
      </c>
      <c r="L58" s="37">
        <f t="shared" si="10"/>
        <v>6012013.4162526354</v>
      </c>
      <c r="M58" s="37">
        <f t="shared" si="11"/>
        <v>9117.0982332272033</v>
      </c>
      <c r="N58" s="41">
        <f>'jan-mar'!M58</f>
        <v>-5123855.4105945732</v>
      </c>
      <c r="O58" s="41">
        <f t="shared" si="12"/>
        <v>5132972.5088278009</v>
      </c>
    </row>
    <row r="59" spans="1:15" s="34" customFormat="1" x14ac:dyDescent="0.2">
      <c r="A59" s="33">
        <v>1806</v>
      </c>
      <c r="B59" s="34" t="s">
        <v>289</v>
      </c>
      <c r="C59" s="36">
        <v>211124935</v>
      </c>
      <c r="D59" s="36">
        <v>21661</v>
      </c>
      <c r="E59" s="37">
        <f t="shared" si="6"/>
        <v>9746.7769262730253</v>
      </c>
      <c r="F59" s="38">
        <f t="shared" si="1"/>
        <v>0.95158740724369473</v>
      </c>
      <c r="G59" s="39">
        <f t="shared" si="2"/>
        <v>297.52395109030692</v>
      </c>
      <c r="H59" s="39">
        <f t="shared" si="3"/>
        <v>0</v>
      </c>
      <c r="I59" s="37">
        <f t="shared" si="7"/>
        <v>297.52395109030692</v>
      </c>
      <c r="J59" s="40">
        <f t="shared" si="8"/>
        <v>-114.21035612670107</v>
      </c>
      <c r="K59" s="37">
        <f t="shared" si="9"/>
        <v>183.31359496360585</v>
      </c>
      <c r="L59" s="37">
        <f t="shared" si="10"/>
        <v>6444666.3045671387</v>
      </c>
      <c r="M59" s="37">
        <f t="shared" si="11"/>
        <v>3970755.7805066663</v>
      </c>
      <c r="N59" s="41">
        <f>'jan-mar'!M59</f>
        <v>8529193.0208620671</v>
      </c>
      <c r="O59" s="41">
        <f t="shared" si="12"/>
        <v>-4558437.2403554004</v>
      </c>
    </row>
    <row r="60" spans="1:15" s="34" customFormat="1" x14ac:dyDescent="0.2">
      <c r="A60" s="33">
        <v>1811</v>
      </c>
      <c r="B60" s="34" t="s">
        <v>290</v>
      </c>
      <c r="C60" s="36">
        <v>16512410</v>
      </c>
      <c r="D60" s="36">
        <v>1397</v>
      </c>
      <c r="E60" s="37">
        <f t="shared" si="6"/>
        <v>11819.906943450251</v>
      </c>
      <c r="F60" s="38">
        <f t="shared" si="1"/>
        <v>1.1539891276121015</v>
      </c>
      <c r="G60" s="39">
        <f t="shared" si="2"/>
        <v>-946.3540592160283</v>
      </c>
      <c r="H60" s="39">
        <f t="shared" si="3"/>
        <v>0</v>
      </c>
      <c r="I60" s="37">
        <f t="shared" si="7"/>
        <v>-946.3540592160283</v>
      </c>
      <c r="J60" s="40">
        <f t="shared" si="8"/>
        <v>-114.21035612670107</v>
      </c>
      <c r="K60" s="37">
        <f t="shared" si="9"/>
        <v>-1060.5644153427293</v>
      </c>
      <c r="L60" s="37">
        <f t="shared" si="10"/>
        <v>-1322056.6207247914</v>
      </c>
      <c r="M60" s="37">
        <f t="shared" si="11"/>
        <v>-1481608.4882337928</v>
      </c>
      <c r="N60" s="41">
        <f>'jan-mar'!M60</f>
        <v>206156.71627091648</v>
      </c>
      <c r="O60" s="41">
        <f t="shared" si="12"/>
        <v>-1687765.2045047092</v>
      </c>
    </row>
    <row r="61" spans="1:15" s="34" customFormat="1" x14ac:dyDescent="0.2">
      <c r="A61" s="33">
        <v>1812</v>
      </c>
      <c r="B61" s="34" t="s">
        <v>291</v>
      </c>
      <c r="C61" s="36">
        <v>14467893</v>
      </c>
      <c r="D61" s="36">
        <v>1990</v>
      </c>
      <c r="E61" s="37">
        <f t="shared" si="6"/>
        <v>7270.2979899497486</v>
      </c>
      <c r="F61" s="38">
        <f t="shared" si="1"/>
        <v>0.70980633562019535</v>
      </c>
      <c r="G61" s="39">
        <f t="shared" si="2"/>
        <v>1783.411312884273</v>
      </c>
      <c r="H61" s="39">
        <f t="shared" si="3"/>
        <v>681.8305096160019</v>
      </c>
      <c r="I61" s="37">
        <f t="shared" si="7"/>
        <v>2465.2418225002748</v>
      </c>
      <c r="J61" s="40">
        <f t="shared" si="8"/>
        <v>-114.21035612670107</v>
      </c>
      <c r="K61" s="37">
        <f t="shared" si="9"/>
        <v>2351.0314663735735</v>
      </c>
      <c r="L61" s="37">
        <f t="shared" si="10"/>
        <v>4905831.2267755466</v>
      </c>
      <c r="M61" s="37">
        <f t="shared" si="11"/>
        <v>4678552.6180834109</v>
      </c>
      <c r="N61" s="41">
        <f>'jan-mar'!M61</f>
        <v>4270568.0187082887</v>
      </c>
      <c r="O61" s="41">
        <f t="shared" si="12"/>
        <v>407984.59937512223</v>
      </c>
    </row>
    <row r="62" spans="1:15" s="34" customFormat="1" x14ac:dyDescent="0.2">
      <c r="A62" s="33">
        <v>1813</v>
      </c>
      <c r="B62" s="34" t="s">
        <v>292</v>
      </c>
      <c r="C62" s="36">
        <v>64649097</v>
      </c>
      <c r="D62" s="36">
        <v>7803</v>
      </c>
      <c r="E62" s="37">
        <f t="shared" si="6"/>
        <v>8285.1591695501738</v>
      </c>
      <c r="F62" s="38">
        <f t="shared" si="1"/>
        <v>0.80888822965688612</v>
      </c>
      <c r="G62" s="39">
        <f t="shared" si="2"/>
        <v>1174.4946051240179</v>
      </c>
      <c r="H62" s="39">
        <f t="shared" si="3"/>
        <v>326.62909675585314</v>
      </c>
      <c r="I62" s="37">
        <f t="shared" si="7"/>
        <v>1501.1237018798711</v>
      </c>
      <c r="J62" s="40">
        <f t="shared" si="8"/>
        <v>-114.21035612670107</v>
      </c>
      <c r="K62" s="37">
        <f t="shared" si="9"/>
        <v>1386.91334575317</v>
      </c>
      <c r="L62" s="37">
        <f t="shared" si="10"/>
        <v>11713268.245768635</v>
      </c>
      <c r="M62" s="37">
        <f t="shared" si="11"/>
        <v>10822084.836911986</v>
      </c>
      <c r="N62" s="41">
        <f>'jan-mar'!M62</f>
        <v>9735124.0997642092</v>
      </c>
      <c r="O62" s="41">
        <f t="shared" si="12"/>
        <v>1086960.7371477764</v>
      </c>
    </row>
    <row r="63" spans="1:15" s="34" customFormat="1" x14ac:dyDescent="0.2">
      <c r="A63" s="33">
        <v>1815</v>
      </c>
      <c r="B63" s="34" t="s">
        <v>293</v>
      </c>
      <c r="C63" s="36">
        <v>8785063</v>
      </c>
      <c r="D63" s="36">
        <v>1182</v>
      </c>
      <c r="E63" s="37">
        <f t="shared" si="6"/>
        <v>7432.3714043993232</v>
      </c>
      <c r="F63" s="38">
        <f t="shared" si="1"/>
        <v>0.72562972230543643</v>
      </c>
      <c r="G63" s="39">
        <f t="shared" si="2"/>
        <v>1686.1672642145281</v>
      </c>
      <c r="H63" s="39">
        <f t="shared" si="3"/>
        <v>625.10481455865079</v>
      </c>
      <c r="I63" s="37">
        <f t="shared" si="7"/>
        <v>2311.2720787731787</v>
      </c>
      <c r="J63" s="40">
        <f t="shared" si="8"/>
        <v>-114.21035612670107</v>
      </c>
      <c r="K63" s="37">
        <f t="shared" si="9"/>
        <v>2197.0617226464774</v>
      </c>
      <c r="L63" s="37">
        <f t="shared" si="10"/>
        <v>2731923.5971098971</v>
      </c>
      <c r="M63" s="37">
        <f t="shared" si="11"/>
        <v>2596926.9561681361</v>
      </c>
      <c r="N63" s="41">
        <f>'jan-mar'!M63</f>
        <v>2543033.9607101488</v>
      </c>
      <c r="O63" s="41">
        <f t="shared" si="12"/>
        <v>53892.995457987301</v>
      </c>
    </row>
    <row r="64" spans="1:15" s="34" customFormat="1" x14ac:dyDescent="0.2">
      <c r="A64" s="33">
        <v>1816</v>
      </c>
      <c r="B64" s="34" t="s">
        <v>294</v>
      </c>
      <c r="C64" s="36">
        <v>3435037</v>
      </c>
      <c r="D64" s="36">
        <v>465</v>
      </c>
      <c r="E64" s="37">
        <f t="shared" si="6"/>
        <v>7387.1763440860213</v>
      </c>
      <c r="F64" s="38">
        <f t="shared" si="1"/>
        <v>0.72121728416418485</v>
      </c>
      <c r="G64" s="39">
        <f t="shared" si="2"/>
        <v>1713.2843004025092</v>
      </c>
      <c r="H64" s="39">
        <f t="shared" si="3"/>
        <v>640.9230856683065</v>
      </c>
      <c r="I64" s="37">
        <f t="shared" si="7"/>
        <v>2354.2073860708156</v>
      </c>
      <c r="J64" s="40">
        <f t="shared" si="8"/>
        <v>-114.21035612670107</v>
      </c>
      <c r="K64" s="37">
        <f t="shared" si="9"/>
        <v>2239.9970299441147</v>
      </c>
      <c r="L64" s="37">
        <f t="shared" si="10"/>
        <v>1094706.4345229291</v>
      </c>
      <c r="M64" s="37">
        <f t="shared" si="11"/>
        <v>1041598.6189240133</v>
      </c>
      <c r="N64" s="41">
        <f>'jan-mar'!M64</f>
        <v>925157.04494942422</v>
      </c>
      <c r="O64" s="41">
        <f t="shared" si="12"/>
        <v>116441.57397458912</v>
      </c>
    </row>
    <row r="65" spans="1:15" s="34" customFormat="1" x14ac:dyDescent="0.2">
      <c r="A65" s="33">
        <v>1818</v>
      </c>
      <c r="B65" s="34" t="s">
        <v>396</v>
      </c>
      <c r="C65" s="36">
        <v>16622471</v>
      </c>
      <c r="D65" s="36">
        <v>1793</v>
      </c>
      <c r="E65" s="37">
        <f t="shared" si="6"/>
        <v>9270.759063022866</v>
      </c>
      <c r="F65" s="38">
        <f t="shared" si="1"/>
        <v>0.90511331558054331</v>
      </c>
      <c r="G65" s="39">
        <f t="shared" si="2"/>
        <v>583.13466904040251</v>
      </c>
      <c r="H65" s="39">
        <f t="shared" si="3"/>
        <v>0</v>
      </c>
      <c r="I65" s="37">
        <f t="shared" si="7"/>
        <v>583.13466904040251</v>
      </c>
      <c r="J65" s="40">
        <f t="shared" si="8"/>
        <v>-114.21035612670107</v>
      </c>
      <c r="K65" s="37">
        <f t="shared" si="9"/>
        <v>468.92431291370144</v>
      </c>
      <c r="L65" s="37">
        <f t="shared" si="10"/>
        <v>1045560.4615894418</v>
      </c>
      <c r="M65" s="37">
        <f t="shared" si="11"/>
        <v>840781.29305426672</v>
      </c>
      <c r="N65" s="41">
        <f>'jan-mar'!M65</f>
        <v>861764.62167054578</v>
      </c>
      <c r="O65" s="41">
        <f t="shared" si="12"/>
        <v>-20983.328616279061</v>
      </c>
    </row>
    <row r="66" spans="1:15" s="34" customFormat="1" x14ac:dyDescent="0.2">
      <c r="A66" s="33">
        <v>1820</v>
      </c>
      <c r="B66" s="34" t="s">
        <v>295</v>
      </c>
      <c r="C66" s="36">
        <v>62043030</v>
      </c>
      <c r="D66" s="36">
        <v>7394</v>
      </c>
      <c r="E66" s="37">
        <f t="shared" si="6"/>
        <v>8390.9967541249662</v>
      </c>
      <c r="F66" s="38">
        <f t="shared" si="1"/>
        <v>0.81922125702134563</v>
      </c>
      <c r="G66" s="39">
        <f t="shared" si="2"/>
        <v>1110.9920543791425</v>
      </c>
      <c r="H66" s="39">
        <f t="shared" si="3"/>
        <v>289.58594215467582</v>
      </c>
      <c r="I66" s="37">
        <f t="shared" si="7"/>
        <v>1400.5779965338184</v>
      </c>
      <c r="J66" s="40">
        <f t="shared" si="8"/>
        <v>-114.21035612670107</v>
      </c>
      <c r="K66" s="37">
        <f t="shared" si="9"/>
        <v>1286.3676404071173</v>
      </c>
      <c r="L66" s="37">
        <f t="shared" si="10"/>
        <v>10355873.706371052</v>
      </c>
      <c r="M66" s="37">
        <f t="shared" si="11"/>
        <v>9511402.3331702258</v>
      </c>
      <c r="N66" s="41">
        <f>'jan-mar'!M66</f>
        <v>8077703.0038839607</v>
      </c>
      <c r="O66" s="41">
        <f t="shared" si="12"/>
        <v>1433699.3292862652</v>
      </c>
    </row>
    <row r="67" spans="1:15" s="34" customFormat="1" x14ac:dyDescent="0.2">
      <c r="A67" s="33">
        <v>1822</v>
      </c>
      <c r="B67" s="34" t="s">
        <v>296</v>
      </c>
      <c r="C67" s="36">
        <v>15693899</v>
      </c>
      <c r="D67" s="36">
        <v>2278</v>
      </c>
      <c r="E67" s="37">
        <f t="shared" si="6"/>
        <v>6889.3323090430204</v>
      </c>
      <c r="F67" s="38">
        <f t="shared" si="1"/>
        <v>0.67261228190530398</v>
      </c>
      <c r="G67" s="39">
        <f t="shared" si="2"/>
        <v>2011.9907214283098</v>
      </c>
      <c r="H67" s="39">
        <f t="shared" si="3"/>
        <v>815.16849793335678</v>
      </c>
      <c r="I67" s="37">
        <f t="shared" si="7"/>
        <v>2827.1592193616666</v>
      </c>
      <c r="J67" s="40">
        <f t="shared" si="8"/>
        <v>-114.21035612670107</v>
      </c>
      <c r="K67" s="37">
        <f t="shared" si="9"/>
        <v>2712.9488632349658</v>
      </c>
      <c r="L67" s="37">
        <f t="shared" si="10"/>
        <v>6440268.7017058767</v>
      </c>
      <c r="M67" s="37">
        <f t="shared" si="11"/>
        <v>6180097.5104492521</v>
      </c>
      <c r="N67" s="41">
        <f>'jan-mar'!M67</f>
        <v>5726941.9710640619</v>
      </c>
      <c r="O67" s="41">
        <f t="shared" si="12"/>
        <v>453155.53938519023</v>
      </c>
    </row>
    <row r="68" spans="1:15" s="34" customFormat="1" x14ac:dyDescent="0.2">
      <c r="A68" s="33">
        <v>1824</v>
      </c>
      <c r="B68" s="34" t="s">
        <v>297</v>
      </c>
      <c r="C68" s="36">
        <v>114753847</v>
      </c>
      <c r="D68" s="36">
        <v>13268</v>
      </c>
      <c r="E68" s="37">
        <f t="shared" si="6"/>
        <v>8648.9182242990646</v>
      </c>
      <c r="F68" s="38">
        <f t="shared" si="1"/>
        <v>0.844402383554966</v>
      </c>
      <c r="G68" s="39">
        <f t="shared" si="2"/>
        <v>956.23917227468337</v>
      </c>
      <c r="H68" s="39">
        <f t="shared" si="3"/>
        <v>199.31342759374138</v>
      </c>
      <c r="I68" s="37">
        <f t="shared" si="7"/>
        <v>1155.5525998684247</v>
      </c>
      <c r="J68" s="40">
        <f t="shared" si="8"/>
        <v>-114.21035612670107</v>
      </c>
      <c r="K68" s="37">
        <f t="shared" si="9"/>
        <v>1041.3422437417237</v>
      </c>
      <c r="L68" s="37">
        <f t="shared" si="10"/>
        <v>15331871.89505426</v>
      </c>
      <c r="M68" s="37">
        <f t="shared" si="11"/>
        <v>13816528.88996519</v>
      </c>
      <c r="N68" s="41">
        <f>'jan-mar'!M68</f>
        <v>12644766.125890244</v>
      </c>
      <c r="O68" s="41">
        <f t="shared" si="12"/>
        <v>1171762.7640749458</v>
      </c>
    </row>
    <row r="69" spans="1:15" s="34" customFormat="1" x14ac:dyDescent="0.2">
      <c r="A69" s="33">
        <v>1825</v>
      </c>
      <c r="B69" s="34" t="s">
        <v>298</v>
      </c>
      <c r="C69" s="36">
        <v>12512686</v>
      </c>
      <c r="D69" s="36">
        <v>1453</v>
      </c>
      <c r="E69" s="37">
        <f t="shared" si="6"/>
        <v>8611.6214728148661</v>
      </c>
      <c r="F69" s="38">
        <f t="shared" si="1"/>
        <v>0.84076106506456405</v>
      </c>
      <c r="G69" s="39">
        <f t="shared" si="2"/>
        <v>978.6172231652024</v>
      </c>
      <c r="H69" s="39">
        <f t="shared" si="3"/>
        <v>212.36729061321083</v>
      </c>
      <c r="I69" s="37">
        <f t="shared" si="7"/>
        <v>1190.9845137784132</v>
      </c>
      <c r="J69" s="40">
        <f t="shared" si="8"/>
        <v>-114.21035612670107</v>
      </c>
      <c r="K69" s="37">
        <f t="shared" si="9"/>
        <v>1076.7741576517121</v>
      </c>
      <c r="L69" s="37">
        <f t="shared" si="10"/>
        <v>1730500.4985200344</v>
      </c>
      <c r="M69" s="37">
        <f t="shared" si="11"/>
        <v>1564552.8510679377</v>
      </c>
      <c r="N69" s="41">
        <f>'jan-mar'!M69</f>
        <v>2463724.7106699208</v>
      </c>
      <c r="O69" s="41">
        <f t="shared" si="12"/>
        <v>-899171.8596019831</v>
      </c>
    </row>
    <row r="70" spans="1:15" s="34" customFormat="1" x14ac:dyDescent="0.2">
      <c r="A70" s="33">
        <v>1826</v>
      </c>
      <c r="B70" s="34" t="s">
        <v>397</v>
      </c>
      <c r="C70" s="36">
        <v>11140315</v>
      </c>
      <c r="D70" s="36">
        <v>1267</v>
      </c>
      <c r="E70" s="37">
        <f t="shared" si="6"/>
        <v>8792.6716653512231</v>
      </c>
      <c r="F70" s="38">
        <f t="shared" si="1"/>
        <v>0.8584371732385635</v>
      </c>
      <c r="G70" s="39">
        <f t="shared" si="2"/>
        <v>869.9871076433883</v>
      </c>
      <c r="H70" s="39">
        <f t="shared" si="3"/>
        <v>148.99972322548592</v>
      </c>
      <c r="I70" s="37">
        <f t="shared" si="7"/>
        <v>1018.9868308688742</v>
      </c>
      <c r="J70" s="40">
        <f t="shared" si="8"/>
        <v>-114.21035612670107</v>
      </c>
      <c r="K70" s="37">
        <f t="shared" si="9"/>
        <v>904.77647474217315</v>
      </c>
      <c r="L70" s="37">
        <f t="shared" si="10"/>
        <v>1291056.3147108636</v>
      </c>
      <c r="M70" s="37">
        <f t="shared" si="11"/>
        <v>1146351.7934983333</v>
      </c>
      <c r="N70" s="41">
        <f>'jan-mar'!M70</f>
        <v>2214085.222690152</v>
      </c>
      <c r="O70" s="41">
        <f t="shared" si="12"/>
        <v>-1067733.4291918187</v>
      </c>
    </row>
    <row r="71" spans="1:15" s="34" customFormat="1" x14ac:dyDescent="0.2">
      <c r="A71" s="33">
        <v>1827</v>
      </c>
      <c r="B71" s="34" t="s">
        <v>299</v>
      </c>
      <c r="C71" s="36">
        <v>11594454</v>
      </c>
      <c r="D71" s="36">
        <v>1371</v>
      </c>
      <c r="E71" s="37">
        <f t="shared" si="6"/>
        <v>8456.9321663019691</v>
      </c>
      <c r="F71" s="38">
        <f t="shared" si="1"/>
        <v>0.82565859609185721</v>
      </c>
      <c r="G71" s="39">
        <f t="shared" si="2"/>
        <v>1071.4308070729405</v>
      </c>
      <c r="H71" s="39">
        <f t="shared" si="3"/>
        <v>266.50854789272478</v>
      </c>
      <c r="I71" s="37">
        <f t="shared" si="7"/>
        <v>1337.9393549656652</v>
      </c>
      <c r="J71" s="40">
        <f t="shared" si="8"/>
        <v>-114.21035612670107</v>
      </c>
      <c r="K71" s="37">
        <f t="shared" si="9"/>
        <v>1223.7289988389641</v>
      </c>
      <c r="L71" s="37">
        <f t="shared" si="10"/>
        <v>1834314.855657927</v>
      </c>
      <c r="M71" s="37">
        <f t="shared" si="11"/>
        <v>1677732.4574082198</v>
      </c>
      <c r="N71" s="41">
        <f>'jan-mar'!M71</f>
        <v>1360262.2138186242</v>
      </c>
      <c r="O71" s="41">
        <f t="shared" si="12"/>
        <v>317470.24358959566</v>
      </c>
    </row>
    <row r="72" spans="1:15" s="34" customFormat="1" x14ac:dyDescent="0.2">
      <c r="A72" s="33">
        <v>1828</v>
      </c>
      <c r="B72" s="34" t="s">
        <v>300</v>
      </c>
      <c r="C72" s="36">
        <v>14968484</v>
      </c>
      <c r="D72" s="36">
        <v>1701</v>
      </c>
      <c r="E72" s="37">
        <f t="shared" si="6"/>
        <v>8799.8142269253385</v>
      </c>
      <c r="F72" s="38">
        <f t="shared" ref="F72:F135" si="13">IF(ISNUMBER(C72),E72/E$365,"")</f>
        <v>0.85913450854240836</v>
      </c>
      <c r="G72" s="39">
        <f t="shared" ref="G72:G135" si="14">(E$365-E72)*0.6</f>
        <v>865.701570698919</v>
      </c>
      <c r="H72" s="39">
        <f t="shared" ref="H72:H135" si="15">IF(E72&gt;=E$365*0.9,0,IF(E72&lt;0.9*E$365,(E$365*0.9-E72)*0.35))</f>
        <v>146.49982667454549</v>
      </c>
      <c r="I72" s="37">
        <f t="shared" si="7"/>
        <v>1012.2013973734645</v>
      </c>
      <c r="J72" s="40">
        <f t="shared" si="8"/>
        <v>-114.21035612670107</v>
      </c>
      <c r="K72" s="37">
        <f t="shared" si="9"/>
        <v>897.99104124676342</v>
      </c>
      <c r="L72" s="37">
        <f t="shared" si="10"/>
        <v>1721754.5769322631</v>
      </c>
      <c r="M72" s="37">
        <f t="shared" si="11"/>
        <v>1527482.7611607446</v>
      </c>
      <c r="N72" s="41">
        <f>'jan-mar'!M72</f>
        <v>3131648.3779762806</v>
      </c>
      <c r="O72" s="41">
        <f t="shared" si="12"/>
        <v>-1604165.6168155361</v>
      </c>
    </row>
    <row r="73" spans="1:15" s="34" customFormat="1" x14ac:dyDescent="0.2">
      <c r="A73" s="33">
        <v>1832</v>
      </c>
      <c r="B73" s="34" t="s">
        <v>301</v>
      </c>
      <c r="C73" s="36">
        <v>65267456</v>
      </c>
      <c r="D73" s="36">
        <v>4428</v>
      </c>
      <c r="E73" s="37">
        <f t="shared" ref="E73:E136" si="16">(C73)/D73</f>
        <v>14739.714543812104</v>
      </c>
      <c r="F73" s="38">
        <f t="shared" si="13"/>
        <v>1.4390528122635153</v>
      </c>
      <c r="G73" s="39">
        <f t="shared" si="14"/>
        <v>-2698.2386194331402</v>
      </c>
      <c r="H73" s="39">
        <f t="shared" si="15"/>
        <v>0</v>
      </c>
      <c r="I73" s="37">
        <f t="shared" ref="I73:I136" si="17">G73+H73</f>
        <v>-2698.2386194331402</v>
      </c>
      <c r="J73" s="40">
        <f t="shared" ref="J73:J136" si="18">I$367</f>
        <v>-114.21035612670107</v>
      </c>
      <c r="K73" s="37">
        <f t="shared" ref="K73:K136" si="19">I73+J73</f>
        <v>-2812.4489755598415</v>
      </c>
      <c r="L73" s="37">
        <f t="shared" ref="L73:L136" si="20">(I73*D73)</f>
        <v>-11947800.606849944</v>
      </c>
      <c r="M73" s="37">
        <f t="shared" ref="M73:M136" si="21">(K73*D73)</f>
        <v>-12453524.063778978</v>
      </c>
      <c r="N73" s="41">
        <f>'jan-mar'!M73</f>
        <v>-3087821.4214405031</v>
      </c>
      <c r="O73" s="41">
        <f t="shared" ref="O73:O136" si="22">M73-N73</f>
        <v>-9365702.6423384752</v>
      </c>
    </row>
    <row r="74" spans="1:15" s="34" customFormat="1" x14ac:dyDescent="0.2">
      <c r="A74" s="33">
        <v>1833</v>
      </c>
      <c r="B74" s="34" t="s">
        <v>302</v>
      </c>
      <c r="C74" s="36">
        <v>254431310</v>
      </c>
      <c r="D74" s="36">
        <v>26083</v>
      </c>
      <c r="E74" s="37">
        <f t="shared" si="16"/>
        <v>9754.6796764175906</v>
      </c>
      <c r="F74" s="38">
        <f t="shared" si="13"/>
        <v>0.95235896050453639</v>
      </c>
      <c r="G74" s="39">
        <f t="shared" si="14"/>
        <v>292.78230100356774</v>
      </c>
      <c r="H74" s="39">
        <f t="shared" si="15"/>
        <v>0</v>
      </c>
      <c r="I74" s="37">
        <f t="shared" si="17"/>
        <v>292.78230100356774</v>
      </c>
      <c r="J74" s="40">
        <f t="shared" si="18"/>
        <v>-114.21035612670107</v>
      </c>
      <c r="K74" s="37">
        <f t="shared" si="19"/>
        <v>178.57194487686667</v>
      </c>
      <c r="L74" s="37">
        <f t="shared" si="20"/>
        <v>7636640.7570760576</v>
      </c>
      <c r="M74" s="37">
        <f t="shared" si="21"/>
        <v>4657692.0382233132</v>
      </c>
      <c r="N74" s="41">
        <f>'jan-mar'!M74</f>
        <v>11357657.66449127</v>
      </c>
      <c r="O74" s="41">
        <f t="shared" si="22"/>
        <v>-6699965.6262679566</v>
      </c>
    </row>
    <row r="75" spans="1:15" s="34" customFormat="1" x14ac:dyDescent="0.2">
      <c r="A75" s="33">
        <v>1834</v>
      </c>
      <c r="B75" s="34" t="s">
        <v>303</v>
      </c>
      <c r="C75" s="36">
        <v>21834840</v>
      </c>
      <c r="D75" s="36">
        <v>1876</v>
      </c>
      <c r="E75" s="37">
        <f t="shared" si="16"/>
        <v>11639.040511727078</v>
      </c>
      <c r="F75" s="38">
        <f t="shared" si="13"/>
        <v>1.1363309601868332</v>
      </c>
      <c r="G75" s="39">
        <f t="shared" si="14"/>
        <v>-837.83420018212485</v>
      </c>
      <c r="H75" s="39">
        <f t="shared" si="15"/>
        <v>0</v>
      </c>
      <c r="I75" s="37">
        <f t="shared" si="17"/>
        <v>-837.83420018212485</v>
      </c>
      <c r="J75" s="40">
        <f t="shared" si="18"/>
        <v>-114.21035612670107</v>
      </c>
      <c r="K75" s="37">
        <f t="shared" si="19"/>
        <v>-952.04455630882592</v>
      </c>
      <c r="L75" s="37">
        <f t="shared" si="20"/>
        <v>-1571776.9595416663</v>
      </c>
      <c r="M75" s="37">
        <f t="shared" si="21"/>
        <v>-1786035.5876353574</v>
      </c>
      <c r="N75" s="41">
        <f>'jan-mar'!M75</f>
        <v>-1608805.4117936722</v>
      </c>
      <c r="O75" s="41">
        <f t="shared" si="22"/>
        <v>-177230.17584168515</v>
      </c>
    </row>
    <row r="76" spans="1:15" s="34" customFormat="1" x14ac:dyDescent="0.2">
      <c r="A76" s="33">
        <v>1835</v>
      </c>
      <c r="B76" s="34" t="s">
        <v>304</v>
      </c>
      <c r="C76" s="36">
        <v>5148127</v>
      </c>
      <c r="D76" s="36">
        <v>442</v>
      </c>
      <c r="E76" s="37">
        <f t="shared" si="16"/>
        <v>11647.346153846154</v>
      </c>
      <c r="F76" s="38">
        <f t="shared" si="13"/>
        <v>1.1371418481869762</v>
      </c>
      <c r="G76" s="39">
        <f t="shared" si="14"/>
        <v>-842.81758545357036</v>
      </c>
      <c r="H76" s="39">
        <f t="shared" si="15"/>
        <v>0</v>
      </c>
      <c r="I76" s="37">
        <f t="shared" si="17"/>
        <v>-842.81758545357036</v>
      </c>
      <c r="J76" s="40">
        <f t="shared" si="18"/>
        <v>-114.21035612670107</v>
      </c>
      <c r="K76" s="37">
        <f t="shared" si="19"/>
        <v>-957.02794158027143</v>
      </c>
      <c r="L76" s="37">
        <f t="shared" si="20"/>
        <v>-372525.37277047808</v>
      </c>
      <c r="M76" s="37">
        <f t="shared" si="21"/>
        <v>-423006.35017847997</v>
      </c>
      <c r="N76" s="41">
        <f>'jan-mar'!M76</f>
        <v>-430277.46013475652</v>
      </c>
      <c r="O76" s="41">
        <f t="shared" si="22"/>
        <v>7271.1099562765448</v>
      </c>
    </row>
    <row r="77" spans="1:15" s="34" customFormat="1" x14ac:dyDescent="0.2">
      <c r="A77" s="33">
        <v>1836</v>
      </c>
      <c r="B77" s="34" t="s">
        <v>305</v>
      </c>
      <c r="C77" s="36">
        <v>10462305</v>
      </c>
      <c r="D77" s="36">
        <v>1206</v>
      </c>
      <c r="E77" s="37">
        <f t="shared" si="16"/>
        <v>8675.2114427860688</v>
      </c>
      <c r="F77" s="38">
        <f t="shared" si="13"/>
        <v>0.846969416308193</v>
      </c>
      <c r="G77" s="39">
        <f t="shared" si="14"/>
        <v>940.46324118248083</v>
      </c>
      <c r="H77" s="39">
        <f t="shared" si="15"/>
        <v>190.11080112328989</v>
      </c>
      <c r="I77" s="37">
        <f t="shared" si="17"/>
        <v>1130.5740423057707</v>
      </c>
      <c r="J77" s="40">
        <f t="shared" si="18"/>
        <v>-114.21035612670107</v>
      </c>
      <c r="K77" s="37">
        <f t="shared" si="19"/>
        <v>1016.3636861790696</v>
      </c>
      <c r="L77" s="37">
        <f t="shared" si="20"/>
        <v>1363472.2950207596</v>
      </c>
      <c r="M77" s="37">
        <f t="shared" si="21"/>
        <v>1225734.6055319579</v>
      </c>
      <c r="N77" s="41">
        <f>'jan-mar'!M77</f>
        <v>1458822.331739797</v>
      </c>
      <c r="O77" s="41">
        <f t="shared" si="22"/>
        <v>-233087.72620783909</v>
      </c>
    </row>
    <row r="78" spans="1:15" s="34" customFormat="1" x14ac:dyDescent="0.2">
      <c r="A78" s="33">
        <v>1837</v>
      </c>
      <c r="B78" s="34" t="s">
        <v>306</v>
      </c>
      <c r="C78" s="36">
        <v>75633563</v>
      </c>
      <c r="D78" s="36">
        <v>6247</v>
      </c>
      <c r="E78" s="37">
        <f t="shared" si="16"/>
        <v>12107.181527133023</v>
      </c>
      <c r="F78" s="38">
        <f t="shared" si="13"/>
        <v>1.1820360274561745</v>
      </c>
      <c r="G78" s="39">
        <f t="shared" si="14"/>
        <v>-1118.7188094256919</v>
      </c>
      <c r="H78" s="39">
        <f t="shared" si="15"/>
        <v>0</v>
      </c>
      <c r="I78" s="37">
        <f t="shared" si="17"/>
        <v>-1118.7188094256919</v>
      </c>
      <c r="J78" s="40">
        <f t="shared" si="18"/>
        <v>-114.21035612670107</v>
      </c>
      <c r="K78" s="37">
        <f t="shared" si="19"/>
        <v>-1232.929165552393</v>
      </c>
      <c r="L78" s="37">
        <f t="shared" si="20"/>
        <v>-6988636.4024822973</v>
      </c>
      <c r="M78" s="37">
        <f t="shared" si="21"/>
        <v>-7702108.4972057994</v>
      </c>
      <c r="N78" s="41">
        <f>'jan-mar'!M78</f>
        <v>-2044818.0150720035</v>
      </c>
      <c r="O78" s="41">
        <f t="shared" si="22"/>
        <v>-5657290.4821337964</v>
      </c>
    </row>
    <row r="79" spans="1:15" s="34" customFormat="1" x14ac:dyDescent="0.2">
      <c r="A79" s="33">
        <v>1838</v>
      </c>
      <c r="B79" s="34" t="s">
        <v>307</v>
      </c>
      <c r="C79" s="36">
        <v>19552360</v>
      </c>
      <c r="D79" s="36">
        <v>1920</v>
      </c>
      <c r="E79" s="37">
        <f t="shared" si="16"/>
        <v>10183.520833333334</v>
      </c>
      <c r="F79" s="38">
        <f t="shared" si="13"/>
        <v>0.994227143978484</v>
      </c>
      <c r="G79" s="39">
        <f t="shared" si="14"/>
        <v>35.477606854121767</v>
      </c>
      <c r="H79" s="39">
        <f t="shared" si="15"/>
        <v>0</v>
      </c>
      <c r="I79" s="37">
        <f t="shared" si="17"/>
        <v>35.477606854121767</v>
      </c>
      <c r="J79" s="40">
        <f t="shared" si="18"/>
        <v>-114.21035612670107</v>
      </c>
      <c r="K79" s="37">
        <f t="shared" si="19"/>
        <v>-78.732749272579298</v>
      </c>
      <c r="L79" s="37">
        <f t="shared" si="20"/>
        <v>68117.005159913795</v>
      </c>
      <c r="M79" s="37">
        <f t="shared" si="21"/>
        <v>-151166.87860335226</v>
      </c>
      <c r="N79" s="41">
        <f>'jan-mar'!M79</f>
        <v>665884.1776951754</v>
      </c>
      <c r="O79" s="41">
        <f t="shared" si="22"/>
        <v>-817051.05629852763</v>
      </c>
    </row>
    <row r="80" spans="1:15" s="34" customFormat="1" x14ac:dyDescent="0.2">
      <c r="A80" s="33">
        <v>1839</v>
      </c>
      <c r="B80" s="34" t="s">
        <v>308</v>
      </c>
      <c r="C80" s="36">
        <v>13276547</v>
      </c>
      <c r="D80" s="36">
        <v>999</v>
      </c>
      <c r="E80" s="37">
        <f t="shared" si="16"/>
        <v>13289.836836836837</v>
      </c>
      <c r="F80" s="38">
        <f t="shared" si="13"/>
        <v>1.2974998272678291</v>
      </c>
      <c r="G80" s="39">
        <f t="shared" si="14"/>
        <v>-1828.3119952479803</v>
      </c>
      <c r="H80" s="39">
        <f t="shared" si="15"/>
        <v>0</v>
      </c>
      <c r="I80" s="37">
        <f t="shared" si="17"/>
        <v>-1828.3119952479803</v>
      </c>
      <c r="J80" s="40">
        <f t="shared" si="18"/>
        <v>-114.21035612670107</v>
      </c>
      <c r="K80" s="37">
        <f t="shared" si="19"/>
        <v>-1942.5223513746814</v>
      </c>
      <c r="L80" s="37">
        <f t="shared" si="20"/>
        <v>-1826483.6832527323</v>
      </c>
      <c r="M80" s="37">
        <f t="shared" si="21"/>
        <v>-1940579.8290233067</v>
      </c>
      <c r="N80" s="41">
        <f>'jan-mar'!M80</f>
        <v>-12610.834105479038</v>
      </c>
      <c r="O80" s="41">
        <f t="shared" si="22"/>
        <v>-1927968.9949178277</v>
      </c>
    </row>
    <row r="81" spans="1:15" s="34" customFormat="1" x14ac:dyDescent="0.2">
      <c r="A81" s="33">
        <v>1840</v>
      </c>
      <c r="B81" s="34" t="s">
        <v>309</v>
      </c>
      <c r="C81" s="36">
        <v>36889473</v>
      </c>
      <c r="D81" s="36">
        <v>4632</v>
      </c>
      <c r="E81" s="37">
        <f t="shared" si="16"/>
        <v>7964.0485751295337</v>
      </c>
      <c r="F81" s="38">
        <f t="shared" si="13"/>
        <v>0.777537886841555</v>
      </c>
      <c r="G81" s="39">
        <f t="shared" si="14"/>
        <v>1367.1609617764018</v>
      </c>
      <c r="H81" s="39">
        <f t="shared" si="15"/>
        <v>439.01780480307718</v>
      </c>
      <c r="I81" s="37">
        <f t="shared" si="17"/>
        <v>1806.1787665794791</v>
      </c>
      <c r="J81" s="40">
        <f t="shared" si="18"/>
        <v>-114.21035612670107</v>
      </c>
      <c r="K81" s="37">
        <f t="shared" si="19"/>
        <v>1691.968410452778</v>
      </c>
      <c r="L81" s="37">
        <f t="shared" si="20"/>
        <v>8366220.0467961468</v>
      </c>
      <c r="M81" s="37">
        <f t="shared" si="21"/>
        <v>7837197.6772172675</v>
      </c>
      <c r="N81" s="41">
        <f>'jan-mar'!M81</f>
        <v>7225334.2587220082</v>
      </c>
      <c r="O81" s="41">
        <f t="shared" si="22"/>
        <v>611863.41849525925</v>
      </c>
    </row>
    <row r="82" spans="1:15" s="34" customFormat="1" x14ac:dyDescent="0.2">
      <c r="A82" s="33">
        <v>1841</v>
      </c>
      <c r="B82" s="34" t="s">
        <v>398</v>
      </c>
      <c r="C82" s="36">
        <v>94094349</v>
      </c>
      <c r="D82" s="36">
        <v>9640</v>
      </c>
      <c r="E82" s="37">
        <f t="shared" si="16"/>
        <v>9760.8245850622407</v>
      </c>
      <c r="F82" s="38">
        <f t="shared" si="13"/>
        <v>0.95295889397271183</v>
      </c>
      <c r="G82" s="39">
        <f t="shared" si="14"/>
        <v>289.09535581677773</v>
      </c>
      <c r="H82" s="39">
        <f t="shared" si="15"/>
        <v>0</v>
      </c>
      <c r="I82" s="37">
        <f t="shared" si="17"/>
        <v>289.09535581677773</v>
      </c>
      <c r="J82" s="40">
        <f t="shared" si="18"/>
        <v>-114.21035612670107</v>
      </c>
      <c r="K82" s="37">
        <f t="shared" si="19"/>
        <v>174.88499969007665</v>
      </c>
      <c r="L82" s="37">
        <f t="shared" si="20"/>
        <v>2786879.2300737374</v>
      </c>
      <c r="M82" s="37">
        <f t="shared" si="21"/>
        <v>1685891.397012339</v>
      </c>
      <c r="N82" s="41">
        <f>'jan-mar'!M82</f>
        <v>4334041.588011194</v>
      </c>
      <c r="O82" s="41">
        <f t="shared" si="22"/>
        <v>-2648150.190998855</v>
      </c>
    </row>
    <row r="83" spans="1:15" s="34" customFormat="1" x14ac:dyDescent="0.2">
      <c r="A83" s="33">
        <v>1845</v>
      </c>
      <c r="B83" s="34" t="s">
        <v>310</v>
      </c>
      <c r="C83" s="36">
        <v>30546483</v>
      </c>
      <c r="D83" s="36">
        <v>1912</v>
      </c>
      <c r="E83" s="37">
        <f t="shared" si="16"/>
        <v>15976.194037656904</v>
      </c>
      <c r="F83" s="38">
        <f t="shared" si="13"/>
        <v>1.5597715200535873</v>
      </c>
      <c r="G83" s="39">
        <f t="shared" si="14"/>
        <v>-3440.1263157400199</v>
      </c>
      <c r="H83" s="39">
        <f t="shared" si="15"/>
        <v>0</v>
      </c>
      <c r="I83" s="37">
        <f t="shared" si="17"/>
        <v>-3440.1263157400199</v>
      </c>
      <c r="J83" s="40">
        <f t="shared" si="18"/>
        <v>-114.21035612670107</v>
      </c>
      <c r="K83" s="37">
        <f t="shared" si="19"/>
        <v>-3554.3366718667212</v>
      </c>
      <c r="L83" s="37">
        <f t="shared" si="20"/>
        <v>-6577521.5156949181</v>
      </c>
      <c r="M83" s="37">
        <f t="shared" si="21"/>
        <v>-6795891.7166091707</v>
      </c>
      <c r="N83" s="41">
        <f>'jan-mar'!M83</f>
        <v>-2414035.2022118885</v>
      </c>
      <c r="O83" s="41">
        <f t="shared" si="22"/>
        <v>-4381856.5143972822</v>
      </c>
    </row>
    <row r="84" spans="1:15" s="34" customFormat="1" x14ac:dyDescent="0.2">
      <c r="A84" s="33">
        <v>1848</v>
      </c>
      <c r="B84" s="34" t="s">
        <v>311</v>
      </c>
      <c r="C84" s="36">
        <v>21385391</v>
      </c>
      <c r="D84" s="36">
        <v>2586</v>
      </c>
      <c r="E84" s="37">
        <f t="shared" si="16"/>
        <v>8269.679427687548</v>
      </c>
      <c r="F84" s="38">
        <f t="shared" si="13"/>
        <v>0.80737692725043098</v>
      </c>
      <c r="G84" s="39">
        <f t="shared" si="14"/>
        <v>1183.7824502415933</v>
      </c>
      <c r="H84" s="39">
        <f t="shared" si="15"/>
        <v>332.04700640777219</v>
      </c>
      <c r="I84" s="37">
        <f t="shared" si="17"/>
        <v>1515.8294566493655</v>
      </c>
      <c r="J84" s="40">
        <f t="shared" si="18"/>
        <v>-114.21035612670107</v>
      </c>
      <c r="K84" s="37">
        <f t="shared" si="19"/>
        <v>1401.6191005226644</v>
      </c>
      <c r="L84" s="37">
        <f t="shared" si="20"/>
        <v>3919934.9748952594</v>
      </c>
      <c r="M84" s="37">
        <f t="shared" si="21"/>
        <v>3624586.9939516103</v>
      </c>
      <c r="N84" s="41">
        <f>'jan-mar'!M84</f>
        <v>3102021.2409445397</v>
      </c>
      <c r="O84" s="41">
        <f t="shared" si="22"/>
        <v>522565.75300707063</v>
      </c>
    </row>
    <row r="85" spans="1:15" s="34" customFormat="1" x14ac:dyDescent="0.2">
      <c r="A85" s="33">
        <v>1851</v>
      </c>
      <c r="B85" s="34" t="s">
        <v>312</v>
      </c>
      <c r="C85" s="36">
        <v>16296214</v>
      </c>
      <c r="D85" s="36">
        <v>2003</v>
      </c>
      <c r="E85" s="37">
        <f t="shared" si="16"/>
        <v>8135.9031452820773</v>
      </c>
      <c r="F85" s="38">
        <f t="shared" si="13"/>
        <v>0.79431621736778479</v>
      </c>
      <c r="G85" s="39">
        <f t="shared" si="14"/>
        <v>1264.0482196848757</v>
      </c>
      <c r="H85" s="39">
        <f t="shared" si="15"/>
        <v>378.86870524968691</v>
      </c>
      <c r="I85" s="37">
        <f t="shared" si="17"/>
        <v>1642.9169249345625</v>
      </c>
      <c r="J85" s="40">
        <f t="shared" si="18"/>
        <v>-114.21035612670107</v>
      </c>
      <c r="K85" s="37">
        <f t="shared" si="19"/>
        <v>1528.7065688078615</v>
      </c>
      <c r="L85" s="37">
        <f t="shared" si="20"/>
        <v>3290762.6006439286</v>
      </c>
      <c r="M85" s="37">
        <f t="shared" si="21"/>
        <v>3061999.2573221466</v>
      </c>
      <c r="N85" s="41">
        <f>'jan-mar'!M85</f>
        <v>2746467.2175993477</v>
      </c>
      <c r="O85" s="41">
        <f t="shared" si="22"/>
        <v>315532.03972279886</v>
      </c>
    </row>
    <row r="86" spans="1:15" s="34" customFormat="1" x14ac:dyDescent="0.2">
      <c r="A86" s="33">
        <v>1853</v>
      </c>
      <c r="B86" s="34" t="s">
        <v>314</v>
      </c>
      <c r="C86" s="36">
        <v>9945732</v>
      </c>
      <c r="D86" s="36">
        <v>1324</v>
      </c>
      <c r="E86" s="37">
        <f t="shared" si="16"/>
        <v>7511.8821752265858</v>
      </c>
      <c r="F86" s="38">
        <f t="shared" si="13"/>
        <v>0.73339243697837742</v>
      </c>
      <c r="G86" s="39">
        <f t="shared" si="14"/>
        <v>1638.4608017181706</v>
      </c>
      <c r="H86" s="39">
        <f t="shared" si="15"/>
        <v>597.27604476910892</v>
      </c>
      <c r="I86" s="37">
        <f t="shared" si="17"/>
        <v>2235.7368464872798</v>
      </c>
      <c r="J86" s="40">
        <f t="shared" si="18"/>
        <v>-114.21035612670107</v>
      </c>
      <c r="K86" s="37">
        <f t="shared" si="19"/>
        <v>2121.5264903605785</v>
      </c>
      <c r="L86" s="37">
        <f t="shared" si="20"/>
        <v>2960115.5847491585</v>
      </c>
      <c r="M86" s="37">
        <f t="shared" si="21"/>
        <v>2808901.0732374061</v>
      </c>
      <c r="N86" s="41">
        <f>'jan-mar'!M86</f>
        <v>2941973.6101355655</v>
      </c>
      <c r="O86" s="41">
        <f t="shared" si="22"/>
        <v>-133072.53689815942</v>
      </c>
    </row>
    <row r="87" spans="1:15" s="34" customFormat="1" x14ac:dyDescent="0.2">
      <c r="A87" s="33">
        <v>1856</v>
      </c>
      <c r="B87" s="34" t="s">
        <v>315</v>
      </c>
      <c r="C87" s="36">
        <v>4283320</v>
      </c>
      <c r="D87" s="36">
        <v>488</v>
      </c>
      <c r="E87" s="37">
        <f t="shared" si="16"/>
        <v>8777.2950819672133</v>
      </c>
      <c r="F87" s="38">
        <f t="shared" si="13"/>
        <v>0.85693594229572589</v>
      </c>
      <c r="G87" s="39">
        <f t="shared" si="14"/>
        <v>879.2130576737942</v>
      </c>
      <c r="H87" s="39">
        <f t="shared" si="15"/>
        <v>154.38152740988934</v>
      </c>
      <c r="I87" s="37">
        <f t="shared" si="17"/>
        <v>1033.5945850836836</v>
      </c>
      <c r="J87" s="40">
        <f t="shared" si="18"/>
        <v>-114.21035612670107</v>
      </c>
      <c r="K87" s="37">
        <f t="shared" si="19"/>
        <v>919.3842289569825</v>
      </c>
      <c r="L87" s="37">
        <f t="shared" si="20"/>
        <v>504394.15752083756</v>
      </c>
      <c r="M87" s="37">
        <f t="shared" si="21"/>
        <v>448659.50373100745</v>
      </c>
      <c r="N87" s="41">
        <f>'jan-mar'!M87</f>
        <v>369643.62760283699</v>
      </c>
      <c r="O87" s="41">
        <f t="shared" si="22"/>
        <v>79015.876128170465</v>
      </c>
    </row>
    <row r="88" spans="1:15" s="34" customFormat="1" x14ac:dyDescent="0.2">
      <c r="A88" s="33">
        <v>1857</v>
      </c>
      <c r="B88" s="34" t="s">
        <v>316</v>
      </c>
      <c r="C88" s="36">
        <v>7096756</v>
      </c>
      <c r="D88" s="36">
        <v>698</v>
      </c>
      <c r="E88" s="37">
        <f t="shared" si="16"/>
        <v>10167.272206303725</v>
      </c>
      <c r="F88" s="38">
        <f t="shared" si="13"/>
        <v>0.99264077455776856</v>
      </c>
      <c r="G88" s="39">
        <f t="shared" si="14"/>
        <v>45.226783071886892</v>
      </c>
      <c r="H88" s="39">
        <f t="shared" si="15"/>
        <v>0</v>
      </c>
      <c r="I88" s="37">
        <f t="shared" si="17"/>
        <v>45.226783071886892</v>
      </c>
      <c r="J88" s="40">
        <f t="shared" si="18"/>
        <v>-114.21035612670107</v>
      </c>
      <c r="K88" s="37">
        <f t="shared" si="19"/>
        <v>-68.983573054814173</v>
      </c>
      <c r="L88" s="37">
        <f t="shared" si="20"/>
        <v>31568.294584177052</v>
      </c>
      <c r="M88" s="37">
        <f t="shared" si="21"/>
        <v>-48150.533992260294</v>
      </c>
      <c r="N88" s="41">
        <f>'jan-mar'!M88</f>
        <v>-985.90310873343697</v>
      </c>
      <c r="O88" s="41">
        <f t="shared" si="22"/>
        <v>-47164.630883526857</v>
      </c>
    </row>
    <row r="89" spans="1:15" s="34" customFormat="1" x14ac:dyDescent="0.2">
      <c r="A89" s="33">
        <v>1859</v>
      </c>
      <c r="B89" s="34" t="s">
        <v>317</v>
      </c>
      <c r="C89" s="36">
        <v>11659937</v>
      </c>
      <c r="D89" s="36">
        <v>1238</v>
      </c>
      <c r="E89" s="37">
        <f t="shared" si="16"/>
        <v>9418.3659127625197</v>
      </c>
      <c r="F89" s="38">
        <f t="shared" si="13"/>
        <v>0.9195243173401656</v>
      </c>
      <c r="G89" s="39">
        <f t="shared" si="14"/>
        <v>494.5705591966103</v>
      </c>
      <c r="H89" s="39">
        <f t="shared" si="15"/>
        <v>0</v>
      </c>
      <c r="I89" s="37">
        <f t="shared" si="17"/>
        <v>494.5705591966103</v>
      </c>
      <c r="J89" s="40">
        <f t="shared" si="18"/>
        <v>-114.21035612670107</v>
      </c>
      <c r="K89" s="37">
        <f t="shared" si="19"/>
        <v>380.36020306990923</v>
      </c>
      <c r="L89" s="37">
        <f t="shared" si="20"/>
        <v>612278.35228540353</v>
      </c>
      <c r="M89" s="37">
        <f t="shared" si="21"/>
        <v>470885.93140054762</v>
      </c>
      <c r="N89" s="41">
        <f>'jan-mar'!M89</f>
        <v>586417.24061803473</v>
      </c>
      <c r="O89" s="41">
        <f t="shared" si="22"/>
        <v>-115531.30921748711</v>
      </c>
    </row>
    <row r="90" spans="1:15" s="34" customFormat="1" x14ac:dyDescent="0.2">
      <c r="A90" s="33">
        <v>1860</v>
      </c>
      <c r="B90" s="34" t="s">
        <v>318</v>
      </c>
      <c r="C90" s="36">
        <v>95452855</v>
      </c>
      <c r="D90" s="36">
        <v>11521</v>
      </c>
      <c r="E90" s="37">
        <f t="shared" si="16"/>
        <v>8285.1189132887775</v>
      </c>
      <c r="F90" s="38">
        <f t="shared" si="13"/>
        <v>0.80888429939853534</v>
      </c>
      <c r="G90" s="39">
        <f t="shared" si="14"/>
        <v>1174.5187588808556</v>
      </c>
      <c r="H90" s="39">
        <f t="shared" si="15"/>
        <v>326.6431864473418</v>
      </c>
      <c r="I90" s="37">
        <f t="shared" si="17"/>
        <v>1501.1619453281974</v>
      </c>
      <c r="J90" s="40">
        <f t="shared" si="18"/>
        <v>-114.21035612670107</v>
      </c>
      <c r="K90" s="37">
        <f t="shared" si="19"/>
        <v>1386.9515892014963</v>
      </c>
      <c r="L90" s="37">
        <f t="shared" si="20"/>
        <v>17294886.772126161</v>
      </c>
      <c r="M90" s="37">
        <f t="shared" si="21"/>
        <v>15979069.259190438</v>
      </c>
      <c r="N90" s="41">
        <f>'jan-mar'!M90</f>
        <v>14556768.382607134</v>
      </c>
      <c r="O90" s="41">
        <f t="shared" si="22"/>
        <v>1422300.8765833043</v>
      </c>
    </row>
    <row r="91" spans="1:15" s="34" customFormat="1" x14ac:dyDescent="0.2">
      <c r="A91" s="33">
        <v>1865</v>
      </c>
      <c r="B91" s="34" t="s">
        <v>319</v>
      </c>
      <c r="C91" s="36">
        <v>84943104</v>
      </c>
      <c r="D91" s="36">
        <v>9670</v>
      </c>
      <c r="E91" s="37">
        <f t="shared" si="16"/>
        <v>8784.1886246122031</v>
      </c>
      <c r="F91" s="38">
        <f t="shared" si="13"/>
        <v>0.85760896563686617</v>
      </c>
      <c r="G91" s="39">
        <f t="shared" si="14"/>
        <v>875.0769320868003</v>
      </c>
      <c r="H91" s="39">
        <f t="shared" si="15"/>
        <v>151.96878748414292</v>
      </c>
      <c r="I91" s="37">
        <f t="shared" si="17"/>
        <v>1027.0457195709432</v>
      </c>
      <c r="J91" s="40">
        <f t="shared" si="18"/>
        <v>-114.21035612670107</v>
      </c>
      <c r="K91" s="37">
        <f t="shared" si="19"/>
        <v>912.83536344424215</v>
      </c>
      <c r="L91" s="37">
        <f t="shared" si="20"/>
        <v>9931532.1082510203</v>
      </c>
      <c r="M91" s="37">
        <f t="shared" si="21"/>
        <v>8827117.9645058215</v>
      </c>
      <c r="N91" s="41">
        <f>'jan-mar'!M91</f>
        <v>7698516.048195553</v>
      </c>
      <c r="O91" s="41">
        <f t="shared" si="22"/>
        <v>1128601.9163102685</v>
      </c>
    </row>
    <row r="92" spans="1:15" s="34" customFormat="1" x14ac:dyDescent="0.2">
      <c r="A92" s="33">
        <v>1866</v>
      </c>
      <c r="B92" s="34" t="s">
        <v>320</v>
      </c>
      <c r="C92" s="36">
        <v>69334230</v>
      </c>
      <c r="D92" s="36">
        <v>8065</v>
      </c>
      <c r="E92" s="37">
        <f t="shared" si="16"/>
        <v>8596.9287042777432</v>
      </c>
      <c r="F92" s="38">
        <f t="shared" si="13"/>
        <v>0.83932659563705669</v>
      </c>
      <c r="G92" s="39">
        <f t="shared" si="14"/>
        <v>987.4328842874761</v>
      </c>
      <c r="H92" s="39">
        <f t="shared" si="15"/>
        <v>217.50975960120385</v>
      </c>
      <c r="I92" s="37">
        <f t="shared" si="17"/>
        <v>1204.9426438886799</v>
      </c>
      <c r="J92" s="40">
        <f t="shared" si="18"/>
        <v>-114.21035612670107</v>
      </c>
      <c r="K92" s="37">
        <f t="shared" si="19"/>
        <v>1090.7322877619788</v>
      </c>
      <c r="L92" s="37">
        <f t="shared" si="20"/>
        <v>9717862.4229622036</v>
      </c>
      <c r="M92" s="37">
        <f t="shared" si="21"/>
        <v>8796755.9008003585</v>
      </c>
      <c r="N92" s="41">
        <f>'jan-mar'!M92</f>
        <v>7042237.4543378642</v>
      </c>
      <c r="O92" s="41">
        <f t="shared" si="22"/>
        <v>1754518.4464624943</v>
      </c>
    </row>
    <row r="93" spans="1:15" s="34" customFormat="1" x14ac:dyDescent="0.2">
      <c r="A93" s="33">
        <v>1867</v>
      </c>
      <c r="B93" s="34" t="s">
        <v>442</v>
      </c>
      <c r="C93" s="36">
        <v>29495510</v>
      </c>
      <c r="D93" s="36">
        <v>2576</v>
      </c>
      <c r="E93" s="37">
        <f t="shared" si="16"/>
        <v>11450.120341614907</v>
      </c>
      <c r="F93" s="38">
        <f t="shared" si="13"/>
        <v>1.1178864983700774</v>
      </c>
      <c r="G93" s="39">
        <f t="shared" si="14"/>
        <v>-724.48209811482229</v>
      </c>
      <c r="H93" s="39">
        <f t="shared" si="15"/>
        <v>0</v>
      </c>
      <c r="I93" s="37">
        <f t="shared" si="17"/>
        <v>-724.48209811482229</v>
      </c>
      <c r="J93" s="40">
        <f t="shared" si="18"/>
        <v>-114.21035612670107</v>
      </c>
      <c r="K93" s="37">
        <f t="shared" si="19"/>
        <v>-838.69245424152336</v>
      </c>
      <c r="L93" s="37">
        <f t="shared" si="20"/>
        <v>-1866265.8847437822</v>
      </c>
      <c r="M93" s="37">
        <f t="shared" si="21"/>
        <v>-2160471.762126164</v>
      </c>
      <c r="N93" s="41">
        <f>'jan-mar'!M93</f>
        <v>-2045483.8699256408</v>
      </c>
      <c r="O93" s="41">
        <f t="shared" si="22"/>
        <v>-114987.89220052329</v>
      </c>
    </row>
    <row r="94" spans="1:15" s="34" customFormat="1" x14ac:dyDescent="0.2">
      <c r="A94" s="33">
        <v>1868</v>
      </c>
      <c r="B94" s="34" t="s">
        <v>321</v>
      </c>
      <c r="C94" s="36">
        <v>40277120</v>
      </c>
      <c r="D94" s="36">
        <v>4416</v>
      </c>
      <c r="E94" s="37">
        <f t="shared" si="16"/>
        <v>9120.7246376811599</v>
      </c>
      <c r="F94" s="38">
        <f t="shared" si="13"/>
        <v>0.8904653072298685</v>
      </c>
      <c r="G94" s="39">
        <f t="shared" si="14"/>
        <v>673.15532424542619</v>
      </c>
      <c r="H94" s="39">
        <f t="shared" si="15"/>
        <v>34.181182910008005</v>
      </c>
      <c r="I94" s="37">
        <f t="shared" si="17"/>
        <v>707.33650715543422</v>
      </c>
      <c r="J94" s="40">
        <f t="shared" si="18"/>
        <v>-114.21035612670107</v>
      </c>
      <c r="K94" s="37">
        <f t="shared" si="19"/>
        <v>593.12615102873315</v>
      </c>
      <c r="L94" s="37">
        <f t="shared" si="20"/>
        <v>3123598.0155983977</v>
      </c>
      <c r="M94" s="37">
        <f t="shared" si="21"/>
        <v>2619245.0829428853</v>
      </c>
      <c r="N94" s="41">
        <f>'jan-mar'!M94</f>
        <v>2146626.3086989028</v>
      </c>
      <c r="O94" s="41">
        <f t="shared" si="22"/>
        <v>472618.77424398251</v>
      </c>
    </row>
    <row r="95" spans="1:15" s="34" customFormat="1" x14ac:dyDescent="0.2">
      <c r="A95" s="33">
        <v>1870</v>
      </c>
      <c r="B95" s="34" t="s">
        <v>385</v>
      </c>
      <c r="C95" s="36">
        <v>89978570</v>
      </c>
      <c r="D95" s="36">
        <v>10514</v>
      </c>
      <c r="E95" s="37">
        <f t="shared" si="16"/>
        <v>8557.9769830701916</v>
      </c>
      <c r="F95" s="38">
        <f t="shared" si="13"/>
        <v>0.8355237008266031</v>
      </c>
      <c r="G95" s="39">
        <f t="shared" si="14"/>
        <v>1010.8039170120071</v>
      </c>
      <c r="H95" s="39">
        <f t="shared" si="15"/>
        <v>231.1428620238469</v>
      </c>
      <c r="I95" s="37">
        <f t="shared" si="17"/>
        <v>1241.946779035854</v>
      </c>
      <c r="J95" s="40">
        <f t="shared" si="18"/>
        <v>-114.21035612670107</v>
      </c>
      <c r="K95" s="37">
        <f t="shared" si="19"/>
        <v>1127.7364229091529</v>
      </c>
      <c r="L95" s="37">
        <f t="shared" si="20"/>
        <v>13057828.434782969</v>
      </c>
      <c r="M95" s="37">
        <f t="shared" si="21"/>
        <v>11857020.750466833</v>
      </c>
      <c r="N95" s="41">
        <f>'jan-mar'!M95</f>
        <v>9461046.5877381619</v>
      </c>
      <c r="O95" s="41">
        <f t="shared" si="22"/>
        <v>2395974.162728671</v>
      </c>
    </row>
    <row r="96" spans="1:15" s="34" customFormat="1" x14ac:dyDescent="0.2">
      <c r="A96" s="33">
        <v>1871</v>
      </c>
      <c r="B96" s="34" t="s">
        <v>322</v>
      </c>
      <c r="C96" s="36">
        <v>39793044</v>
      </c>
      <c r="D96" s="36">
        <v>4588</v>
      </c>
      <c r="E96" s="37">
        <f t="shared" si="16"/>
        <v>8673.2877070618997</v>
      </c>
      <c r="F96" s="38">
        <f t="shared" si="13"/>
        <v>0.8467816000994266</v>
      </c>
      <c r="G96" s="39">
        <f t="shared" si="14"/>
        <v>941.61748261698222</v>
      </c>
      <c r="H96" s="39">
        <f t="shared" si="15"/>
        <v>190.78410862674909</v>
      </c>
      <c r="I96" s="37">
        <f t="shared" si="17"/>
        <v>1132.4015912437312</v>
      </c>
      <c r="J96" s="40">
        <f t="shared" si="18"/>
        <v>-114.21035612670107</v>
      </c>
      <c r="K96" s="37">
        <f t="shared" si="19"/>
        <v>1018.1912351170301</v>
      </c>
      <c r="L96" s="37">
        <f t="shared" si="20"/>
        <v>5195458.500626239</v>
      </c>
      <c r="M96" s="37">
        <f t="shared" si="21"/>
        <v>4671461.3867169339</v>
      </c>
      <c r="N96" s="41">
        <f>'jan-mar'!M96</f>
        <v>3915551.4201676524</v>
      </c>
      <c r="O96" s="41">
        <f t="shared" si="22"/>
        <v>755909.9665492815</v>
      </c>
    </row>
    <row r="97" spans="1:15" s="34" customFormat="1" x14ac:dyDescent="0.2">
      <c r="A97" s="33">
        <v>1874</v>
      </c>
      <c r="B97" s="34" t="s">
        <v>323</v>
      </c>
      <c r="C97" s="36">
        <v>9478901</v>
      </c>
      <c r="D97" s="36">
        <v>989</v>
      </c>
      <c r="E97" s="37">
        <f t="shared" si="16"/>
        <v>9584.3286147623858</v>
      </c>
      <c r="F97" s="38">
        <f t="shared" si="13"/>
        <v>0.93572741899005618</v>
      </c>
      <c r="G97" s="39">
        <f t="shared" si="14"/>
        <v>394.99293799669067</v>
      </c>
      <c r="H97" s="39">
        <f t="shared" si="15"/>
        <v>0</v>
      </c>
      <c r="I97" s="37">
        <f t="shared" si="17"/>
        <v>394.99293799669067</v>
      </c>
      <c r="J97" s="40">
        <f t="shared" si="18"/>
        <v>-114.21035612670107</v>
      </c>
      <c r="K97" s="37">
        <f t="shared" si="19"/>
        <v>280.7825818699896</v>
      </c>
      <c r="L97" s="37">
        <f t="shared" si="20"/>
        <v>390648.01567872707</v>
      </c>
      <c r="M97" s="37">
        <f t="shared" si="21"/>
        <v>277693.9734694197</v>
      </c>
      <c r="N97" s="41">
        <f>'jan-mar'!M97</f>
        <v>264875.5410106919</v>
      </c>
      <c r="O97" s="41">
        <f t="shared" si="22"/>
        <v>12818.432458727795</v>
      </c>
    </row>
    <row r="98" spans="1:15" s="34" customFormat="1" x14ac:dyDescent="0.2">
      <c r="A98" s="33">
        <v>1875</v>
      </c>
      <c r="B98" s="34" t="s">
        <v>384</v>
      </c>
      <c r="C98" s="36">
        <v>27723460</v>
      </c>
      <c r="D98" s="36">
        <v>2701</v>
      </c>
      <c r="E98" s="37">
        <f t="shared" si="16"/>
        <v>10264.14661236579</v>
      </c>
      <c r="F98" s="38">
        <f t="shared" si="13"/>
        <v>1.0020987179979619</v>
      </c>
      <c r="G98" s="39">
        <f t="shared" si="14"/>
        <v>-12.897860565351948</v>
      </c>
      <c r="H98" s="39">
        <f t="shared" si="15"/>
        <v>0</v>
      </c>
      <c r="I98" s="37">
        <f t="shared" si="17"/>
        <v>-12.897860565351948</v>
      </c>
      <c r="J98" s="40">
        <f t="shared" si="18"/>
        <v>-114.21035612670107</v>
      </c>
      <c r="K98" s="37">
        <f t="shared" si="19"/>
        <v>-127.10821669205302</v>
      </c>
      <c r="L98" s="37">
        <f t="shared" si="20"/>
        <v>-34837.121387015613</v>
      </c>
      <c r="M98" s="37">
        <f t="shared" si="21"/>
        <v>-343319.29328523518</v>
      </c>
      <c r="N98" s="41">
        <f>'jan-mar'!M98</f>
        <v>2153110.1042116005</v>
      </c>
      <c r="O98" s="41">
        <f t="shared" si="22"/>
        <v>-2496429.3974968358</v>
      </c>
    </row>
    <row r="99" spans="1:15" s="34" customFormat="1" x14ac:dyDescent="0.2">
      <c r="A99" s="33">
        <v>3001</v>
      </c>
      <c r="B99" s="34" t="s">
        <v>63</v>
      </c>
      <c r="C99" s="36">
        <v>244365115</v>
      </c>
      <c r="D99" s="36">
        <v>31387</v>
      </c>
      <c r="E99" s="37">
        <f t="shared" si="16"/>
        <v>7785.5518208175363</v>
      </c>
      <c r="F99" s="38">
        <f t="shared" si="13"/>
        <v>0.76011107335008032</v>
      </c>
      <c r="G99" s="39">
        <f t="shared" si="14"/>
        <v>1474.2590143636003</v>
      </c>
      <c r="H99" s="39">
        <f t="shared" si="15"/>
        <v>501.49166881227626</v>
      </c>
      <c r="I99" s="37">
        <f t="shared" si="17"/>
        <v>1975.7506831758765</v>
      </c>
      <c r="J99" s="40">
        <f t="shared" si="18"/>
        <v>-114.21035612670107</v>
      </c>
      <c r="K99" s="37">
        <f t="shared" si="19"/>
        <v>1861.5403270491754</v>
      </c>
      <c r="L99" s="37">
        <f t="shared" si="20"/>
        <v>62012886.692841232</v>
      </c>
      <c r="M99" s="37">
        <f t="shared" si="21"/>
        <v>58428166.245092466</v>
      </c>
      <c r="N99" s="41">
        <f>'jan-mar'!M99</f>
        <v>54215338.514898024</v>
      </c>
      <c r="O99" s="41">
        <f t="shared" si="22"/>
        <v>4212827.730194442</v>
      </c>
    </row>
    <row r="100" spans="1:15" s="34" customFormat="1" x14ac:dyDescent="0.2">
      <c r="A100" s="33">
        <v>3002</v>
      </c>
      <c r="B100" s="34" t="s">
        <v>64</v>
      </c>
      <c r="C100" s="36">
        <v>446992097</v>
      </c>
      <c r="D100" s="36">
        <v>49668</v>
      </c>
      <c r="E100" s="37">
        <f t="shared" si="16"/>
        <v>8999.5992792139805</v>
      </c>
      <c r="F100" s="38">
        <f t="shared" si="13"/>
        <v>0.87863971948049124</v>
      </c>
      <c r="G100" s="39">
        <f t="shared" si="14"/>
        <v>745.83053932573387</v>
      </c>
      <c r="H100" s="39">
        <f t="shared" si="15"/>
        <v>76.575058373520818</v>
      </c>
      <c r="I100" s="37">
        <f t="shared" si="17"/>
        <v>822.40559769925471</v>
      </c>
      <c r="J100" s="40">
        <f t="shared" si="18"/>
        <v>-114.21035612670107</v>
      </c>
      <c r="K100" s="37">
        <f t="shared" si="19"/>
        <v>708.19524157255364</v>
      </c>
      <c r="L100" s="37">
        <f t="shared" si="20"/>
        <v>40847241.226526581</v>
      </c>
      <c r="M100" s="37">
        <f t="shared" si="21"/>
        <v>35174641.258425593</v>
      </c>
      <c r="N100" s="41">
        <f>'jan-mar'!M100</f>
        <v>30094447.170855943</v>
      </c>
      <c r="O100" s="41">
        <f t="shared" si="22"/>
        <v>5080194.0875696503</v>
      </c>
    </row>
    <row r="101" spans="1:15" s="34" customFormat="1" x14ac:dyDescent="0.2">
      <c r="A101" s="33">
        <v>3003</v>
      </c>
      <c r="B101" s="34" t="s">
        <v>65</v>
      </c>
      <c r="C101" s="36">
        <v>472722432</v>
      </c>
      <c r="D101" s="36">
        <v>57372</v>
      </c>
      <c r="E101" s="37">
        <f t="shared" si="16"/>
        <v>8239.6017569546111</v>
      </c>
      <c r="F101" s="38">
        <f t="shared" si="13"/>
        <v>0.80444041470631666</v>
      </c>
      <c r="G101" s="39">
        <f t="shared" si="14"/>
        <v>1201.8290526813555</v>
      </c>
      <c r="H101" s="39">
        <f t="shared" si="15"/>
        <v>342.57419116430009</v>
      </c>
      <c r="I101" s="37">
        <f t="shared" si="17"/>
        <v>1544.4032438456557</v>
      </c>
      <c r="J101" s="40">
        <f t="shared" si="18"/>
        <v>-114.21035612670107</v>
      </c>
      <c r="K101" s="37">
        <f t="shared" si="19"/>
        <v>1430.1928877189546</v>
      </c>
      <c r="L101" s="37">
        <f t="shared" si="20"/>
        <v>88605502.905912951</v>
      </c>
      <c r="M101" s="37">
        <f t="shared" si="21"/>
        <v>82053026.354211867</v>
      </c>
      <c r="N101" s="41">
        <f>'jan-mar'!M101</f>
        <v>76768607.371372804</v>
      </c>
      <c r="O101" s="41">
        <f t="shared" si="22"/>
        <v>5284418.9828390628</v>
      </c>
    </row>
    <row r="102" spans="1:15" s="34" customFormat="1" x14ac:dyDescent="0.2">
      <c r="A102" s="33">
        <v>3004</v>
      </c>
      <c r="B102" s="34" t="s">
        <v>66</v>
      </c>
      <c r="C102" s="36">
        <v>707785080</v>
      </c>
      <c r="D102" s="36">
        <v>83193</v>
      </c>
      <c r="E102" s="37">
        <f t="shared" si="16"/>
        <v>8507.7480076448737</v>
      </c>
      <c r="F102" s="38">
        <f t="shared" si="13"/>
        <v>0.83061979660728669</v>
      </c>
      <c r="G102" s="39">
        <f t="shared" si="14"/>
        <v>1040.9413022671979</v>
      </c>
      <c r="H102" s="39">
        <f t="shared" si="15"/>
        <v>248.72300342270816</v>
      </c>
      <c r="I102" s="37">
        <f t="shared" si="17"/>
        <v>1289.6643056899061</v>
      </c>
      <c r="J102" s="40">
        <f t="shared" si="18"/>
        <v>-114.21035612670107</v>
      </c>
      <c r="K102" s="37">
        <f t="shared" si="19"/>
        <v>1175.453949563205</v>
      </c>
      <c r="L102" s="37">
        <f t="shared" si="20"/>
        <v>107291042.58326036</v>
      </c>
      <c r="M102" s="37">
        <f t="shared" si="21"/>
        <v>97789540.426011711</v>
      </c>
      <c r="N102" s="41">
        <f>'jan-mar'!M102</f>
        <v>86322887.584145084</v>
      </c>
      <c r="O102" s="41">
        <f t="shared" si="22"/>
        <v>11466652.841866627</v>
      </c>
    </row>
    <row r="103" spans="1:15" s="34" customFormat="1" x14ac:dyDescent="0.2">
      <c r="A103" s="33">
        <v>3005</v>
      </c>
      <c r="B103" s="34" t="s">
        <v>138</v>
      </c>
      <c r="C103" s="36">
        <v>954450550</v>
      </c>
      <c r="D103" s="36">
        <v>101859</v>
      </c>
      <c r="E103" s="37">
        <f t="shared" si="16"/>
        <v>9370.311410871891</v>
      </c>
      <c r="F103" s="38">
        <f t="shared" si="13"/>
        <v>0.91483270910839942</v>
      </c>
      <c r="G103" s="39">
        <f t="shared" si="14"/>
        <v>523.40326033098756</v>
      </c>
      <c r="H103" s="39">
        <f t="shared" si="15"/>
        <v>0</v>
      </c>
      <c r="I103" s="37">
        <f t="shared" si="17"/>
        <v>523.40326033098756</v>
      </c>
      <c r="J103" s="40">
        <f t="shared" si="18"/>
        <v>-114.21035612670107</v>
      </c>
      <c r="K103" s="37">
        <f t="shared" si="19"/>
        <v>409.19290420428649</v>
      </c>
      <c r="L103" s="37">
        <f t="shared" si="20"/>
        <v>53313332.69405406</v>
      </c>
      <c r="M103" s="37">
        <f t="shared" si="21"/>
        <v>41679980.029344417</v>
      </c>
      <c r="N103" s="41">
        <f>'jan-mar'!M103</f>
        <v>34853948.54419414</v>
      </c>
      <c r="O103" s="41">
        <f t="shared" si="22"/>
        <v>6826031.4851502776</v>
      </c>
    </row>
    <row r="104" spans="1:15" s="34" customFormat="1" x14ac:dyDescent="0.2">
      <c r="A104" s="33">
        <v>3006</v>
      </c>
      <c r="B104" s="34" t="s">
        <v>139</v>
      </c>
      <c r="C104" s="36">
        <v>293687078</v>
      </c>
      <c r="D104" s="36">
        <v>27694</v>
      </c>
      <c r="E104" s="37">
        <f t="shared" si="16"/>
        <v>10604.71863941648</v>
      </c>
      <c r="F104" s="38">
        <f t="shared" si="13"/>
        <v>1.03534909960127</v>
      </c>
      <c r="G104" s="39">
        <f t="shared" si="14"/>
        <v>-217.24107679576591</v>
      </c>
      <c r="H104" s="39">
        <f t="shared" si="15"/>
        <v>0</v>
      </c>
      <c r="I104" s="37">
        <f t="shared" si="17"/>
        <v>-217.24107679576591</v>
      </c>
      <c r="J104" s="40">
        <f t="shared" si="18"/>
        <v>-114.21035612670107</v>
      </c>
      <c r="K104" s="37">
        <f t="shared" si="19"/>
        <v>-331.45143292246701</v>
      </c>
      <c r="L104" s="37">
        <f t="shared" si="20"/>
        <v>-6016274.3807819411</v>
      </c>
      <c r="M104" s="37">
        <f t="shared" si="21"/>
        <v>-9179215.9833548013</v>
      </c>
      <c r="N104" s="41">
        <f>'jan-mar'!M104</f>
        <v>-10195400.806723883</v>
      </c>
      <c r="O104" s="41">
        <f t="shared" si="22"/>
        <v>1016184.8233690821</v>
      </c>
    </row>
    <row r="105" spans="1:15" s="34" customFormat="1" x14ac:dyDescent="0.2">
      <c r="A105" s="33">
        <v>3007</v>
      </c>
      <c r="B105" s="34" t="s">
        <v>140</v>
      </c>
      <c r="C105" s="36">
        <v>274552198</v>
      </c>
      <c r="D105" s="36">
        <v>30835</v>
      </c>
      <c r="E105" s="37">
        <f t="shared" si="16"/>
        <v>8903.9143181449654</v>
      </c>
      <c r="F105" s="38">
        <f t="shared" si="13"/>
        <v>0.86929790272356522</v>
      </c>
      <c r="G105" s="39">
        <f t="shared" si="14"/>
        <v>803.24151596714285</v>
      </c>
      <c r="H105" s="39">
        <f t="shared" si="15"/>
        <v>110.0647947476761</v>
      </c>
      <c r="I105" s="37">
        <f t="shared" si="17"/>
        <v>913.30631071481889</v>
      </c>
      <c r="J105" s="40">
        <f t="shared" si="18"/>
        <v>-114.21035612670107</v>
      </c>
      <c r="K105" s="37">
        <f t="shared" si="19"/>
        <v>799.09595458811782</v>
      </c>
      <c r="L105" s="37">
        <f t="shared" si="20"/>
        <v>28161800.090891439</v>
      </c>
      <c r="M105" s="37">
        <f t="shared" si="21"/>
        <v>24640123.759724613</v>
      </c>
      <c r="N105" s="41">
        <f>'jan-mar'!M105</f>
        <v>23494365.981216148</v>
      </c>
      <c r="O105" s="41">
        <f t="shared" si="22"/>
        <v>1145757.7785084657</v>
      </c>
    </row>
    <row r="106" spans="1:15" s="34" customFormat="1" x14ac:dyDescent="0.2">
      <c r="A106" s="33">
        <v>3011</v>
      </c>
      <c r="B106" s="34" t="s">
        <v>67</v>
      </c>
      <c r="C106" s="36">
        <v>50297845</v>
      </c>
      <c r="D106" s="36">
        <v>4694</v>
      </c>
      <c r="E106" s="37">
        <f t="shared" si="16"/>
        <v>10715.348317000426</v>
      </c>
      <c r="F106" s="38">
        <f t="shared" si="13"/>
        <v>1.0461499837143085</v>
      </c>
      <c r="G106" s="39">
        <f t="shared" si="14"/>
        <v>-283.6188833461332</v>
      </c>
      <c r="H106" s="39">
        <f t="shared" si="15"/>
        <v>0</v>
      </c>
      <c r="I106" s="37">
        <f t="shared" si="17"/>
        <v>-283.6188833461332</v>
      </c>
      <c r="J106" s="40">
        <f t="shared" si="18"/>
        <v>-114.21035612670107</v>
      </c>
      <c r="K106" s="37">
        <f t="shared" si="19"/>
        <v>-397.82923947283427</v>
      </c>
      <c r="L106" s="37">
        <f t="shared" si="20"/>
        <v>-1331307.0384267492</v>
      </c>
      <c r="M106" s="37">
        <f t="shared" si="21"/>
        <v>-1867410.4500854842</v>
      </c>
      <c r="N106" s="41">
        <f>'jan-mar'!M106</f>
        <v>-2589433.4395306488</v>
      </c>
      <c r="O106" s="41">
        <f t="shared" si="22"/>
        <v>722022.98944516457</v>
      </c>
    </row>
    <row r="107" spans="1:15" s="34" customFormat="1" x14ac:dyDescent="0.2">
      <c r="A107" s="33">
        <v>3012</v>
      </c>
      <c r="B107" s="34" t="s">
        <v>68</v>
      </c>
      <c r="C107" s="36">
        <v>10637012</v>
      </c>
      <c r="D107" s="36">
        <v>1325</v>
      </c>
      <c r="E107" s="37">
        <f t="shared" si="16"/>
        <v>8027.9335849056606</v>
      </c>
      <c r="F107" s="38">
        <f t="shared" si="13"/>
        <v>0.78377504311120694</v>
      </c>
      <c r="G107" s="39">
        <f t="shared" si="14"/>
        <v>1328.8299559107256</v>
      </c>
      <c r="H107" s="39">
        <f t="shared" si="15"/>
        <v>416.65805138143276</v>
      </c>
      <c r="I107" s="37">
        <f t="shared" si="17"/>
        <v>1745.4880072921583</v>
      </c>
      <c r="J107" s="40">
        <f t="shared" si="18"/>
        <v>-114.21035612670107</v>
      </c>
      <c r="K107" s="37">
        <f t="shared" si="19"/>
        <v>1631.2776511654572</v>
      </c>
      <c r="L107" s="37">
        <f t="shared" si="20"/>
        <v>2312771.6096621095</v>
      </c>
      <c r="M107" s="37">
        <f t="shared" si="21"/>
        <v>2161442.8877942306</v>
      </c>
      <c r="N107" s="41">
        <f>'jan-mar'!M107</f>
        <v>1929079.3985118</v>
      </c>
      <c r="O107" s="41">
        <f t="shared" si="22"/>
        <v>232363.48928243062</v>
      </c>
    </row>
    <row r="108" spans="1:15" s="34" customFormat="1" x14ac:dyDescent="0.2">
      <c r="A108" s="33">
        <v>3013</v>
      </c>
      <c r="B108" s="34" t="s">
        <v>69</v>
      </c>
      <c r="C108" s="36">
        <v>29280764</v>
      </c>
      <c r="D108" s="36">
        <v>3601</v>
      </c>
      <c r="E108" s="37">
        <f t="shared" si="16"/>
        <v>8131.2868647597888</v>
      </c>
      <c r="F108" s="38">
        <f t="shared" si="13"/>
        <v>0.79386552536502919</v>
      </c>
      <c r="G108" s="39">
        <f t="shared" si="14"/>
        <v>1266.8179879982488</v>
      </c>
      <c r="H108" s="39">
        <f t="shared" si="15"/>
        <v>380.48440343248785</v>
      </c>
      <c r="I108" s="37">
        <f t="shared" si="17"/>
        <v>1647.3023914307366</v>
      </c>
      <c r="J108" s="40">
        <f t="shared" si="18"/>
        <v>-114.21035612670107</v>
      </c>
      <c r="K108" s="37">
        <f t="shared" si="19"/>
        <v>1533.0920353040356</v>
      </c>
      <c r="L108" s="37">
        <f t="shared" si="20"/>
        <v>5931935.9115420822</v>
      </c>
      <c r="M108" s="37">
        <f t="shared" si="21"/>
        <v>5520664.4191298317</v>
      </c>
      <c r="N108" s="41">
        <f>'jan-mar'!M108</f>
        <v>4958474.3928233897</v>
      </c>
      <c r="O108" s="41">
        <f t="shared" si="22"/>
        <v>562190.02630644199</v>
      </c>
    </row>
    <row r="109" spans="1:15" s="34" customFormat="1" x14ac:dyDescent="0.2">
      <c r="A109" s="33">
        <v>3014</v>
      </c>
      <c r="B109" s="34" t="s">
        <v>399</v>
      </c>
      <c r="C109" s="36">
        <v>397490157</v>
      </c>
      <c r="D109" s="36">
        <v>45201</v>
      </c>
      <c r="E109" s="37">
        <f t="shared" si="16"/>
        <v>8793.835468241854</v>
      </c>
      <c r="F109" s="38">
        <f t="shared" si="13"/>
        <v>0.85855079645817911</v>
      </c>
      <c r="G109" s="39">
        <f t="shared" si="14"/>
        <v>869.28882590900969</v>
      </c>
      <c r="H109" s="39">
        <f t="shared" si="15"/>
        <v>148.59239221376509</v>
      </c>
      <c r="I109" s="37">
        <f t="shared" si="17"/>
        <v>1017.8812181227747</v>
      </c>
      <c r="J109" s="40">
        <f t="shared" si="18"/>
        <v>-114.21035612670107</v>
      </c>
      <c r="K109" s="37">
        <f t="shared" si="19"/>
        <v>903.67086199607365</v>
      </c>
      <c r="L109" s="37">
        <f t="shared" si="20"/>
        <v>46009248.940367542</v>
      </c>
      <c r="M109" s="37">
        <f t="shared" si="21"/>
        <v>40846826.633084528</v>
      </c>
      <c r="N109" s="41">
        <f>'jan-mar'!M109</f>
        <v>49474570.194212772</v>
      </c>
      <c r="O109" s="41">
        <f t="shared" si="22"/>
        <v>-8627743.5611282438</v>
      </c>
    </row>
    <row r="110" spans="1:15" s="34" customFormat="1" x14ac:dyDescent="0.2">
      <c r="A110" s="33">
        <v>3015</v>
      </c>
      <c r="B110" s="34" t="s">
        <v>70</v>
      </c>
      <c r="C110" s="36">
        <v>33101136</v>
      </c>
      <c r="D110" s="36">
        <v>3825</v>
      </c>
      <c r="E110" s="37">
        <f t="shared" si="16"/>
        <v>8653.8917647058825</v>
      </c>
      <c r="F110" s="38">
        <f t="shared" si="13"/>
        <v>0.84488795519124582</v>
      </c>
      <c r="G110" s="39">
        <f t="shared" si="14"/>
        <v>953.25504803059266</v>
      </c>
      <c r="H110" s="39">
        <f t="shared" si="15"/>
        <v>197.57268845135513</v>
      </c>
      <c r="I110" s="37">
        <f t="shared" si="17"/>
        <v>1150.8277364819478</v>
      </c>
      <c r="J110" s="40">
        <f t="shared" si="18"/>
        <v>-114.21035612670107</v>
      </c>
      <c r="K110" s="37">
        <f t="shared" si="19"/>
        <v>1036.6173803552467</v>
      </c>
      <c r="L110" s="37">
        <f t="shared" si="20"/>
        <v>4401916.0920434501</v>
      </c>
      <c r="M110" s="37">
        <f t="shared" si="21"/>
        <v>3965061.4798588189</v>
      </c>
      <c r="N110" s="41">
        <f>'jan-mar'!M110</f>
        <v>5009717.339100102</v>
      </c>
      <c r="O110" s="41">
        <f t="shared" si="22"/>
        <v>-1044655.859241283</v>
      </c>
    </row>
    <row r="111" spans="1:15" s="34" customFormat="1" x14ac:dyDescent="0.2">
      <c r="A111" s="33">
        <v>3016</v>
      </c>
      <c r="B111" s="34" t="s">
        <v>71</v>
      </c>
      <c r="C111" s="36">
        <v>66332988</v>
      </c>
      <c r="D111" s="36">
        <v>8222</v>
      </c>
      <c r="E111" s="37">
        <f t="shared" si="16"/>
        <v>8067.7436146922892</v>
      </c>
      <c r="F111" s="38">
        <f t="shared" si="13"/>
        <v>0.78766173543149964</v>
      </c>
      <c r="G111" s="39">
        <f t="shared" si="14"/>
        <v>1304.9439380387487</v>
      </c>
      <c r="H111" s="39">
        <f t="shared" si="15"/>
        <v>402.72454095611278</v>
      </c>
      <c r="I111" s="37">
        <f t="shared" si="17"/>
        <v>1707.6684789948615</v>
      </c>
      <c r="J111" s="40">
        <f t="shared" si="18"/>
        <v>-114.21035612670107</v>
      </c>
      <c r="K111" s="37">
        <f t="shared" si="19"/>
        <v>1593.4581228681604</v>
      </c>
      <c r="L111" s="37">
        <f t="shared" si="20"/>
        <v>14040450.234295752</v>
      </c>
      <c r="M111" s="37">
        <f t="shared" si="21"/>
        <v>13101412.686222015</v>
      </c>
      <c r="N111" s="41">
        <f>'jan-mar'!M111</f>
        <v>11788977.979406809</v>
      </c>
      <c r="O111" s="41">
        <f t="shared" si="22"/>
        <v>1312434.7068152055</v>
      </c>
    </row>
    <row r="112" spans="1:15" s="34" customFormat="1" x14ac:dyDescent="0.2">
      <c r="A112" s="33">
        <v>3017</v>
      </c>
      <c r="B112" s="34" t="s">
        <v>72</v>
      </c>
      <c r="C112" s="36">
        <v>66141183</v>
      </c>
      <c r="D112" s="36">
        <v>7568</v>
      </c>
      <c r="E112" s="37">
        <f t="shared" si="16"/>
        <v>8739.585491543341</v>
      </c>
      <c r="F112" s="38">
        <f t="shared" si="13"/>
        <v>0.85325431793404105</v>
      </c>
      <c r="G112" s="39">
        <f t="shared" si="14"/>
        <v>901.83881192811748</v>
      </c>
      <c r="H112" s="39">
        <f t="shared" si="15"/>
        <v>167.5798840582446</v>
      </c>
      <c r="I112" s="37">
        <f t="shared" si="17"/>
        <v>1069.4186959863621</v>
      </c>
      <c r="J112" s="40">
        <f t="shared" si="18"/>
        <v>-114.21035612670107</v>
      </c>
      <c r="K112" s="37">
        <f t="shared" si="19"/>
        <v>955.20833985966101</v>
      </c>
      <c r="L112" s="37">
        <f t="shared" si="20"/>
        <v>8093360.6912247883</v>
      </c>
      <c r="M112" s="37">
        <f t="shared" si="21"/>
        <v>7229016.7160579143</v>
      </c>
      <c r="N112" s="41">
        <f>'jan-mar'!M112</f>
        <v>6339354.6313489052</v>
      </c>
      <c r="O112" s="41">
        <f t="shared" si="22"/>
        <v>889662.08470900916</v>
      </c>
    </row>
    <row r="113" spans="1:15" s="34" customFormat="1" x14ac:dyDescent="0.2">
      <c r="A113" s="33">
        <v>3018</v>
      </c>
      <c r="B113" s="34" t="s">
        <v>400</v>
      </c>
      <c r="C113" s="36">
        <v>48327679</v>
      </c>
      <c r="D113" s="36">
        <v>5805</v>
      </c>
      <c r="E113" s="37">
        <f t="shared" si="16"/>
        <v>8325.181567614125</v>
      </c>
      <c r="F113" s="38">
        <f t="shared" si="13"/>
        <v>0.81279565570073964</v>
      </c>
      <c r="G113" s="39">
        <f t="shared" si="14"/>
        <v>1150.4811662856471</v>
      </c>
      <c r="H113" s="39">
        <f t="shared" si="15"/>
        <v>312.62125743347019</v>
      </c>
      <c r="I113" s="37">
        <f t="shared" si="17"/>
        <v>1463.1024237191173</v>
      </c>
      <c r="J113" s="40">
        <f t="shared" si="18"/>
        <v>-114.21035612670107</v>
      </c>
      <c r="K113" s="37">
        <f t="shared" si="19"/>
        <v>1348.8920675924162</v>
      </c>
      <c r="L113" s="37">
        <f t="shared" si="20"/>
        <v>8493309.569689475</v>
      </c>
      <c r="M113" s="37">
        <f t="shared" si="21"/>
        <v>7830318.4523739759</v>
      </c>
      <c r="N113" s="41">
        <f>'jan-mar'!M113</f>
        <v>7042534.0740460381</v>
      </c>
      <c r="O113" s="41">
        <f t="shared" si="22"/>
        <v>787784.3783279378</v>
      </c>
    </row>
    <row r="114" spans="1:15" s="34" customFormat="1" x14ac:dyDescent="0.2">
      <c r="A114" s="33">
        <v>3019</v>
      </c>
      <c r="B114" s="34" t="s">
        <v>73</v>
      </c>
      <c r="C114" s="36">
        <v>179789529</v>
      </c>
      <c r="D114" s="36">
        <v>18290</v>
      </c>
      <c r="E114" s="37">
        <f t="shared" si="16"/>
        <v>9829.9359759431391</v>
      </c>
      <c r="F114" s="38">
        <f t="shared" si="13"/>
        <v>0.95970630696439374</v>
      </c>
      <c r="G114" s="39">
        <f t="shared" si="14"/>
        <v>247.62852128823869</v>
      </c>
      <c r="H114" s="39">
        <f t="shared" si="15"/>
        <v>0</v>
      </c>
      <c r="I114" s="37">
        <f t="shared" si="17"/>
        <v>247.62852128823869</v>
      </c>
      <c r="J114" s="40">
        <f t="shared" si="18"/>
        <v>-114.21035612670107</v>
      </c>
      <c r="K114" s="37">
        <f t="shared" si="19"/>
        <v>133.41816516153762</v>
      </c>
      <c r="L114" s="37">
        <f t="shared" si="20"/>
        <v>4529125.654361886</v>
      </c>
      <c r="M114" s="37">
        <f t="shared" si="21"/>
        <v>2440218.2408045228</v>
      </c>
      <c r="N114" s="41">
        <f>'jan-mar'!M114</f>
        <v>1781428.9125233013</v>
      </c>
      <c r="O114" s="41">
        <f t="shared" si="22"/>
        <v>658789.32828122145</v>
      </c>
    </row>
    <row r="115" spans="1:15" s="34" customFormat="1" x14ac:dyDescent="0.2">
      <c r="A115" s="33">
        <v>3020</v>
      </c>
      <c r="B115" s="34" t="s">
        <v>401</v>
      </c>
      <c r="C115" s="36">
        <v>681127388</v>
      </c>
      <c r="D115" s="36">
        <v>60034</v>
      </c>
      <c r="E115" s="37">
        <f t="shared" si="16"/>
        <v>11345.693906786155</v>
      </c>
      <c r="F115" s="38">
        <f t="shared" si="13"/>
        <v>1.1076912429417383</v>
      </c>
      <c r="G115" s="39">
        <f t="shared" si="14"/>
        <v>-661.82623721757079</v>
      </c>
      <c r="H115" s="39">
        <f t="shared" si="15"/>
        <v>0</v>
      </c>
      <c r="I115" s="37">
        <f t="shared" si="17"/>
        <v>-661.82623721757079</v>
      </c>
      <c r="J115" s="40">
        <f t="shared" si="18"/>
        <v>-114.21035612670107</v>
      </c>
      <c r="K115" s="37">
        <f t="shared" si="19"/>
        <v>-776.03659334427186</v>
      </c>
      <c r="L115" s="37">
        <f t="shared" si="20"/>
        <v>-39732076.325119644</v>
      </c>
      <c r="M115" s="37">
        <f t="shared" si="21"/>
        <v>-46588580.844830014</v>
      </c>
      <c r="N115" s="41">
        <f>'jan-mar'!M115</f>
        <v>-48588177.932420783</v>
      </c>
      <c r="O115" s="41">
        <f t="shared" si="22"/>
        <v>1999597.0875907689</v>
      </c>
    </row>
    <row r="116" spans="1:15" s="34" customFormat="1" x14ac:dyDescent="0.2">
      <c r="A116" s="33">
        <v>3021</v>
      </c>
      <c r="B116" s="34" t="s">
        <v>74</v>
      </c>
      <c r="C116" s="36">
        <v>194685032</v>
      </c>
      <c r="D116" s="36">
        <v>20439</v>
      </c>
      <c r="E116" s="37">
        <f t="shared" si="16"/>
        <v>9525.1740300406091</v>
      </c>
      <c r="F116" s="38">
        <f t="shared" si="13"/>
        <v>0.92995209876596885</v>
      </c>
      <c r="G116" s="39">
        <f t="shared" si="14"/>
        <v>430.48568882975667</v>
      </c>
      <c r="H116" s="39">
        <f t="shared" si="15"/>
        <v>0</v>
      </c>
      <c r="I116" s="37">
        <f t="shared" si="17"/>
        <v>430.48568882975667</v>
      </c>
      <c r="J116" s="40">
        <f t="shared" si="18"/>
        <v>-114.21035612670107</v>
      </c>
      <c r="K116" s="37">
        <f t="shared" si="19"/>
        <v>316.2753327030556</v>
      </c>
      <c r="L116" s="37">
        <f t="shared" si="20"/>
        <v>8798696.9939913973</v>
      </c>
      <c r="M116" s="37">
        <f t="shared" si="21"/>
        <v>6464351.5251177531</v>
      </c>
      <c r="N116" s="41">
        <f>'jan-mar'!M116</f>
        <v>5198634.9400581624</v>
      </c>
      <c r="O116" s="41">
        <f t="shared" si="22"/>
        <v>1265716.5850595906</v>
      </c>
    </row>
    <row r="117" spans="1:15" s="34" customFormat="1" x14ac:dyDescent="0.2">
      <c r="A117" s="33">
        <v>3022</v>
      </c>
      <c r="B117" s="34" t="s">
        <v>75</v>
      </c>
      <c r="C117" s="36">
        <v>186432244</v>
      </c>
      <c r="D117" s="36">
        <v>15953</v>
      </c>
      <c r="E117" s="37">
        <f t="shared" si="16"/>
        <v>11686.343885162665</v>
      </c>
      <c r="F117" s="38">
        <f t="shared" si="13"/>
        <v>1.1409492350095711</v>
      </c>
      <c r="G117" s="39">
        <f t="shared" si="14"/>
        <v>-866.21622424347697</v>
      </c>
      <c r="H117" s="39">
        <f t="shared" si="15"/>
        <v>0</v>
      </c>
      <c r="I117" s="37">
        <f t="shared" si="17"/>
        <v>-866.21622424347697</v>
      </c>
      <c r="J117" s="40">
        <f t="shared" si="18"/>
        <v>-114.21035612670107</v>
      </c>
      <c r="K117" s="37">
        <f t="shared" si="19"/>
        <v>-980.42658037017804</v>
      </c>
      <c r="L117" s="37">
        <f t="shared" si="20"/>
        <v>-13818747.425356189</v>
      </c>
      <c r="M117" s="37">
        <f t="shared" si="21"/>
        <v>-15640745.236645451</v>
      </c>
      <c r="N117" s="41">
        <f>'jan-mar'!M117</f>
        <v>-16051816.742827544</v>
      </c>
      <c r="O117" s="41">
        <f t="shared" si="22"/>
        <v>411071.50618209317</v>
      </c>
    </row>
    <row r="118" spans="1:15" s="34" customFormat="1" x14ac:dyDescent="0.2">
      <c r="A118" s="33">
        <v>3023</v>
      </c>
      <c r="B118" s="34" t="s">
        <v>76</v>
      </c>
      <c r="C118" s="36">
        <v>214152151</v>
      </c>
      <c r="D118" s="36">
        <v>19805</v>
      </c>
      <c r="E118" s="37">
        <f t="shared" si="16"/>
        <v>10813.034637717748</v>
      </c>
      <c r="F118" s="38">
        <f t="shared" si="13"/>
        <v>1.055687195179978</v>
      </c>
      <c r="G118" s="39">
        <f t="shared" si="14"/>
        <v>-342.23067577652688</v>
      </c>
      <c r="H118" s="39">
        <f t="shared" si="15"/>
        <v>0</v>
      </c>
      <c r="I118" s="37">
        <f t="shared" si="17"/>
        <v>-342.23067577652688</v>
      </c>
      <c r="J118" s="40">
        <f t="shared" si="18"/>
        <v>-114.21035612670107</v>
      </c>
      <c r="K118" s="37">
        <f t="shared" si="19"/>
        <v>-456.44103190322795</v>
      </c>
      <c r="L118" s="37">
        <f t="shared" si="20"/>
        <v>-6777878.533754115</v>
      </c>
      <c r="M118" s="37">
        <f t="shared" si="21"/>
        <v>-9039814.6368434299</v>
      </c>
      <c r="N118" s="41">
        <f>'jan-mar'!M118</f>
        <v>-9224835.9175766055</v>
      </c>
      <c r="O118" s="41">
        <f t="shared" si="22"/>
        <v>185021.28073317558</v>
      </c>
    </row>
    <row r="119" spans="1:15" s="34" customFormat="1" x14ac:dyDescent="0.2">
      <c r="A119" s="33">
        <v>3024</v>
      </c>
      <c r="B119" s="34" t="s">
        <v>77</v>
      </c>
      <c r="C119" s="36">
        <v>2031594636</v>
      </c>
      <c r="D119" s="36">
        <v>128233</v>
      </c>
      <c r="E119" s="37">
        <f t="shared" si="16"/>
        <v>15842.99389392746</v>
      </c>
      <c r="F119" s="38">
        <f t="shared" si="13"/>
        <v>1.5467670591559215</v>
      </c>
      <c r="G119" s="39">
        <f t="shared" si="14"/>
        <v>-3360.2062295023538</v>
      </c>
      <c r="H119" s="39">
        <f t="shared" si="15"/>
        <v>0</v>
      </c>
      <c r="I119" s="37">
        <f t="shared" si="17"/>
        <v>-3360.2062295023538</v>
      </c>
      <c r="J119" s="40">
        <f t="shared" si="18"/>
        <v>-114.21035612670107</v>
      </c>
      <c r="K119" s="37">
        <f t="shared" si="19"/>
        <v>-3474.4165856290547</v>
      </c>
      <c r="L119" s="37">
        <f t="shared" si="20"/>
        <v>-430889325.42777532</v>
      </c>
      <c r="M119" s="37">
        <f t="shared" si="21"/>
        <v>-445534862.02497059</v>
      </c>
      <c r="N119" s="41">
        <f>'jan-mar'!M119</f>
        <v>-429867616.74719507</v>
      </c>
      <c r="O119" s="41">
        <f t="shared" si="22"/>
        <v>-15667245.277775526</v>
      </c>
    </row>
    <row r="120" spans="1:15" s="34" customFormat="1" x14ac:dyDescent="0.2">
      <c r="A120" s="33">
        <v>3025</v>
      </c>
      <c r="B120" s="34" t="s">
        <v>78</v>
      </c>
      <c r="C120" s="36">
        <v>1252255121</v>
      </c>
      <c r="D120" s="36">
        <v>94915</v>
      </c>
      <c r="E120" s="37">
        <f t="shared" si="16"/>
        <v>13193.437507243323</v>
      </c>
      <c r="F120" s="38">
        <f t="shared" si="13"/>
        <v>1.2880882660100093</v>
      </c>
      <c r="G120" s="39">
        <f t="shared" si="14"/>
        <v>-1770.4723974918718</v>
      </c>
      <c r="H120" s="39">
        <f t="shared" si="15"/>
        <v>0</v>
      </c>
      <c r="I120" s="37">
        <f t="shared" si="17"/>
        <v>-1770.4723974918718</v>
      </c>
      <c r="J120" s="40">
        <f t="shared" si="18"/>
        <v>-114.21035612670107</v>
      </c>
      <c r="K120" s="37">
        <f t="shared" si="19"/>
        <v>-1884.6827536185729</v>
      </c>
      <c r="L120" s="37">
        <f t="shared" si="20"/>
        <v>-168044387.607941</v>
      </c>
      <c r="M120" s="37">
        <f t="shared" si="21"/>
        <v>-178884663.55970684</v>
      </c>
      <c r="N120" s="41">
        <f>'jan-mar'!M120</f>
        <v>-176639422.61513674</v>
      </c>
      <c r="O120" s="41">
        <f t="shared" si="22"/>
        <v>-2245240.9445700943</v>
      </c>
    </row>
    <row r="121" spans="1:15" s="34" customFormat="1" x14ac:dyDescent="0.2">
      <c r="A121" s="33">
        <v>3026</v>
      </c>
      <c r="B121" s="34" t="s">
        <v>79</v>
      </c>
      <c r="C121" s="36">
        <v>139461532</v>
      </c>
      <c r="D121" s="36">
        <v>17591</v>
      </c>
      <c r="E121" s="37">
        <f t="shared" si="16"/>
        <v>7928.0047751691209</v>
      </c>
      <c r="F121" s="38">
        <f t="shared" si="13"/>
        <v>0.77401889523940959</v>
      </c>
      <c r="G121" s="39">
        <f t="shared" si="14"/>
        <v>1388.7872417526496</v>
      </c>
      <c r="H121" s="39">
        <f t="shared" si="15"/>
        <v>451.63313478922163</v>
      </c>
      <c r="I121" s="37">
        <f t="shared" si="17"/>
        <v>1840.4203765418713</v>
      </c>
      <c r="J121" s="40">
        <f t="shared" si="18"/>
        <v>-114.21035612670107</v>
      </c>
      <c r="K121" s="37">
        <f t="shared" si="19"/>
        <v>1726.2100204151702</v>
      </c>
      <c r="L121" s="37">
        <f t="shared" si="20"/>
        <v>32374834.843748059</v>
      </c>
      <c r="M121" s="37">
        <f t="shared" si="21"/>
        <v>30365760.469123259</v>
      </c>
      <c r="N121" s="41">
        <f>'jan-mar'!M121</f>
        <v>27025619.976355534</v>
      </c>
      <c r="O121" s="41">
        <f t="shared" si="22"/>
        <v>3340140.4927677251</v>
      </c>
    </row>
    <row r="122" spans="1:15" s="34" customFormat="1" x14ac:dyDescent="0.2">
      <c r="A122" s="33">
        <v>3027</v>
      </c>
      <c r="B122" s="34" t="s">
        <v>80</v>
      </c>
      <c r="C122" s="36">
        <v>190748079</v>
      </c>
      <c r="D122" s="36">
        <v>18730</v>
      </c>
      <c r="E122" s="37">
        <f t="shared" si="16"/>
        <v>10184.093913507742</v>
      </c>
      <c r="F122" s="38">
        <f t="shared" si="13"/>
        <v>0.99428309435894657</v>
      </c>
      <c r="G122" s="39">
        <f t="shared" si="14"/>
        <v>35.133758749476691</v>
      </c>
      <c r="H122" s="39">
        <f t="shared" si="15"/>
        <v>0</v>
      </c>
      <c r="I122" s="37">
        <f t="shared" si="17"/>
        <v>35.133758749476691</v>
      </c>
      <c r="J122" s="40">
        <f t="shared" si="18"/>
        <v>-114.21035612670107</v>
      </c>
      <c r="K122" s="37">
        <f t="shared" si="19"/>
        <v>-79.076597377224374</v>
      </c>
      <c r="L122" s="37">
        <f t="shared" si="20"/>
        <v>658055.30137769843</v>
      </c>
      <c r="M122" s="37">
        <f t="shared" si="21"/>
        <v>-1481104.6688754125</v>
      </c>
      <c r="N122" s="41">
        <f>'jan-mar'!M122</f>
        <v>-1988058.3925882201</v>
      </c>
      <c r="O122" s="41">
        <f t="shared" si="22"/>
        <v>506953.72371280752</v>
      </c>
    </row>
    <row r="123" spans="1:15" s="34" customFormat="1" x14ac:dyDescent="0.2">
      <c r="A123" s="33">
        <v>3028</v>
      </c>
      <c r="B123" s="34" t="s">
        <v>81</v>
      </c>
      <c r="C123" s="36">
        <v>97082900</v>
      </c>
      <c r="D123" s="36">
        <v>11065</v>
      </c>
      <c r="E123" s="37">
        <f t="shared" si="16"/>
        <v>8773.8725711703573</v>
      </c>
      <c r="F123" s="38">
        <f t="shared" si="13"/>
        <v>0.85660179920410917</v>
      </c>
      <c r="G123" s="39">
        <f t="shared" si="14"/>
        <v>881.26656415190769</v>
      </c>
      <c r="H123" s="39">
        <f t="shared" si="15"/>
        <v>155.57940618878891</v>
      </c>
      <c r="I123" s="37">
        <f t="shared" si="17"/>
        <v>1036.8459703406966</v>
      </c>
      <c r="J123" s="40">
        <f t="shared" si="18"/>
        <v>-114.21035612670107</v>
      </c>
      <c r="K123" s="37">
        <f t="shared" si="19"/>
        <v>922.6356142139955</v>
      </c>
      <c r="L123" s="37">
        <f t="shared" si="20"/>
        <v>11472700.661819808</v>
      </c>
      <c r="M123" s="37">
        <f t="shared" si="21"/>
        <v>10208963.071277861</v>
      </c>
      <c r="N123" s="41">
        <f>'jan-mar'!M123</f>
        <v>8701836.2830438223</v>
      </c>
      <c r="O123" s="41">
        <f t="shared" si="22"/>
        <v>1507126.7882340383</v>
      </c>
    </row>
    <row r="124" spans="1:15" s="34" customFormat="1" x14ac:dyDescent="0.2">
      <c r="A124" s="33">
        <v>3029</v>
      </c>
      <c r="B124" s="34" t="s">
        <v>82</v>
      </c>
      <c r="C124" s="36">
        <v>443498987</v>
      </c>
      <c r="D124" s="36">
        <v>42740</v>
      </c>
      <c r="E124" s="37">
        <f t="shared" si="16"/>
        <v>10376.672601778193</v>
      </c>
      <c r="F124" s="38">
        <f t="shared" si="13"/>
        <v>1.0130847408978854</v>
      </c>
      <c r="G124" s="39">
        <f t="shared" si="14"/>
        <v>-80.413454212793653</v>
      </c>
      <c r="H124" s="39">
        <f t="shared" si="15"/>
        <v>0</v>
      </c>
      <c r="I124" s="37">
        <f t="shared" si="17"/>
        <v>-80.413454212793653</v>
      </c>
      <c r="J124" s="40">
        <f t="shared" si="18"/>
        <v>-114.21035612670107</v>
      </c>
      <c r="K124" s="37">
        <f t="shared" si="19"/>
        <v>-194.62381033949472</v>
      </c>
      <c r="L124" s="37">
        <f t="shared" si="20"/>
        <v>-3436871.0330548007</v>
      </c>
      <c r="M124" s="37">
        <f t="shared" si="21"/>
        <v>-8318221.6539100045</v>
      </c>
      <c r="N124" s="41">
        <f>'jan-mar'!M124</f>
        <v>-10092986.646514708</v>
      </c>
      <c r="O124" s="41">
        <f t="shared" si="22"/>
        <v>1774764.9926047036</v>
      </c>
    </row>
    <row r="125" spans="1:15" s="34" customFormat="1" x14ac:dyDescent="0.2">
      <c r="A125" s="33">
        <v>3030</v>
      </c>
      <c r="B125" s="34" t="s">
        <v>402</v>
      </c>
      <c r="C125" s="36">
        <v>917194522</v>
      </c>
      <c r="D125" s="36">
        <v>86953</v>
      </c>
      <c r="E125" s="37">
        <f t="shared" si="16"/>
        <v>10548.164203650247</v>
      </c>
      <c r="F125" s="38">
        <f t="shared" si="13"/>
        <v>1.0298276344742849</v>
      </c>
      <c r="G125" s="39">
        <f t="shared" si="14"/>
        <v>-183.30841533602614</v>
      </c>
      <c r="H125" s="39">
        <f t="shared" si="15"/>
        <v>0</v>
      </c>
      <c r="I125" s="37">
        <f t="shared" si="17"/>
        <v>-183.30841533602614</v>
      </c>
      <c r="J125" s="40">
        <f t="shared" si="18"/>
        <v>-114.21035612670107</v>
      </c>
      <c r="K125" s="37">
        <f t="shared" si="19"/>
        <v>-297.51877146272722</v>
      </c>
      <c r="L125" s="37">
        <f t="shared" si="20"/>
        <v>-15939216.638713481</v>
      </c>
      <c r="M125" s="37">
        <f t="shared" si="21"/>
        <v>-25870149.73499852</v>
      </c>
      <c r="N125" s="41">
        <f>'jan-mar'!M125</f>
        <v>-26780020.267641392</v>
      </c>
      <c r="O125" s="41">
        <f t="shared" si="22"/>
        <v>909870.53264287114</v>
      </c>
    </row>
    <row r="126" spans="1:15" s="34" customFormat="1" x14ac:dyDescent="0.2">
      <c r="A126" s="33">
        <v>3031</v>
      </c>
      <c r="B126" s="34" t="s">
        <v>83</v>
      </c>
      <c r="C126" s="36">
        <v>265019096</v>
      </c>
      <c r="D126" s="36">
        <v>24454</v>
      </c>
      <c r="E126" s="37">
        <f t="shared" si="16"/>
        <v>10837.453831683979</v>
      </c>
      <c r="F126" s="38">
        <f t="shared" si="13"/>
        <v>1.0580712650780659</v>
      </c>
      <c r="G126" s="39">
        <f t="shared" si="14"/>
        <v>-356.88219215626521</v>
      </c>
      <c r="H126" s="39">
        <f t="shared" si="15"/>
        <v>0</v>
      </c>
      <c r="I126" s="37">
        <f t="shared" si="17"/>
        <v>-356.88219215626521</v>
      </c>
      <c r="J126" s="40">
        <f t="shared" si="18"/>
        <v>-114.21035612670107</v>
      </c>
      <c r="K126" s="37">
        <f t="shared" si="19"/>
        <v>-471.09254828296628</v>
      </c>
      <c r="L126" s="37">
        <f t="shared" si="20"/>
        <v>-8727197.1269893087</v>
      </c>
      <c r="M126" s="37">
        <f t="shared" si="21"/>
        <v>-11520097.175711658</v>
      </c>
      <c r="N126" s="41">
        <f>'jan-mar'!M126</f>
        <v>-11976590.469084488</v>
      </c>
      <c r="O126" s="41">
        <f t="shared" si="22"/>
        <v>456493.29337283038</v>
      </c>
    </row>
    <row r="127" spans="1:15" s="34" customFormat="1" x14ac:dyDescent="0.2">
      <c r="A127" s="33">
        <v>3032</v>
      </c>
      <c r="B127" s="34" t="s">
        <v>84</v>
      </c>
      <c r="C127" s="36">
        <v>77216905</v>
      </c>
      <c r="D127" s="36">
        <v>7043</v>
      </c>
      <c r="E127" s="37">
        <f t="shared" si="16"/>
        <v>10963.638364333381</v>
      </c>
      <c r="F127" s="38">
        <f t="shared" si="13"/>
        <v>1.0703907849733485</v>
      </c>
      <c r="G127" s="39">
        <f t="shared" si="14"/>
        <v>-432.59291174590652</v>
      </c>
      <c r="H127" s="39">
        <f t="shared" si="15"/>
        <v>0</v>
      </c>
      <c r="I127" s="37">
        <f t="shared" si="17"/>
        <v>-432.59291174590652</v>
      </c>
      <c r="J127" s="40">
        <f t="shared" si="18"/>
        <v>-114.21035612670107</v>
      </c>
      <c r="K127" s="37">
        <f t="shared" si="19"/>
        <v>-546.80326787260765</v>
      </c>
      <c r="L127" s="37">
        <f t="shared" si="20"/>
        <v>-3046751.8774264194</v>
      </c>
      <c r="M127" s="37">
        <f t="shared" si="21"/>
        <v>-3851135.4156267755</v>
      </c>
      <c r="N127" s="41">
        <f>'jan-mar'!M127</f>
        <v>-4236986.3143192111</v>
      </c>
      <c r="O127" s="41">
        <f t="shared" si="22"/>
        <v>385850.89869243558</v>
      </c>
    </row>
    <row r="128" spans="1:15" s="34" customFormat="1" x14ac:dyDescent="0.2">
      <c r="A128" s="33">
        <v>3033</v>
      </c>
      <c r="B128" s="34" t="s">
        <v>85</v>
      </c>
      <c r="C128" s="36">
        <v>368898583</v>
      </c>
      <c r="D128" s="36">
        <v>40459</v>
      </c>
      <c r="E128" s="37">
        <f t="shared" si="16"/>
        <v>9117.8373909389757</v>
      </c>
      <c r="F128" s="38">
        <f t="shared" si="13"/>
        <v>0.89018342249379101</v>
      </c>
      <c r="G128" s="39">
        <f t="shared" si="14"/>
        <v>674.88767229073676</v>
      </c>
      <c r="H128" s="39">
        <f t="shared" si="15"/>
        <v>35.191719269772506</v>
      </c>
      <c r="I128" s="37">
        <f t="shared" si="17"/>
        <v>710.07939156050929</v>
      </c>
      <c r="J128" s="40">
        <f t="shared" si="18"/>
        <v>-114.21035612670107</v>
      </c>
      <c r="K128" s="37">
        <f t="shared" si="19"/>
        <v>595.86903543380822</v>
      </c>
      <c r="L128" s="37">
        <f t="shared" si="20"/>
        <v>28729102.103146646</v>
      </c>
      <c r="M128" s="37">
        <f t="shared" si="21"/>
        <v>24108265.304616448</v>
      </c>
      <c r="N128" s="41">
        <f>'jan-mar'!M128</f>
        <v>20586550.914104879</v>
      </c>
      <c r="O128" s="41">
        <f t="shared" si="22"/>
        <v>3521714.3905115686</v>
      </c>
    </row>
    <row r="129" spans="1:15" s="34" customFormat="1" x14ac:dyDescent="0.2">
      <c r="A129" s="33">
        <v>3034</v>
      </c>
      <c r="B129" s="34" t="s">
        <v>86</v>
      </c>
      <c r="C129" s="36">
        <v>196220672</v>
      </c>
      <c r="D129" s="36">
        <v>23422</v>
      </c>
      <c r="E129" s="37">
        <f t="shared" si="16"/>
        <v>8377.6224062846904</v>
      </c>
      <c r="F129" s="38">
        <f t="shared" si="13"/>
        <v>0.81791550630178245</v>
      </c>
      <c r="G129" s="39">
        <f t="shared" si="14"/>
        <v>1119.0166630833078</v>
      </c>
      <c r="H129" s="39">
        <f t="shared" si="15"/>
        <v>294.2669638987723</v>
      </c>
      <c r="I129" s="37">
        <f t="shared" si="17"/>
        <v>1413.28362698208</v>
      </c>
      <c r="J129" s="40">
        <f t="shared" si="18"/>
        <v>-114.21035612670107</v>
      </c>
      <c r="K129" s="37">
        <f t="shared" si="19"/>
        <v>1299.073270855379</v>
      </c>
      <c r="L129" s="37">
        <f t="shared" si="20"/>
        <v>33101929.111174278</v>
      </c>
      <c r="M129" s="37">
        <f t="shared" si="21"/>
        <v>30426894.149974685</v>
      </c>
      <c r="N129" s="41">
        <f>'jan-mar'!M129</f>
        <v>28340698.798183691</v>
      </c>
      <c r="O129" s="41">
        <f t="shared" si="22"/>
        <v>2086195.3517909944</v>
      </c>
    </row>
    <row r="130" spans="1:15" s="34" customFormat="1" x14ac:dyDescent="0.2">
      <c r="A130" s="33">
        <v>3035</v>
      </c>
      <c r="B130" s="34" t="s">
        <v>87</v>
      </c>
      <c r="C130" s="36">
        <v>210403534</v>
      </c>
      <c r="D130" s="36">
        <v>26031</v>
      </c>
      <c r="E130" s="37">
        <f t="shared" si="16"/>
        <v>8082.8064231109065</v>
      </c>
      <c r="F130" s="38">
        <f t="shared" si="13"/>
        <v>0.78913233221619106</v>
      </c>
      <c r="G130" s="39">
        <f t="shared" si="14"/>
        <v>1295.9062529875782</v>
      </c>
      <c r="H130" s="39">
        <f t="shared" si="15"/>
        <v>397.45255800959671</v>
      </c>
      <c r="I130" s="37">
        <f t="shared" si="17"/>
        <v>1693.3588109971749</v>
      </c>
      <c r="J130" s="40">
        <f t="shared" si="18"/>
        <v>-114.21035612670107</v>
      </c>
      <c r="K130" s="37">
        <f t="shared" si="19"/>
        <v>1579.1484548704739</v>
      </c>
      <c r="L130" s="37">
        <f t="shared" si="20"/>
        <v>44079823.209067464</v>
      </c>
      <c r="M130" s="37">
        <f t="shared" si="21"/>
        <v>41106813.428733304</v>
      </c>
      <c r="N130" s="41">
        <f>'jan-mar'!M130</f>
        <v>38560537.121781632</v>
      </c>
      <c r="O130" s="41">
        <f t="shared" si="22"/>
        <v>2546276.3069516718</v>
      </c>
    </row>
    <row r="131" spans="1:15" s="34" customFormat="1" x14ac:dyDescent="0.2">
      <c r="A131" s="33">
        <v>3036</v>
      </c>
      <c r="B131" s="34" t="s">
        <v>88</v>
      </c>
      <c r="C131" s="36">
        <v>121064124</v>
      </c>
      <c r="D131" s="36">
        <v>14637</v>
      </c>
      <c r="E131" s="37">
        <f t="shared" si="16"/>
        <v>8271.1022750563643</v>
      </c>
      <c r="F131" s="38">
        <f t="shared" si="13"/>
        <v>0.80751584123695563</v>
      </c>
      <c r="G131" s="39">
        <f t="shared" si="14"/>
        <v>1182.9287418203035</v>
      </c>
      <c r="H131" s="39">
        <f t="shared" si="15"/>
        <v>331.54900982868645</v>
      </c>
      <c r="I131" s="37">
        <f t="shared" si="17"/>
        <v>1514.4777516489899</v>
      </c>
      <c r="J131" s="40">
        <f t="shared" si="18"/>
        <v>-114.21035612670107</v>
      </c>
      <c r="K131" s="37">
        <f t="shared" si="19"/>
        <v>1400.2673955222888</v>
      </c>
      <c r="L131" s="37">
        <f t="shared" si="20"/>
        <v>22167410.850886263</v>
      </c>
      <c r="M131" s="37">
        <f t="shared" si="21"/>
        <v>20495713.868259739</v>
      </c>
      <c r="N131" s="41">
        <f>'jan-mar'!M131</f>
        <v>18184061.112956386</v>
      </c>
      <c r="O131" s="41">
        <f t="shared" si="22"/>
        <v>2311652.7553033531</v>
      </c>
    </row>
    <row r="132" spans="1:15" s="34" customFormat="1" x14ac:dyDescent="0.2">
      <c r="A132" s="33">
        <v>3037</v>
      </c>
      <c r="B132" s="34" t="s">
        <v>89</v>
      </c>
      <c r="C132" s="36">
        <v>21149434</v>
      </c>
      <c r="D132" s="36">
        <v>2838</v>
      </c>
      <c r="E132" s="37">
        <f t="shared" si="16"/>
        <v>7452.2318534179003</v>
      </c>
      <c r="F132" s="38">
        <f t="shared" si="13"/>
        <v>0.72756871745544749</v>
      </c>
      <c r="G132" s="39">
        <f t="shared" si="14"/>
        <v>1674.2509948033819</v>
      </c>
      <c r="H132" s="39">
        <f t="shared" si="15"/>
        <v>618.15365740214884</v>
      </c>
      <c r="I132" s="37">
        <f t="shared" si="17"/>
        <v>2292.4046522055305</v>
      </c>
      <c r="J132" s="40">
        <f t="shared" si="18"/>
        <v>-114.21035612670107</v>
      </c>
      <c r="K132" s="37">
        <f t="shared" si="19"/>
        <v>2178.1942960788292</v>
      </c>
      <c r="L132" s="37">
        <f t="shared" si="20"/>
        <v>6505844.4029592955</v>
      </c>
      <c r="M132" s="37">
        <f t="shared" si="21"/>
        <v>6181715.4122717176</v>
      </c>
      <c r="N132" s="41">
        <f>'jan-mar'!M132</f>
        <v>5748518.7117558401</v>
      </c>
      <c r="O132" s="41">
        <f t="shared" si="22"/>
        <v>433196.70051587746</v>
      </c>
    </row>
    <row r="133" spans="1:15" s="34" customFormat="1" x14ac:dyDescent="0.2">
      <c r="A133" s="33">
        <v>3038</v>
      </c>
      <c r="B133" s="34" t="s">
        <v>141</v>
      </c>
      <c r="C133" s="36">
        <v>77003091</v>
      </c>
      <c r="D133" s="36">
        <v>6811</v>
      </c>
      <c r="E133" s="37">
        <f t="shared" si="16"/>
        <v>11305.695345764205</v>
      </c>
      <c r="F133" s="38">
        <f t="shared" si="13"/>
        <v>1.1037861441317145</v>
      </c>
      <c r="G133" s="39">
        <f t="shared" si="14"/>
        <v>-637.8271006044007</v>
      </c>
      <c r="H133" s="39">
        <f t="shared" si="15"/>
        <v>0</v>
      </c>
      <c r="I133" s="37">
        <f t="shared" si="17"/>
        <v>-637.8271006044007</v>
      </c>
      <c r="J133" s="40">
        <f t="shared" si="18"/>
        <v>-114.21035612670107</v>
      </c>
      <c r="K133" s="37">
        <f t="shared" si="19"/>
        <v>-752.03745673110177</v>
      </c>
      <c r="L133" s="37">
        <f t="shared" si="20"/>
        <v>-4344240.3822165728</v>
      </c>
      <c r="M133" s="37">
        <f t="shared" si="21"/>
        <v>-5122127.1177955344</v>
      </c>
      <c r="N133" s="41">
        <f>'jan-mar'!M133</f>
        <v>-5063412.5316240471</v>
      </c>
      <c r="O133" s="41">
        <f t="shared" si="22"/>
        <v>-58714.586171487346</v>
      </c>
    </row>
    <row r="134" spans="1:15" s="34" customFormat="1" x14ac:dyDescent="0.2">
      <c r="A134" s="33">
        <v>3039</v>
      </c>
      <c r="B134" s="34" t="s">
        <v>142</v>
      </c>
      <c r="C134" s="36">
        <v>10439618</v>
      </c>
      <c r="D134" s="36">
        <v>1049</v>
      </c>
      <c r="E134" s="37">
        <f t="shared" si="16"/>
        <v>9951.9714013346038</v>
      </c>
      <c r="F134" s="38">
        <f t="shared" si="13"/>
        <v>0.97162074544170385</v>
      </c>
      <c r="G134" s="39">
        <f t="shared" si="14"/>
        <v>174.40726605335985</v>
      </c>
      <c r="H134" s="39">
        <f t="shared" si="15"/>
        <v>0</v>
      </c>
      <c r="I134" s="37">
        <f t="shared" si="17"/>
        <v>174.40726605335985</v>
      </c>
      <c r="J134" s="40">
        <f t="shared" si="18"/>
        <v>-114.21035612670107</v>
      </c>
      <c r="K134" s="37">
        <f t="shared" si="19"/>
        <v>60.196909926658776</v>
      </c>
      <c r="L134" s="37">
        <f t="shared" si="20"/>
        <v>182953.22208997447</v>
      </c>
      <c r="M134" s="37">
        <f t="shared" si="21"/>
        <v>63146.558513065058</v>
      </c>
      <c r="N134" s="41">
        <f>'jan-mar'!M134</f>
        <v>-4802.1096863343455</v>
      </c>
      <c r="O134" s="41">
        <f t="shared" si="22"/>
        <v>67948.668199399399</v>
      </c>
    </row>
    <row r="135" spans="1:15" s="34" customFormat="1" x14ac:dyDescent="0.2">
      <c r="A135" s="33">
        <v>3040</v>
      </c>
      <c r="B135" s="34" t="s">
        <v>403</v>
      </c>
      <c r="C135" s="36">
        <v>33244225</v>
      </c>
      <c r="D135" s="36">
        <v>3262</v>
      </c>
      <c r="E135" s="37">
        <f t="shared" si="16"/>
        <v>10191.362660944205</v>
      </c>
      <c r="F135" s="38">
        <f t="shared" si="13"/>
        <v>0.99499274931250647</v>
      </c>
      <c r="G135" s="39">
        <f t="shared" si="14"/>
        <v>30.772510287598923</v>
      </c>
      <c r="H135" s="39">
        <f t="shared" si="15"/>
        <v>0</v>
      </c>
      <c r="I135" s="37">
        <f t="shared" si="17"/>
        <v>30.772510287598923</v>
      </c>
      <c r="J135" s="40">
        <f t="shared" si="18"/>
        <v>-114.21035612670107</v>
      </c>
      <c r="K135" s="37">
        <f t="shared" si="19"/>
        <v>-83.437845839102152</v>
      </c>
      <c r="L135" s="37">
        <f t="shared" si="20"/>
        <v>100379.92855814769</v>
      </c>
      <c r="M135" s="37">
        <f t="shared" si="21"/>
        <v>-272174.25312715123</v>
      </c>
      <c r="N135" s="41">
        <f>'jan-mar'!M135</f>
        <v>264454.55710503209</v>
      </c>
      <c r="O135" s="41">
        <f t="shared" si="22"/>
        <v>-536628.81023218331</v>
      </c>
    </row>
    <row r="136" spans="1:15" s="34" customFormat="1" x14ac:dyDescent="0.2">
      <c r="A136" s="33">
        <v>3041</v>
      </c>
      <c r="B136" s="34" t="s">
        <v>143</v>
      </c>
      <c r="C136" s="36">
        <v>49705007</v>
      </c>
      <c r="D136" s="36">
        <v>4636</v>
      </c>
      <c r="E136" s="37">
        <f t="shared" si="16"/>
        <v>10721.52868852459</v>
      </c>
      <c r="F136" s="38">
        <f t="shared" ref="F136:F199" si="23">IF(ISNUMBER(C136),E136/E$365,"")</f>
        <v>1.0467533794582522</v>
      </c>
      <c r="G136" s="39">
        <f t="shared" ref="G136:G199" si="24">(E$365-E136)*0.6</f>
        <v>-287.32710626063164</v>
      </c>
      <c r="H136" s="39">
        <f t="shared" ref="H136:H199" si="25">IF(E136&gt;=E$365*0.9,0,IF(E136&lt;0.9*E$365,(E$365*0.9-E136)*0.35))</f>
        <v>0</v>
      </c>
      <c r="I136" s="37">
        <f t="shared" si="17"/>
        <v>-287.32710626063164</v>
      </c>
      <c r="J136" s="40">
        <f t="shared" si="18"/>
        <v>-114.21035612670107</v>
      </c>
      <c r="K136" s="37">
        <f t="shared" si="19"/>
        <v>-401.53746238733271</v>
      </c>
      <c r="L136" s="37">
        <f t="shared" si="20"/>
        <v>-1332048.4646242883</v>
      </c>
      <c r="M136" s="37">
        <f t="shared" si="21"/>
        <v>-1861527.6756276744</v>
      </c>
      <c r="N136" s="41">
        <f>'jan-mar'!M136</f>
        <v>78748.256143140985</v>
      </c>
      <c r="O136" s="41">
        <f t="shared" si="22"/>
        <v>-1940275.9317708155</v>
      </c>
    </row>
    <row r="137" spans="1:15" s="34" customFormat="1" x14ac:dyDescent="0.2">
      <c r="A137" s="33">
        <v>3042</v>
      </c>
      <c r="B137" s="34" t="s">
        <v>144</v>
      </c>
      <c r="C137" s="36">
        <v>33297589</v>
      </c>
      <c r="D137" s="36">
        <v>2546</v>
      </c>
      <c r="E137" s="37">
        <f t="shared" ref="E137:E200" si="26">(C137)/D137</f>
        <v>13078.393165750196</v>
      </c>
      <c r="F137" s="38">
        <f t="shared" si="23"/>
        <v>1.2768563739222354</v>
      </c>
      <c r="G137" s="39">
        <f t="shared" si="24"/>
        <v>-1701.4457925959955</v>
      </c>
      <c r="H137" s="39">
        <f t="shared" si="25"/>
        <v>0</v>
      </c>
      <c r="I137" s="37">
        <f t="shared" ref="I137:I200" si="27">G137+H137</f>
        <v>-1701.4457925959955</v>
      </c>
      <c r="J137" s="40">
        <f t="shared" ref="J137:J200" si="28">I$367</f>
        <v>-114.21035612670107</v>
      </c>
      <c r="K137" s="37">
        <f t="shared" ref="K137:K200" si="29">I137+J137</f>
        <v>-1815.6561487226966</v>
      </c>
      <c r="L137" s="37">
        <f t="shared" ref="L137:L200" si="30">(I137*D137)</f>
        <v>-4331880.9879494049</v>
      </c>
      <c r="M137" s="37">
        <f t="shared" ref="M137:M200" si="31">(K137*D137)</f>
        <v>-4622660.5546479858</v>
      </c>
      <c r="N137" s="41">
        <f>'jan-mar'!M137</f>
        <v>-2808945.5445771287</v>
      </c>
      <c r="O137" s="41">
        <f t="shared" ref="O137:O200" si="32">M137-N137</f>
        <v>-1813715.0100708571</v>
      </c>
    </row>
    <row r="138" spans="1:15" s="34" customFormat="1" x14ac:dyDescent="0.2">
      <c r="A138" s="33">
        <v>3043</v>
      </c>
      <c r="B138" s="34" t="s">
        <v>145</v>
      </c>
      <c r="C138" s="36">
        <v>52211907</v>
      </c>
      <c r="D138" s="36">
        <v>4648</v>
      </c>
      <c r="E138" s="37">
        <f t="shared" si="26"/>
        <v>11233.198580034423</v>
      </c>
      <c r="F138" s="38">
        <f t="shared" si="23"/>
        <v>1.0967082136675015</v>
      </c>
      <c r="G138" s="39">
        <f t="shared" si="24"/>
        <v>-594.32904116653151</v>
      </c>
      <c r="H138" s="39">
        <f t="shared" si="25"/>
        <v>0</v>
      </c>
      <c r="I138" s="37">
        <f t="shared" si="27"/>
        <v>-594.32904116653151</v>
      </c>
      <c r="J138" s="40">
        <f t="shared" si="28"/>
        <v>-114.21035612670107</v>
      </c>
      <c r="K138" s="37">
        <f t="shared" si="29"/>
        <v>-708.53939729323258</v>
      </c>
      <c r="L138" s="37">
        <f t="shared" si="30"/>
        <v>-2762441.3833420384</v>
      </c>
      <c r="M138" s="37">
        <f t="shared" si="31"/>
        <v>-3293291.1186189451</v>
      </c>
      <c r="N138" s="41">
        <f>'jan-mar'!M138</f>
        <v>-497268.8739962629</v>
      </c>
      <c r="O138" s="41">
        <f t="shared" si="32"/>
        <v>-2796022.2446226822</v>
      </c>
    </row>
    <row r="139" spans="1:15" s="34" customFormat="1" x14ac:dyDescent="0.2">
      <c r="A139" s="33">
        <v>3044</v>
      </c>
      <c r="B139" s="34" t="s">
        <v>146</v>
      </c>
      <c r="C139" s="36">
        <v>73132467</v>
      </c>
      <c r="D139" s="36">
        <v>4434</v>
      </c>
      <c r="E139" s="37">
        <f t="shared" si="26"/>
        <v>16493.564952638702</v>
      </c>
      <c r="F139" s="38">
        <f t="shared" si="23"/>
        <v>1.6102829507854983</v>
      </c>
      <c r="G139" s="39">
        <f t="shared" si="24"/>
        <v>-3750.548864729099</v>
      </c>
      <c r="H139" s="39">
        <f t="shared" si="25"/>
        <v>0</v>
      </c>
      <c r="I139" s="37">
        <f t="shared" si="27"/>
        <v>-3750.548864729099</v>
      </c>
      <c r="J139" s="40">
        <f t="shared" si="28"/>
        <v>-114.21035612670107</v>
      </c>
      <c r="K139" s="37">
        <f t="shared" si="29"/>
        <v>-3864.7592208557999</v>
      </c>
      <c r="L139" s="37">
        <f t="shared" si="30"/>
        <v>-16629933.666208824</v>
      </c>
      <c r="M139" s="37">
        <f t="shared" si="31"/>
        <v>-17136342.385274615</v>
      </c>
      <c r="N139" s="41">
        <f>'jan-mar'!M139</f>
        <v>-10823572.086510204</v>
      </c>
      <c r="O139" s="41">
        <f t="shared" si="32"/>
        <v>-6312770.2987644114</v>
      </c>
    </row>
    <row r="140" spans="1:15" s="34" customFormat="1" x14ac:dyDescent="0.2">
      <c r="A140" s="33">
        <v>3045</v>
      </c>
      <c r="B140" s="34" t="s">
        <v>147</v>
      </c>
      <c r="C140" s="36">
        <v>32608648</v>
      </c>
      <c r="D140" s="36">
        <v>3465</v>
      </c>
      <c r="E140" s="37">
        <f t="shared" si="26"/>
        <v>9410.8652236652233</v>
      </c>
      <c r="F140" s="38">
        <f t="shared" si="23"/>
        <v>0.91879201769438235</v>
      </c>
      <c r="G140" s="39">
        <f t="shared" si="24"/>
        <v>499.07097265498811</v>
      </c>
      <c r="H140" s="39">
        <f t="shared" si="25"/>
        <v>0</v>
      </c>
      <c r="I140" s="37">
        <f t="shared" si="27"/>
        <v>499.07097265498811</v>
      </c>
      <c r="J140" s="40">
        <f t="shared" si="28"/>
        <v>-114.21035612670107</v>
      </c>
      <c r="K140" s="37">
        <f t="shared" si="29"/>
        <v>384.86061652828704</v>
      </c>
      <c r="L140" s="37">
        <f t="shared" si="30"/>
        <v>1729280.9202495338</v>
      </c>
      <c r="M140" s="37">
        <f t="shared" si="31"/>
        <v>1333542.0362705146</v>
      </c>
      <c r="N140" s="41">
        <f>'jan-mar'!M140</f>
        <v>1265777.6222467613</v>
      </c>
      <c r="O140" s="41">
        <f t="shared" si="32"/>
        <v>67764.414023753256</v>
      </c>
    </row>
    <row r="141" spans="1:15" s="34" customFormat="1" x14ac:dyDescent="0.2">
      <c r="A141" s="33">
        <v>3046</v>
      </c>
      <c r="B141" s="34" t="s">
        <v>148</v>
      </c>
      <c r="C141" s="36">
        <v>22773155</v>
      </c>
      <c r="D141" s="36">
        <v>2219</v>
      </c>
      <c r="E141" s="37">
        <f t="shared" si="26"/>
        <v>10262.800811176205</v>
      </c>
      <c r="F141" s="38">
        <f t="shared" si="23"/>
        <v>1.0019673261056112</v>
      </c>
      <c r="G141" s="39">
        <f t="shared" si="24"/>
        <v>-12.090379851600664</v>
      </c>
      <c r="H141" s="39">
        <f t="shared" si="25"/>
        <v>0</v>
      </c>
      <c r="I141" s="37">
        <f t="shared" si="27"/>
        <v>-12.090379851600664</v>
      </c>
      <c r="J141" s="40">
        <f t="shared" si="28"/>
        <v>-114.21035612670107</v>
      </c>
      <c r="K141" s="37">
        <f t="shared" si="29"/>
        <v>-126.30073597830173</v>
      </c>
      <c r="L141" s="37">
        <f t="shared" si="30"/>
        <v>-26828.552890701874</v>
      </c>
      <c r="M141" s="37">
        <f t="shared" si="31"/>
        <v>-280261.33313585154</v>
      </c>
      <c r="N141" s="41">
        <f>'jan-mar'!M141</f>
        <v>-396526.59827833774</v>
      </c>
      <c r="O141" s="41">
        <f t="shared" si="32"/>
        <v>116265.2651424862</v>
      </c>
    </row>
    <row r="142" spans="1:15" s="34" customFormat="1" x14ac:dyDescent="0.2">
      <c r="A142" s="33">
        <v>3047</v>
      </c>
      <c r="B142" s="34" t="s">
        <v>149</v>
      </c>
      <c r="C142" s="36">
        <v>128804078</v>
      </c>
      <c r="D142" s="36">
        <v>14166</v>
      </c>
      <c r="E142" s="37">
        <f t="shared" si="26"/>
        <v>9092.4804461386411</v>
      </c>
      <c r="F142" s="38">
        <f t="shared" si="23"/>
        <v>0.88770779906045594</v>
      </c>
      <c r="G142" s="39">
        <f t="shared" si="24"/>
        <v>690.10183917093741</v>
      </c>
      <c r="H142" s="39">
        <f t="shared" si="25"/>
        <v>44.066649949889594</v>
      </c>
      <c r="I142" s="37">
        <f t="shared" si="27"/>
        <v>734.16848912082696</v>
      </c>
      <c r="J142" s="40">
        <f t="shared" si="28"/>
        <v>-114.21035612670107</v>
      </c>
      <c r="K142" s="37">
        <f t="shared" si="29"/>
        <v>619.95813299412589</v>
      </c>
      <c r="L142" s="37">
        <f t="shared" si="30"/>
        <v>10400230.816885635</v>
      </c>
      <c r="M142" s="37">
        <f t="shared" si="31"/>
        <v>8782326.9119947869</v>
      </c>
      <c r="N142" s="41">
        <f>'jan-mar'!M142</f>
        <v>13610652.887749555</v>
      </c>
      <c r="O142" s="41">
        <f t="shared" si="32"/>
        <v>-4828325.9757547677</v>
      </c>
    </row>
    <row r="143" spans="1:15" s="34" customFormat="1" x14ac:dyDescent="0.2">
      <c r="A143" s="33">
        <v>3048</v>
      </c>
      <c r="B143" s="34" t="s">
        <v>150</v>
      </c>
      <c r="C143" s="36">
        <v>181324318</v>
      </c>
      <c r="D143" s="36">
        <v>19709</v>
      </c>
      <c r="E143" s="37">
        <f t="shared" si="26"/>
        <v>9200.077020650464</v>
      </c>
      <c r="F143" s="38">
        <f t="shared" si="23"/>
        <v>0.89821255834062541</v>
      </c>
      <c r="G143" s="39">
        <f t="shared" si="24"/>
        <v>625.54389446384369</v>
      </c>
      <c r="H143" s="39">
        <f t="shared" si="25"/>
        <v>6.4078488707516037</v>
      </c>
      <c r="I143" s="37">
        <f t="shared" si="27"/>
        <v>631.95174333459533</v>
      </c>
      <c r="J143" s="40">
        <f t="shared" si="28"/>
        <v>-114.21035612670107</v>
      </c>
      <c r="K143" s="37">
        <f t="shared" si="29"/>
        <v>517.74138720789426</v>
      </c>
      <c r="L143" s="37">
        <f t="shared" si="30"/>
        <v>12455136.909381539</v>
      </c>
      <c r="M143" s="37">
        <f t="shared" si="31"/>
        <v>10204165.000480387</v>
      </c>
      <c r="N143" s="41">
        <f>'jan-mar'!M143</f>
        <v>8362955.3235386452</v>
      </c>
      <c r="O143" s="41">
        <f t="shared" si="32"/>
        <v>1841209.6769417422</v>
      </c>
    </row>
    <row r="144" spans="1:15" s="34" customFormat="1" x14ac:dyDescent="0.2">
      <c r="A144" s="33">
        <v>3049</v>
      </c>
      <c r="B144" s="34" t="s">
        <v>151</v>
      </c>
      <c r="C144" s="36">
        <v>302984125</v>
      </c>
      <c r="D144" s="36">
        <v>27118</v>
      </c>
      <c r="E144" s="37">
        <f t="shared" si="26"/>
        <v>11172.804963492883</v>
      </c>
      <c r="F144" s="38">
        <f t="shared" si="23"/>
        <v>1.090811925549537</v>
      </c>
      <c r="G144" s="39">
        <f t="shared" si="24"/>
        <v>-558.09287124160767</v>
      </c>
      <c r="H144" s="39">
        <f t="shared" si="25"/>
        <v>0</v>
      </c>
      <c r="I144" s="37">
        <f t="shared" si="27"/>
        <v>-558.09287124160767</v>
      </c>
      <c r="J144" s="40">
        <f t="shared" si="28"/>
        <v>-114.21035612670107</v>
      </c>
      <c r="K144" s="37">
        <f t="shared" si="29"/>
        <v>-672.30322736830874</v>
      </c>
      <c r="L144" s="37">
        <f t="shared" si="30"/>
        <v>-15134362.482329916</v>
      </c>
      <c r="M144" s="37">
        <f t="shared" si="31"/>
        <v>-18231518.919773795</v>
      </c>
      <c r="N144" s="41">
        <f>'jan-mar'!M144</f>
        <v>-17989709.560032405</v>
      </c>
      <c r="O144" s="41">
        <f t="shared" si="32"/>
        <v>-241809.35974138975</v>
      </c>
    </row>
    <row r="145" spans="1:15" s="34" customFormat="1" x14ac:dyDescent="0.2">
      <c r="A145" s="33">
        <v>3050</v>
      </c>
      <c r="B145" s="34" t="s">
        <v>152</v>
      </c>
      <c r="C145" s="36">
        <v>26673312</v>
      </c>
      <c r="D145" s="36">
        <v>2713</v>
      </c>
      <c r="E145" s="37">
        <f t="shared" si="26"/>
        <v>9831.6667895318842</v>
      </c>
      <c r="F145" s="38">
        <f t="shared" si="23"/>
        <v>0.95987528799553812</v>
      </c>
      <c r="G145" s="39">
        <f t="shared" si="24"/>
        <v>246.59003313499159</v>
      </c>
      <c r="H145" s="39">
        <f t="shared" si="25"/>
        <v>0</v>
      </c>
      <c r="I145" s="37">
        <f t="shared" si="27"/>
        <v>246.59003313499159</v>
      </c>
      <c r="J145" s="40">
        <f t="shared" si="28"/>
        <v>-114.21035612670107</v>
      </c>
      <c r="K145" s="37">
        <f t="shared" si="29"/>
        <v>132.37967700829051</v>
      </c>
      <c r="L145" s="37">
        <f t="shared" si="30"/>
        <v>668998.75989523216</v>
      </c>
      <c r="M145" s="37">
        <f t="shared" si="31"/>
        <v>359146.06372349215</v>
      </c>
      <c r="N145" s="41">
        <f>'jan-mar'!M145</f>
        <v>478527.91098281811</v>
      </c>
      <c r="O145" s="41">
        <f t="shared" si="32"/>
        <v>-119381.84725932596</v>
      </c>
    </row>
    <row r="146" spans="1:15" s="34" customFormat="1" x14ac:dyDescent="0.2">
      <c r="A146" s="33">
        <v>3051</v>
      </c>
      <c r="B146" s="34" t="s">
        <v>153</v>
      </c>
      <c r="C146" s="36">
        <v>15032591</v>
      </c>
      <c r="D146" s="36">
        <v>1386</v>
      </c>
      <c r="E146" s="37">
        <f t="shared" si="26"/>
        <v>10846.025252525253</v>
      </c>
      <c r="F146" s="38">
        <f t="shared" si="23"/>
        <v>1.0589081013159771</v>
      </c>
      <c r="G146" s="39">
        <f t="shared" si="24"/>
        <v>-362.02504466102943</v>
      </c>
      <c r="H146" s="39">
        <f t="shared" si="25"/>
        <v>0</v>
      </c>
      <c r="I146" s="37">
        <f t="shared" si="27"/>
        <v>-362.02504466102943</v>
      </c>
      <c r="J146" s="40">
        <f t="shared" si="28"/>
        <v>-114.21035612670107</v>
      </c>
      <c r="K146" s="37">
        <f t="shared" si="29"/>
        <v>-476.2354007877305</v>
      </c>
      <c r="L146" s="37">
        <f t="shared" si="30"/>
        <v>-501766.71190018678</v>
      </c>
      <c r="M146" s="37">
        <f t="shared" si="31"/>
        <v>-660062.26549179445</v>
      </c>
      <c r="N146" s="41">
        <f>'jan-mar'!M146</f>
        <v>240924.56889870472</v>
      </c>
      <c r="O146" s="41">
        <f t="shared" si="32"/>
        <v>-900986.83439049916</v>
      </c>
    </row>
    <row r="147" spans="1:15" s="34" customFormat="1" x14ac:dyDescent="0.2">
      <c r="A147" s="33">
        <v>3052</v>
      </c>
      <c r="B147" s="34" t="s">
        <v>154</v>
      </c>
      <c r="C147" s="36">
        <v>44245223</v>
      </c>
      <c r="D147" s="36">
        <v>2412</v>
      </c>
      <c r="E147" s="37">
        <f t="shared" si="26"/>
        <v>18343.790630182422</v>
      </c>
      <c r="F147" s="38">
        <f t="shared" si="23"/>
        <v>1.7909223014782996</v>
      </c>
      <c r="G147" s="39">
        <f t="shared" si="24"/>
        <v>-4860.6842712553307</v>
      </c>
      <c r="H147" s="39">
        <f t="shared" si="25"/>
        <v>0</v>
      </c>
      <c r="I147" s="37">
        <f t="shared" si="27"/>
        <v>-4860.6842712553307</v>
      </c>
      <c r="J147" s="40">
        <f t="shared" si="28"/>
        <v>-114.21035612670107</v>
      </c>
      <c r="K147" s="37">
        <f t="shared" si="29"/>
        <v>-4974.894627382032</v>
      </c>
      <c r="L147" s="37">
        <f t="shared" si="30"/>
        <v>-11723970.462267857</v>
      </c>
      <c r="M147" s="37">
        <f t="shared" si="31"/>
        <v>-11999445.841245461</v>
      </c>
      <c r="N147" s="41">
        <f>'jan-mar'!M147</f>
        <v>-5290003.5580204362</v>
      </c>
      <c r="O147" s="41">
        <f t="shared" si="32"/>
        <v>-6709442.2832250251</v>
      </c>
    </row>
    <row r="148" spans="1:15" s="34" customFormat="1" x14ac:dyDescent="0.2">
      <c r="A148" s="33">
        <v>3053</v>
      </c>
      <c r="B148" s="34" t="s">
        <v>127</v>
      </c>
      <c r="C148" s="36">
        <v>59379947</v>
      </c>
      <c r="D148" s="36">
        <v>6867</v>
      </c>
      <c r="E148" s="37">
        <f t="shared" si="26"/>
        <v>8647.145332750837</v>
      </c>
      <c r="F148" s="38">
        <f t="shared" si="23"/>
        <v>0.8442292944112969</v>
      </c>
      <c r="G148" s="39">
        <f t="shared" si="24"/>
        <v>957.30290720361984</v>
      </c>
      <c r="H148" s="39">
        <f t="shared" si="25"/>
        <v>199.93393963562102</v>
      </c>
      <c r="I148" s="37">
        <f t="shared" si="27"/>
        <v>1157.2368468392408</v>
      </c>
      <c r="J148" s="40">
        <f t="shared" si="28"/>
        <v>-114.21035612670107</v>
      </c>
      <c r="K148" s="37">
        <f t="shared" si="29"/>
        <v>1043.0264907125397</v>
      </c>
      <c r="L148" s="37">
        <f t="shared" si="30"/>
        <v>7946745.4272450665</v>
      </c>
      <c r="M148" s="37">
        <f t="shared" si="31"/>
        <v>7162462.9117230102</v>
      </c>
      <c r="N148" s="41">
        <f>'jan-mar'!M148</f>
        <v>6731361.4296079464</v>
      </c>
      <c r="O148" s="41">
        <f t="shared" si="32"/>
        <v>431101.48211506382</v>
      </c>
    </row>
    <row r="149" spans="1:15" s="34" customFormat="1" x14ac:dyDescent="0.2">
      <c r="A149" s="33">
        <v>3054</v>
      </c>
      <c r="B149" s="34" t="s">
        <v>128</v>
      </c>
      <c r="C149" s="36">
        <v>81399742</v>
      </c>
      <c r="D149" s="36">
        <v>9062</v>
      </c>
      <c r="E149" s="37">
        <f t="shared" si="26"/>
        <v>8982.5360847495031</v>
      </c>
      <c r="F149" s="38">
        <f t="shared" si="23"/>
        <v>0.87697382304082017</v>
      </c>
      <c r="G149" s="39">
        <f t="shared" si="24"/>
        <v>756.06845600442023</v>
      </c>
      <c r="H149" s="39">
        <f t="shared" si="25"/>
        <v>82.547176436087909</v>
      </c>
      <c r="I149" s="37">
        <f t="shared" si="27"/>
        <v>838.61563244050808</v>
      </c>
      <c r="J149" s="40">
        <f t="shared" si="28"/>
        <v>-114.21035612670107</v>
      </c>
      <c r="K149" s="37">
        <f t="shared" si="29"/>
        <v>724.40527631380701</v>
      </c>
      <c r="L149" s="37">
        <f t="shared" si="30"/>
        <v>7599534.8611758845</v>
      </c>
      <c r="M149" s="37">
        <f t="shared" si="31"/>
        <v>6564560.6139557194</v>
      </c>
      <c r="N149" s="41">
        <f>'jan-mar'!M149</f>
        <v>5435011.3154444741</v>
      </c>
      <c r="O149" s="41">
        <f t="shared" si="32"/>
        <v>1129549.2985112453</v>
      </c>
    </row>
    <row r="150" spans="1:15" s="34" customFormat="1" x14ac:dyDescent="0.2">
      <c r="A150" s="33">
        <v>3401</v>
      </c>
      <c r="B150" s="34" t="s">
        <v>91</v>
      </c>
      <c r="C150" s="36">
        <v>148184752</v>
      </c>
      <c r="D150" s="36">
        <v>17851</v>
      </c>
      <c r="E150" s="37">
        <f t="shared" si="26"/>
        <v>8301.2017253935355</v>
      </c>
      <c r="F150" s="38">
        <f t="shared" si="23"/>
        <v>0.81045448014522925</v>
      </c>
      <c r="G150" s="39">
        <f t="shared" si="24"/>
        <v>1164.8690716180008</v>
      </c>
      <c r="H150" s="39">
        <f t="shared" si="25"/>
        <v>321.01420221067656</v>
      </c>
      <c r="I150" s="37">
        <f t="shared" si="27"/>
        <v>1485.8832738286774</v>
      </c>
      <c r="J150" s="40">
        <f t="shared" si="28"/>
        <v>-114.21035612670107</v>
      </c>
      <c r="K150" s="37">
        <f t="shared" si="29"/>
        <v>1371.6729177019763</v>
      </c>
      <c r="L150" s="37">
        <f t="shared" si="30"/>
        <v>26524502.321115721</v>
      </c>
      <c r="M150" s="37">
        <f t="shared" si="31"/>
        <v>24485733.25389798</v>
      </c>
      <c r="N150" s="41">
        <f>'jan-mar'!M150</f>
        <v>21654233.854176711</v>
      </c>
      <c r="O150" s="41">
        <f t="shared" si="32"/>
        <v>2831499.3997212686</v>
      </c>
    </row>
    <row r="151" spans="1:15" s="34" customFormat="1" x14ac:dyDescent="0.2">
      <c r="A151" s="33">
        <v>3403</v>
      </c>
      <c r="B151" s="34" t="s">
        <v>92</v>
      </c>
      <c r="C151" s="36">
        <v>291343496</v>
      </c>
      <c r="D151" s="36">
        <v>31509</v>
      </c>
      <c r="E151" s="37">
        <f t="shared" si="26"/>
        <v>9246.358056428322</v>
      </c>
      <c r="F151" s="38">
        <f t="shared" si="23"/>
        <v>0.90273102133342165</v>
      </c>
      <c r="G151" s="39">
        <f t="shared" si="24"/>
        <v>597.77527299712892</v>
      </c>
      <c r="H151" s="39">
        <f t="shared" si="25"/>
        <v>0</v>
      </c>
      <c r="I151" s="37">
        <f t="shared" si="27"/>
        <v>597.77527299712892</v>
      </c>
      <c r="J151" s="40">
        <f t="shared" si="28"/>
        <v>-114.21035612670107</v>
      </c>
      <c r="K151" s="37">
        <f t="shared" si="29"/>
        <v>483.56491687042785</v>
      </c>
      <c r="L151" s="37">
        <f t="shared" si="30"/>
        <v>18835301.076866534</v>
      </c>
      <c r="M151" s="37">
        <f t="shared" si="31"/>
        <v>15236646.965670312</v>
      </c>
      <c r="N151" s="41">
        <f>'jan-mar'!M151</f>
        <v>11047488.286456926</v>
      </c>
      <c r="O151" s="41">
        <f t="shared" si="32"/>
        <v>4189158.679213386</v>
      </c>
    </row>
    <row r="152" spans="1:15" s="34" customFormat="1" x14ac:dyDescent="0.2">
      <c r="A152" s="33">
        <v>3405</v>
      </c>
      <c r="B152" s="34" t="s">
        <v>112</v>
      </c>
      <c r="C152" s="36">
        <v>268177504</v>
      </c>
      <c r="D152" s="36">
        <v>28493</v>
      </c>
      <c r="E152" s="37">
        <f t="shared" si="26"/>
        <v>9412.0487137191594</v>
      </c>
      <c r="F152" s="38">
        <f t="shared" si="23"/>
        <v>0.91890756299109355</v>
      </c>
      <c r="G152" s="39">
        <f t="shared" si="24"/>
        <v>498.36087862262644</v>
      </c>
      <c r="H152" s="39">
        <f t="shared" si="25"/>
        <v>0</v>
      </c>
      <c r="I152" s="37">
        <f t="shared" si="27"/>
        <v>498.36087862262644</v>
      </c>
      <c r="J152" s="40">
        <f t="shared" si="28"/>
        <v>-114.21035612670107</v>
      </c>
      <c r="K152" s="37">
        <f t="shared" si="29"/>
        <v>384.15052249592537</v>
      </c>
      <c r="L152" s="37">
        <f t="shared" si="30"/>
        <v>14199796.514594495</v>
      </c>
      <c r="M152" s="37">
        <f t="shared" si="31"/>
        <v>10945600.837476403</v>
      </c>
      <c r="N152" s="41">
        <f>'jan-mar'!M152</f>
        <v>8996554.2614940647</v>
      </c>
      <c r="O152" s="41">
        <f t="shared" si="32"/>
        <v>1949046.5759823378</v>
      </c>
    </row>
    <row r="153" spans="1:15" s="34" customFormat="1" x14ac:dyDescent="0.2">
      <c r="A153" s="33">
        <v>3407</v>
      </c>
      <c r="B153" s="34" t="s">
        <v>113</v>
      </c>
      <c r="C153" s="36">
        <v>259800010</v>
      </c>
      <c r="D153" s="36">
        <v>30395</v>
      </c>
      <c r="E153" s="37">
        <f t="shared" si="26"/>
        <v>8547.4587925645665</v>
      </c>
      <c r="F153" s="38">
        <f t="shared" si="23"/>
        <v>0.83449679955371525</v>
      </c>
      <c r="G153" s="39">
        <f t="shared" si="24"/>
        <v>1017.1148313153822</v>
      </c>
      <c r="H153" s="39">
        <f t="shared" si="25"/>
        <v>234.82422870081572</v>
      </c>
      <c r="I153" s="37">
        <f t="shared" si="27"/>
        <v>1251.9390600161978</v>
      </c>
      <c r="J153" s="40">
        <f t="shared" si="28"/>
        <v>-114.21035612670107</v>
      </c>
      <c r="K153" s="37">
        <f t="shared" si="29"/>
        <v>1137.7287038894967</v>
      </c>
      <c r="L153" s="37">
        <f t="shared" si="30"/>
        <v>38052687.729192331</v>
      </c>
      <c r="M153" s="37">
        <f t="shared" si="31"/>
        <v>34581263.95472125</v>
      </c>
      <c r="N153" s="41">
        <f>'jan-mar'!M153</f>
        <v>30003249.795672562</v>
      </c>
      <c r="O153" s="41">
        <f t="shared" si="32"/>
        <v>4578014.1590486877</v>
      </c>
    </row>
    <row r="154" spans="1:15" s="34" customFormat="1" x14ac:dyDescent="0.2">
      <c r="A154" s="33">
        <v>3411</v>
      </c>
      <c r="B154" s="34" t="s">
        <v>93</v>
      </c>
      <c r="C154" s="36">
        <v>281886793</v>
      </c>
      <c r="D154" s="36">
        <v>34897</v>
      </c>
      <c r="E154" s="37">
        <f t="shared" si="26"/>
        <v>8077.67982921168</v>
      </c>
      <c r="F154" s="38">
        <f t="shared" si="23"/>
        <v>0.78863181781707659</v>
      </c>
      <c r="G154" s="39">
        <f t="shared" si="24"/>
        <v>1298.9822093271141</v>
      </c>
      <c r="H154" s="39">
        <f t="shared" si="25"/>
        <v>399.24686587432598</v>
      </c>
      <c r="I154" s="37">
        <f t="shared" si="27"/>
        <v>1698.2290752014401</v>
      </c>
      <c r="J154" s="40">
        <f t="shared" si="28"/>
        <v>-114.21035612670107</v>
      </c>
      <c r="K154" s="37">
        <f t="shared" si="29"/>
        <v>1584.018719074739</v>
      </c>
      <c r="L154" s="37">
        <f t="shared" si="30"/>
        <v>59263100.037304655</v>
      </c>
      <c r="M154" s="37">
        <f t="shared" si="31"/>
        <v>55277501.239551164</v>
      </c>
      <c r="N154" s="41">
        <f>'jan-mar'!M154</f>
        <v>49408750.01548399</v>
      </c>
      <c r="O154" s="41">
        <f t="shared" si="32"/>
        <v>5868751.2240671739</v>
      </c>
    </row>
    <row r="155" spans="1:15" s="34" customFormat="1" x14ac:dyDescent="0.2">
      <c r="A155" s="33">
        <v>3412</v>
      </c>
      <c r="B155" s="34" t="s">
        <v>94</v>
      </c>
      <c r="C155" s="36">
        <v>55957671</v>
      </c>
      <c r="D155" s="36">
        <v>7625</v>
      </c>
      <c r="E155" s="37">
        <f t="shared" si="26"/>
        <v>7338.7109508196718</v>
      </c>
      <c r="F155" s="38">
        <f t="shared" si="23"/>
        <v>0.71648556020371801</v>
      </c>
      <c r="G155" s="39">
        <f t="shared" si="24"/>
        <v>1742.3635363623191</v>
      </c>
      <c r="H155" s="39">
        <f t="shared" si="25"/>
        <v>657.8859733115288</v>
      </c>
      <c r="I155" s="37">
        <f t="shared" si="27"/>
        <v>2400.249509673848</v>
      </c>
      <c r="J155" s="40">
        <f t="shared" si="28"/>
        <v>-114.21035612670107</v>
      </c>
      <c r="K155" s="37">
        <f t="shared" si="29"/>
        <v>2286.0391535471472</v>
      </c>
      <c r="L155" s="37">
        <f t="shared" si="30"/>
        <v>18301902.511263091</v>
      </c>
      <c r="M155" s="37">
        <f t="shared" si="31"/>
        <v>17431048.545796998</v>
      </c>
      <c r="N155" s="41">
        <f>'jan-mar'!M155</f>
        <v>15865349.768794324</v>
      </c>
      <c r="O155" s="41">
        <f t="shared" si="32"/>
        <v>1565698.7770026736</v>
      </c>
    </row>
    <row r="156" spans="1:15" s="34" customFormat="1" x14ac:dyDescent="0.2">
      <c r="A156" s="33">
        <v>3413</v>
      </c>
      <c r="B156" s="34" t="s">
        <v>95</v>
      </c>
      <c r="C156" s="36">
        <v>170022379</v>
      </c>
      <c r="D156" s="36">
        <v>21072</v>
      </c>
      <c r="E156" s="37">
        <f t="shared" si="26"/>
        <v>8068.639853834472</v>
      </c>
      <c r="F156" s="38">
        <f t="shared" si="23"/>
        <v>0.78774923613948056</v>
      </c>
      <c r="G156" s="39">
        <f t="shared" si="24"/>
        <v>1304.4061945534388</v>
      </c>
      <c r="H156" s="39">
        <f t="shared" si="25"/>
        <v>402.41085725634878</v>
      </c>
      <c r="I156" s="37">
        <f t="shared" si="27"/>
        <v>1706.8170518097877</v>
      </c>
      <c r="J156" s="40">
        <f t="shared" si="28"/>
        <v>-114.21035612670107</v>
      </c>
      <c r="K156" s="37">
        <f t="shared" si="29"/>
        <v>1592.6066956830866</v>
      </c>
      <c r="L156" s="37">
        <f t="shared" si="30"/>
        <v>35966048.915735848</v>
      </c>
      <c r="M156" s="37">
        <f t="shared" si="31"/>
        <v>33559408.291434005</v>
      </c>
      <c r="N156" s="41">
        <f>'jan-mar'!M156</f>
        <v>30730932.264030673</v>
      </c>
      <c r="O156" s="41">
        <f t="shared" si="32"/>
        <v>2828476.0274033323</v>
      </c>
    </row>
    <row r="157" spans="1:15" s="34" customFormat="1" x14ac:dyDescent="0.2">
      <c r="A157" s="33">
        <v>3414</v>
      </c>
      <c r="B157" s="34" t="s">
        <v>96</v>
      </c>
      <c r="C157" s="36">
        <v>35567460</v>
      </c>
      <c r="D157" s="36">
        <v>5038</v>
      </c>
      <c r="E157" s="37">
        <f t="shared" si="26"/>
        <v>7059.8372369988092</v>
      </c>
      <c r="F157" s="38">
        <f t="shared" si="23"/>
        <v>0.68925884553787942</v>
      </c>
      <c r="G157" s="39">
        <f t="shared" si="24"/>
        <v>1909.6877646548364</v>
      </c>
      <c r="H157" s="39">
        <f t="shared" si="25"/>
        <v>755.4917731488307</v>
      </c>
      <c r="I157" s="37">
        <f t="shared" si="27"/>
        <v>2665.1795378036672</v>
      </c>
      <c r="J157" s="40">
        <f t="shared" si="28"/>
        <v>-114.21035612670107</v>
      </c>
      <c r="K157" s="37">
        <f t="shared" si="29"/>
        <v>2550.9691816769664</v>
      </c>
      <c r="L157" s="37">
        <f t="shared" si="30"/>
        <v>13427174.511454875</v>
      </c>
      <c r="M157" s="37">
        <f t="shared" si="31"/>
        <v>12851782.737288557</v>
      </c>
      <c r="N157" s="41">
        <f>'jan-mar'!M157</f>
        <v>11817860.439473549</v>
      </c>
      <c r="O157" s="41">
        <f t="shared" si="32"/>
        <v>1033922.2978150081</v>
      </c>
    </row>
    <row r="158" spans="1:15" s="34" customFormat="1" x14ac:dyDescent="0.2">
      <c r="A158" s="33">
        <v>3415</v>
      </c>
      <c r="B158" s="34" t="s">
        <v>97</v>
      </c>
      <c r="C158" s="36">
        <v>63854121</v>
      </c>
      <c r="D158" s="36">
        <v>7914</v>
      </c>
      <c r="E158" s="37">
        <f t="shared" si="26"/>
        <v>8068.5015163002272</v>
      </c>
      <c r="F158" s="38">
        <f t="shared" si="23"/>
        <v>0.78773573011009945</v>
      </c>
      <c r="G158" s="39">
        <f t="shared" si="24"/>
        <v>1304.4891970739857</v>
      </c>
      <c r="H158" s="39">
        <f t="shared" si="25"/>
        <v>402.45927539333445</v>
      </c>
      <c r="I158" s="37">
        <f t="shared" si="27"/>
        <v>1706.9484724673202</v>
      </c>
      <c r="J158" s="40">
        <f t="shared" si="28"/>
        <v>-114.21035612670107</v>
      </c>
      <c r="K158" s="37">
        <f t="shared" si="29"/>
        <v>1592.7381163406192</v>
      </c>
      <c r="L158" s="37">
        <f t="shared" si="30"/>
        <v>13508790.211106373</v>
      </c>
      <c r="M158" s="37">
        <f t="shared" si="31"/>
        <v>12604929.45271966</v>
      </c>
      <c r="N158" s="41">
        <f>'jan-mar'!M158</f>
        <v>11879733.809526326</v>
      </c>
      <c r="O158" s="41">
        <f t="shared" si="32"/>
        <v>725195.64319333434</v>
      </c>
    </row>
    <row r="159" spans="1:15" s="34" customFormat="1" x14ac:dyDescent="0.2">
      <c r="A159" s="33">
        <v>3416</v>
      </c>
      <c r="B159" s="34" t="s">
        <v>98</v>
      </c>
      <c r="C159" s="36">
        <v>42068411</v>
      </c>
      <c r="D159" s="36">
        <v>6099</v>
      </c>
      <c r="E159" s="37">
        <f t="shared" si="26"/>
        <v>6897.5915723889166</v>
      </c>
      <c r="F159" s="38">
        <f t="shared" si="23"/>
        <v>0.67341864190025569</v>
      </c>
      <c r="G159" s="39">
        <f t="shared" si="24"/>
        <v>2007.0351634207721</v>
      </c>
      <c r="H159" s="39">
        <f t="shared" si="25"/>
        <v>812.27775576229317</v>
      </c>
      <c r="I159" s="37">
        <f t="shared" si="27"/>
        <v>2819.3129191830653</v>
      </c>
      <c r="J159" s="40">
        <f t="shared" si="28"/>
        <v>-114.21035612670107</v>
      </c>
      <c r="K159" s="37">
        <f t="shared" si="29"/>
        <v>2705.1025630563645</v>
      </c>
      <c r="L159" s="37">
        <f t="shared" si="30"/>
        <v>17194989.494097516</v>
      </c>
      <c r="M159" s="37">
        <f t="shared" si="31"/>
        <v>16498420.532080768</v>
      </c>
      <c r="N159" s="41">
        <f>'jan-mar'!M159</f>
        <v>15262817.206659222</v>
      </c>
      <c r="O159" s="41">
        <f t="shared" si="32"/>
        <v>1235603.3254215457</v>
      </c>
    </row>
    <row r="160" spans="1:15" s="34" customFormat="1" x14ac:dyDescent="0.2">
      <c r="A160" s="33">
        <v>3417</v>
      </c>
      <c r="B160" s="34" t="s">
        <v>99</v>
      </c>
      <c r="C160" s="36">
        <v>34335972</v>
      </c>
      <c r="D160" s="36">
        <v>4545</v>
      </c>
      <c r="E160" s="37">
        <f t="shared" si="26"/>
        <v>7554.669306930693</v>
      </c>
      <c r="F160" s="38">
        <f t="shared" si="23"/>
        <v>0.73756978668379169</v>
      </c>
      <c r="G160" s="39">
        <f t="shared" si="24"/>
        <v>1612.7885226957062</v>
      </c>
      <c r="H160" s="39">
        <f t="shared" si="25"/>
        <v>582.30054867267143</v>
      </c>
      <c r="I160" s="37">
        <f t="shared" si="27"/>
        <v>2195.0890713683775</v>
      </c>
      <c r="J160" s="40">
        <f t="shared" si="28"/>
        <v>-114.21035612670107</v>
      </c>
      <c r="K160" s="37">
        <f t="shared" si="29"/>
        <v>2080.8787152416762</v>
      </c>
      <c r="L160" s="37">
        <f t="shared" si="30"/>
        <v>9976679.8293692749</v>
      </c>
      <c r="M160" s="37">
        <f t="shared" si="31"/>
        <v>9457593.7607734185</v>
      </c>
      <c r="N160" s="41">
        <f>'jan-mar'!M160</f>
        <v>8518940.4199895356</v>
      </c>
      <c r="O160" s="41">
        <f t="shared" si="32"/>
        <v>938653.34078388289</v>
      </c>
    </row>
    <row r="161" spans="1:15" s="34" customFormat="1" x14ac:dyDescent="0.2">
      <c r="A161" s="33">
        <v>3418</v>
      </c>
      <c r="B161" s="34" t="s">
        <v>100</v>
      </c>
      <c r="C161" s="36">
        <v>51242113</v>
      </c>
      <c r="D161" s="36">
        <v>7227</v>
      </c>
      <c r="E161" s="37">
        <f t="shared" si="26"/>
        <v>7090.371246713712</v>
      </c>
      <c r="F161" s="38">
        <f t="shared" si="23"/>
        <v>0.69223991090514325</v>
      </c>
      <c r="G161" s="39">
        <f t="shared" si="24"/>
        <v>1891.3673588258948</v>
      </c>
      <c r="H161" s="39">
        <f t="shared" si="25"/>
        <v>744.80486974861469</v>
      </c>
      <c r="I161" s="37">
        <f t="shared" si="27"/>
        <v>2636.1722285745095</v>
      </c>
      <c r="J161" s="40">
        <f t="shared" si="28"/>
        <v>-114.21035612670107</v>
      </c>
      <c r="K161" s="37">
        <f t="shared" si="29"/>
        <v>2521.9618724478087</v>
      </c>
      <c r="L161" s="37">
        <f t="shared" si="30"/>
        <v>19051616.69590798</v>
      </c>
      <c r="M161" s="37">
        <f t="shared" si="31"/>
        <v>18226218.452180315</v>
      </c>
      <c r="N161" s="41">
        <f>'jan-mar'!M161</f>
        <v>16873006.645052664</v>
      </c>
      <c r="O161" s="41">
        <f t="shared" si="32"/>
        <v>1353211.8071276508</v>
      </c>
    </row>
    <row r="162" spans="1:15" s="34" customFormat="1" x14ac:dyDescent="0.2">
      <c r="A162" s="33">
        <v>3419</v>
      </c>
      <c r="B162" s="34" t="s">
        <v>404</v>
      </c>
      <c r="C162" s="36">
        <v>26618798</v>
      </c>
      <c r="D162" s="36">
        <v>3587</v>
      </c>
      <c r="E162" s="37">
        <f t="shared" si="26"/>
        <v>7420.9082798996378</v>
      </c>
      <c r="F162" s="38">
        <f t="shared" si="23"/>
        <v>0.72451056619833765</v>
      </c>
      <c r="G162" s="39">
        <f t="shared" si="24"/>
        <v>1693.0451389143393</v>
      </c>
      <c r="H162" s="39">
        <f t="shared" si="25"/>
        <v>629.11690813354073</v>
      </c>
      <c r="I162" s="37">
        <f t="shared" si="27"/>
        <v>2322.1620470478802</v>
      </c>
      <c r="J162" s="40">
        <f t="shared" si="28"/>
        <v>-114.21035612670107</v>
      </c>
      <c r="K162" s="37">
        <f t="shared" si="29"/>
        <v>2207.9516909211789</v>
      </c>
      <c r="L162" s="37">
        <f t="shared" si="30"/>
        <v>8329595.2627607463</v>
      </c>
      <c r="M162" s="37">
        <f t="shared" si="31"/>
        <v>7919922.7153342683</v>
      </c>
      <c r="N162" s="41">
        <f>'jan-mar'!M162</f>
        <v>7837793.3555560978</v>
      </c>
      <c r="O162" s="41">
        <f t="shared" si="32"/>
        <v>82129.359778170474</v>
      </c>
    </row>
    <row r="163" spans="1:15" s="34" customFormat="1" x14ac:dyDescent="0.2">
      <c r="A163" s="33">
        <v>3420</v>
      </c>
      <c r="B163" s="34" t="s">
        <v>101</v>
      </c>
      <c r="C163" s="36">
        <v>173237787</v>
      </c>
      <c r="D163" s="36">
        <v>21292</v>
      </c>
      <c r="E163" s="37">
        <f t="shared" si="26"/>
        <v>8136.2853184294572</v>
      </c>
      <c r="F163" s="38">
        <f t="shared" si="23"/>
        <v>0.7943535293076377</v>
      </c>
      <c r="G163" s="39">
        <f t="shared" si="24"/>
        <v>1263.8189157964478</v>
      </c>
      <c r="H163" s="39">
        <f t="shared" si="25"/>
        <v>378.73494464810392</v>
      </c>
      <c r="I163" s="37">
        <f t="shared" si="27"/>
        <v>1642.5538604445517</v>
      </c>
      <c r="J163" s="40">
        <f t="shared" si="28"/>
        <v>-114.21035612670107</v>
      </c>
      <c r="K163" s="37">
        <f t="shared" si="29"/>
        <v>1528.3435043178506</v>
      </c>
      <c r="L163" s="37">
        <f t="shared" si="30"/>
        <v>34973256.796585396</v>
      </c>
      <c r="M163" s="37">
        <f t="shared" si="31"/>
        <v>32541489.893935677</v>
      </c>
      <c r="N163" s="41">
        <f>'jan-mar'!M163</f>
        <v>30857706.606802456</v>
      </c>
      <c r="O163" s="41">
        <f t="shared" si="32"/>
        <v>1683783.2871332206</v>
      </c>
    </row>
    <row r="164" spans="1:15" s="34" customFormat="1" x14ac:dyDescent="0.2">
      <c r="A164" s="33">
        <v>3421</v>
      </c>
      <c r="B164" s="34" t="s">
        <v>102</v>
      </c>
      <c r="C164" s="36">
        <v>54146114</v>
      </c>
      <c r="D164" s="36">
        <v>6580</v>
      </c>
      <c r="E164" s="37">
        <f t="shared" si="26"/>
        <v>8228.8927051671726</v>
      </c>
      <c r="F164" s="38">
        <f t="shared" si="23"/>
        <v>0.80339487945896959</v>
      </c>
      <c r="G164" s="39">
        <f t="shared" si="24"/>
        <v>1208.2544837538185</v>
      </c>
      <c r="H164" s="39">
        <f t="shared" si="25"/>
        <v>346.32235928990355</v>
      </c>
      <c r="I164" s="37">
        <f t="shared" si="27"/>
        <v>1554.576843043722</v>
      </c>
      <c r="J164" s="40">
        <f t="shared" si="28"/>
        <v>-114.21035612670107</v>
      </c>
      <c r="K164" s="37">
        <f t="shared" si="29"/>
        <v>1440.3664869170209</v>
      </c>
      <c r="L164" s="37">
        <f t="shared" si="30"/>
        <v>10229115.62722769</v>
      </c>
      <c r="M164" s="37">
        <f t="shared" si="31"/>
        <v>9477611.4839139972</v>
      </c>
      <c r="N164" s="41">
        <f>'jan-mar'!M164</f>
        <v>8956346.3156284112</v>
      </c>
      <c r="O164" s="41">
        <f t="shared" si="32"/>
        <v>521265.16828558594</v>
      </c>
    </row>
    <row r="165" spans="1:15" s="34" customFormat="1" x14ac:dyDescent="0.2">
      <c r="A165" s="33">
        <v>3422</v>
      </c>
      <c r="B165" s="34" t="s">
        <v>103</v>
      </c>
      <c r="C165" s="36">
        <v>38448576</v>
      </c>
      <c r="D165" s="36">
        <v>4338</v>
      </c>
      <c r="E165" s="37">
        <f t="shared" si="26"/>
        <v>8863.203319502074</v>
      </c>
      <c r="F165" s="38">
        <f t="shared" si="23"/>
        <v>0.86532324792865911</v>
      </c>
      <c r="G165" s="39">
        <f t="shared" si="24"/>
        <v>827.6681151528777</v>
      </c>
      <c r="H165" s="39">
        <f t="shared" si="25"/>
        <v>124.31364427268808</v>
      </c>
      <c r="I165" s="37">
        <f t="shared" si="27"/>
        <v>951.98175942556577</v>
      </c>
      <c r="J165" s="40">
        <f t="shared" si="28"/>
        <v>-114.21035612670107</v>
      </c>
      <c r="K165" s="37">
        <f t="shared" si="29"/>
        <v>837.7714032988647</v>
      </c>
      <c r="L165" s="37">
        <f t="shared" si="30"/>
        <v>4129696.8723881044</v>
      </c>
      <c r="M165" s="37">
        <f t="shared" si="31"/>
        <v>3634252.3475104752</v>
      </c>
      <c r="N165" s="41">
        <f>'jan-mar'!M165</f>
        <v>5357600.4261088204</v>
      </c>
      <c r="O165" s="41">
        <f t="shared" si="32"/>
        <v>-1723348.0785983452</v>
      </c>
    </row>
    <row r="166" spans="1:15" s="34" customFormat="1" x14ac:dyDescent="0.2">
      <c r="A166" s="33">
        <v>3423</v>
      </c>
      <c r="B166" s="34" t="s">
        <v>104</v>
      </c>
      <c r="C166" s="36">
        <v>17675901</v>
      </c>
      <c r="D166" s="36">
        <v>2378</v>
      </c>
      <c r="E166" s="37">
        <f t="shared" si="26"/>
        <v>7433.095458368377</v>
      </c>
      <c r="F166" s="38">
        <f t="shared" si="23"/>
        <v>0.72570041240579763</v>
      </c>
      <c r="G166" s="39">
        <f t="shared" si="24"/>
        <v>1685.7328318330958</v>
      </c>
      <c r="H166" s="39">
        <f t="shared" si="25"/>
        <v>624.85139566948203</v>
      </c>
      <c r="I166" s="37">
        <f t="shared" si="27"/>
        <v>2310.584227502578</v>
      </c>
      <c r="J166" s="40">
        <f t="shared" si="28"/>
        <v>-114.21035612670107</v>
      </c>
      <c r="K166" s="37">
        <f t="shared" si="29"/>
        <v>2196.3738713758767</v>
      </c>
      <c r="L166" s="37">
        <f t="shared" si="30"/>
        <v>5494569.2930011302</v>
      </c>
      <c r="M166" s="37">
        <f t="shared" si="31"/>
        <v>5222977.0661318349</v>
      </c>
      <c r="N166" s="41">
        <f>'jan-mar'!M166</f>
        <v>5289664.258687593</v>
      </c>
      <c r="O166" s="41">
        <f t="shared" si="32"/>
        <v>-66687.192555758171</v>
      </c>
    </row>
    <row r="167" spans="1:15" s="34" customFormat="1" x14ac:dyDescent="0.2">
      <c r="A167" s="33">
        <v>3424</v>
      </c>
      <c r="B167" s="34" t="s">
        <v>105</v>
      </c>
      <c r="C167" s="36">
        <v>16844230</v>
      </c>
      <c r="D167" s="36">
        <v>1741</v>
      </c>
      <c r="E167" s="37">
        <f t="shared" si="26"/>
        <v>9675.031591039633</v>
      </c>
      <c r="F167" s="38">
        <f t="shared" si="23"/>
        <v>0.94458283967710333</v>
      </c>
      <c r="G167" s="39">
        <f t="shared" si="24"/>
        <v>340.57115223034231</v>
      </c>
      <c r="H167" s="39">
        <f t="shared" si="25"/>
        <v>0</v>
      </c>
      <c r="I167" s="37">
        <f t="shared" si="27"/>
        <v>340.57115223034231</v>
      </c>
      <c r="J167" s="40">
        <f t="shared" si="28"/>
        <v>-114.21035612670107</v>
      </c>
      <c r="K167" s="37">
        <f t="shared" si="29"/>
        <v>226.36079610364123</v>
      </c>
      <c r="L167" s="37">
        <f t="shared" si="30"/>
        <v>592934.37603302591</v>
      </c>
      <c r="M167" s="37">
        <f t="shared" si="31"/>
        <v>394094.14601643936</v>
      </c>
      <c r="N167" s="41">
        <f>'jan-mar'!M167</f>
        <v>2241083.8630256937</v>
      </c>
      <c r="O167" s="41">
        <f t="shared" si="32"/>
        <v>-1846989.7170092543</v>
      </c>
    </row>
    <row r="168" spans="1:15" s="34" customFormat="1" x14ac:dyDescent="0.2">
      <c r="A168" s="33">
        <v>3425</v>
      </c>
      <c r="B168" s="34" t="s">
        <v>106</v>
      </c>
      <c r="C168" s="36">
        <v>9102036</v>
      </c>
      <c r="D168" s="36">
        <v>1250</v>
      </c>
      <c r="E168" s="37">
        <f t="shared" si="26"/>
        <v>7281.6288000000004</v>
      </c>
      <c r="F168" s="38">
        <f t="shared" si="23"/>
        <v>0.71091257373760064</v>
      </c>
      <c r="G168" s="39">
        <f t="shared" si="24"/>
        <v>1776.6128268541217</v>
      </c>
      <c r="H168" s="39">
        <f t="shared" si="25"/>
        <v>677.86472609841383</v>
      </c>
      <c r="I168" s="37">
        <f t="shared" si="27"/>
        <v>2454.4775529525355</v>
      </c>
      <c r="J168" s="40">
        <f t="shared" si="28"/>
        <v>-114.21035612670107</v>
      </c>
      <c r="K168" s="37">
        <f t="shared" si="29"/>
        <v>2340.2671968258346</v>
      </c>
      <c r="L168" s="37">
        <f t="shared" si="30"/>
        <v>3068096.9411906693</v>
      </c>
      <c r="M168" s="37">
        <f t="shared" si="31"/>
        <v>2925333.9960322934</v>
      </c>
      <c r="N168" s="41">
        <f>'jan-mar'!M168</f>
        <v>2698831.6202941514</v>
      </c>
      <c r="O168" s="41">
        <f t="shared" si="32"/>
        <v>226502.37573814206</v>
      </c>
    </row>
    <row r="169" spans="1:15" s="34" customFormat="1" x14ac:dyDescent="0.2">
      <c r="A169" s="33">
        <v>3426</v>
      </c>
      <c r="B169" s="34" t="s">
        <v>107</v>
      </c>
      <c r="C169" s="36">
        <v>9957922</v>
      </c>
      <c r="D169" s="36">
        <v>1563</v>
      </c>
      <c r="E169" s="37">
        <f t="shared" si="26"/>
        <v>6371.0313499680105</v>
      </c>
      <c r="F169" s="38">
        <f t="shared" si="23"/>
        <v>0.6220100500548309</v>
      </c>
      <c r="G169" s="39">
        <f t="shared" si="24"/>
        <v>2322.9712968733156</v>
      </c>
      <c r="H169" s="39">
        <f t="shared" si="25"/>
        <v>996.57383360961023</v>
      </c>
      <c r="I169" s="37">
        <f t="shared" si="27"/>
        <v>3319.5451304829257</v>
      </c>
      <c r="J169" s="40">
        <f t="shared" si="28"/>
        <v>-114.21035612670107</v>
      </c>
      <c r="K169" s="37">
        <f t="shared" si="29"/>
        <v>3205.3347743562244</v>
      </c>
      <c r="L169" s="37">
        <f t="shared" si="30"/>
        <v>5188449.0389448125</v>
      </c>
      <c r="M169" s="37">
        <f t="shared" si="31"/>
        <v>5009938.252318779</v>
      </c>
      <c r="N169" s="41">
        <f>'jan-mar'!M169</f>
        <v>4725756.7320558066</v>
      </c>
      <c r="O169" s="41">
        <f t="shared" si="32"/>
        <v>284181.52026297245</v>
      </c>
    </row>
    <row r="170" spans="1:15" s="34" customFormat="1" x14ac:dyDescent="0.2">
      <c r="A170" s="33">
        <v>3427</v>
      </c>
      <c r="B170" s="34" t="s">
        <v>108</v>
      </c>
      <c r="C170" s="36">
        <v>46817572</v>
      </c>
      <c r="D170" s="36">
        <v>5537</v>
      </c>
      <c r="E170" s="37">
        <f t="shared" si="26"/>
        <v>8455.4040093913663</v>
      </c>
      <c r="F170" s="38">
        <f t="shared" si="23"/>
        <v>0.82550940063130429</v>
      </c>
      <c r="G170" s="39">
        <f t="shared" si="24"/>
        <v>1072.3477012193023</v>
      </c>
      <c r="H170" s="39">
        <f t="shared" si="25"/>
        <v>267.04340281143578</v>
      </c>
      <c r="I170" s="37">
        <f t="shared" si="27"/>
        <v>1339.391104030738</v>
      </c>
      <c r="J170" s="40">
        <f t="shared" si="28"/>
        <v>-114.21035612670107</v>
      </c>
      <c r="K170" s="37">
        <f t="shared" si="29"/>
        <v>1225.1807479040369</v>
      </c>
      <c r="L170" s="37">
        <f t="shared" si="30"/>
        <v>7416208.5430181967</v>
      </c>
      <c r="M170" s="37">
        <f t="shared" si="31"/>
        <v>6783825.8011446521</v>
      </c>
      <c r="N170" s="41">
        <f>'jan-mar'!M170</f>
        <v>6725550.5392149733</v>
      </c>
      <c r="O170" s="41">
        <f t="shared" si="32"/>
        <v>58275.261929678731</v>
      </c>
    </row>
    <row r="171" spans="1:15" s="34" customFormat="1" x14ac:dyDescent="0.2">
      <c r="A171" s="33">
        <v>3428</v>
      </c>
      <c r="B171" s="34" t="s">
        <v>109</v>
      </c>
      <c r="C171" s="36">
        <v>21590856</v>
      </c>
      <c r="D171" s="36">
        <v>2405</v>
      </c>
      <c r="E171" s="37">
        <f t="shared" si="26"/>
        <v>8977.4869022869025</v>
      </c>
      <c r="F171" s="38">
        <f t="shared" si="23"/>
        <v>0.87648086639631795</v>
      </c>
      <c r="G171" s="39">
        <f t="shared" si="24"/>
        <v>759.09796548198062</v>
      </c>
      <c r="H171" s="39">
        <f t="shared" si="25"/>
        <v>84.314390297998116</v>
      </c>
      <c r="I171" s="37">
        <f t="shared" si="27"/>
        <v>843.41235577997872</v>
      </c>
      <c r="J171" s="40">
        <f t="shared" si="28"/>
        <v>-114.21035612670107</v>
      </c>
      <c r="K171" s="37">
        <f t="shared" si="29"/>
        <v>729.20199965327765</v>
      </c>
      <c r="L171" s="37">
        <f t="shared" si="30"/>
        <v>2028406.7156508488</v>
      </c>
      <c r="M171" s="37">
        <f t="shared" si="31"/>
        <v>1753730.8091661327</v>
      </c>
      <c r="N171" s="41">
        <f>'jan-mar'!M171</f>
        <v>2969859.5448459471</v>
      </c>
      <c r="O171" s="41">
        <f t="shared" si="32"/>
        <v>-1216128.7356798144</v>
      </c>
    </row>
    <row r="172" spans="1:15" s="34" customFormat="1" x14ac:dyDescent="0.2">
      <c r="A172" s="33">
        <v>3429</v>
      </c>
      <c r="B172" s="34" t="s">
        <v>110</v>
      </c>
      <c r="C172" s="36">
        <v>11450022</v>
      </c>
      <c r="D172" s="36">
        <v>1518</v>
      </c>
      <c r="E172" s="37">
        <f t="shared" si="26"/>
        <v>7542.833992094862</v>
      </c>
      <c r="F172" s="38">
        <f t="shared" si="23"/>
        <v>0.73641429326850871</v>
      </c>
      <c r="G172" s="39">
        <f t="shared" si="24"/>
        <v>1619.889711597205</v>
      </c>
      <c r="H172" s="39">
        <f t="shared" si="25"/>
        <v>586.4429088652123</v>
      </c>
      <c r="I172" s="37">
        <f t="shared" si="27"/>
        <v>2206.3326204624173</v>
      </c>
      <c r="J172" s="40">
        <f t="shared" si="28"/>
        <v>-114.21035612670107</v>
      </c>
      <c r="K172" s="37">
        <f t="shared" si="29"/>
        <v>2092.122264335716</v>
      </c>
      <c r="L172" s="37">
        <f t="shared" si="30"/>
        <v>3349212.9178619492</v>
      </c>
      <c r="M172" s="37">
        <f t="shared" si="31"/>
        <v>3175841.597261617</v>
      </c>
      <c r="N172" s="41">
        <f>'jan-mar'!M172</f>
        <v>3525494.905125218</v>
      </c>
      <c r="O172" s="41">
        <f t="shared" si="32"/>
        <v>-349653.30786360102</v>
      </c>
    </row>
    <row r="173" spans="1:15" s="34" customFormat="1" x14ac:dyDescent="0.2">
      <c r="A173" s="33">
        <v>3430</v>
      </c>
      <c r="B173" s="34" t="s">
        <v>111</v>
      </c>
      <c r="C173" s="36">
        <v>16324474</v>
      </c>
      <c r="D173" s="36">
        <v>1870</v>
      </c>
      <c r="E173" s="37">
        <f t="shared" si="26"/>
        <v>8729.6652406417106</v>
      </c>
      <c r="F173" s="38">
        <f t="shared" si="23"/>
        <v>0.85228579409215</v>
      </c>
      <c r="G173" s="39">
        <f t="shared" si="24"/>
        <v>907.79096246909569</v>
      </c>
      <c r="H173" s="39">
        <f t="shared" si="25"/>
        <v>171.05197187381526</v>
      </c>
      <c r="I173" s="37">
        <f t="shared" si="27"/>
        <v>1078.8429343429109</v>
      </c>
      <c r="J173" s="40">
        <f t="shared" si="28"/>
        <v>-114.21035612670107</v>
      </c>
      <c r="K173" s="37">
        <f t="shared" si="29"/>
        <v>964.63257821620982</v>
      </c>
      <c r="L173" s="37">
        <f t="shared" si="30"/>
        <v>2017436.2872212434</v>
      </c>
      <c r="M173" s="37">
        <f t="shared" si="31"/>
        <v>1803862.9212643125</v>
      </c>
      <c r="N173" s="41">
        <f>'jan-mar'!M173</f>
        <v>1528334.11356005</v>
      </c>
      <c r="O173" s="41">
        <f t="shared" si="32"/>
        <v>275528.80770426244</v>
      </c>
    </row>
    <row r="174" spans="1:15" s="34" customFormat="1" x14ac:dyDescent="0.2">
      <c r="A174" s="33">
        <v>3431</v>
      </c>
      <c r="B174" s="34" t="s">
        <v>114</v>
      </c>
      <c r="C174" s="36">
        <v>18412641</v>
      </c>
      <c r="D174" s="36">
        <v>2512</v>
      </c>
      <c r="E174" s="37">
        <f t="shared" si="26"/>
        <v>7329.8730095541405</v>
      </c>
      <c r="F174" s="38">
        <f t="shared" si="23"/>
        <v>0.71562270331493782</v>
      </c>
      <c r="G174" s="39">
        <f t="shared" si="24"/>
        <v>1747.6663011216378</v>
      </c>
      <c r="H174" s="39">
        <f t="shared" si="25"/>
        <v>660.97925275446482</v>
      </c>
      <c r="I174" s="37">
        <f t="shared" si="27"/>
        <v>2408.6455538761029</v>
      </c>
      <c r="J174" s="40">
        <f t="shared" si="28"/>
        <v>-114.21035612670107</v>
      </c>
      <c r="K174" s="37">
        <f t="shared" si="29"/>
        <v>2294.4351977494016</v>
      </c>
      <c r="L174" s="37">
        <f t="shared" si="30"/>
        <v>6050517.63133677</v>
      </c>
      <c r="M174" s="37">
        <f t="shared" si="31"/>
        <v>5763621.216746497</v>
      </c>
      <c r="N174" s="41">
        <f>'jan-mar'!M174</f>
        <v>5462317.2011031257</v>
      </c>
      <c r="O174" s="41">
        <f t="shared" si="32"/>
        <v>301304.01564337127</v>
      </c>
    </row>
    <row r="175" spans="1:15" s="34" customFormat="1" x14ac:dyDescent="0.2">
      <c r="A175" s="33">
        <v>3432</v>
      </c>
      <c r="B175" s="34" t="s">
        <v>115</v>
      </c>
      <c r="C175" s="36">
        <v>16312953</v>
      </c>
      <c r="D175" s="36">
        <v>1980</v>
      </c>
      <c r="E175" s="37">
        <f t="shared" si="26"/>
        <v>8238.8651515151523</v>
      </c>
      <c r="F175" s="38">
        <f t="shared" si="23"/>
        <v>0.80436849919356834</v>
      </c>
      <c r="G175" s="39">
        <f t="shared" si="24"/>
        <v>1202.2710159450307</v>
      </c>
      <c r="H175" s="39">
        <f t="shared" si="25"/>
        <v>342.83200306811068</v>
      </c>
      <c r="I175" s="37">
        <f t="shared" si="27"/>
        <v>1545.1030190131414</v>
      </c>
      <c r="J175" s="40">
        <f t="shared" si="28"/>
        <v>-114.21035612670107</v>
      </c>
      <c r="K175" s="37">
        <f t="shared" si="29"/>
        <v>1430.8926628864403</v>
      </c>
      <c r="L175" s="37">
        <f t="shared" si="30"/>
        <v>3059303.9776460202</v>
      </c>
      <c r="M175" s="37">
        <f t="shared" si="31"/>
        <v>2833167.4725151518</v>
      </c>
      <c r="N175" s="41">
        <f>'jan-mar'!M175</f>
        <v>3286672.3349459358</v>
      </c>
      <c r="O175" s="41">
        <f t="shared" si="32"/>
        <v>-453504.86243078392</v>
      </c>
    </row>
    <row r="176" spans="1:15" s="34" customFormat="1" x14ac:dyDescent="0.2">
      <c r="A176" s="33">
        <v>3433</v>
      </c>
      <c r="B176" s="34" t="s">
        <v>116</v>
      </c>
      <c r="C176" s="36">
        <v>27124650</v>
      </c>
      <c r="D176" s="36">
        <v>2183</v>
      </c>
      <c r="E176" s="37">
        <f t="shared" si="26"/>
        <v>12425.400824553368</v>
      </c>
      <c r="F176" s="38">
        <f t="shared" si="23"/>
        <v>1.2131040901047496</v>
      </c>
      <c r="G176" s="39">
        <f t="shared" si="24"/>
        <v>-1309.6503878778985</v>
      </c>
      <c r="H176" s="39">
        <f t="shared" si="25"/>
        <v>0</v>
      </c>
      <c r="I176" s="37">
        <f t="shared" si="27"/>
        <v>-1309.6503878778985</v>
      </c>
      <c r="J176" s="40">
        <f t="shared" si="28"/>
        <v>-114.21035612670107</v>
      </c>
      <c r="K176" s="37">
        <f t="shared" si="29"/>
        <v>-1423.8607440045996</v>
      </c>
      <c r="L176" s="37">
        <f t="shared" si="30"/>
        <v>-2858966.7967374525</v>
      </c>
      <c r="M176" s="37">
        <f t="shared" si="31"/>
        <v>-3108288.004162041</v>
      </c>
      <c r="N176" s="41">
        <f>'jan-mar'!M176</f>
        <v>213620.39213987891</v>
      </c>
      <c r="O176" s="41">
        <f t="shared" si="32"/>
        <v>-3321908.3963019201</v>
      </c>
    </row>
    <row r="177" spans="1:15" s="34" customFormat="1" x14ac:dyDescent="0.2">
      <c r="A177" s="33">
        <v>3434</v>
      </c>
      <c r="B177" s="34" t="s">
        <v>117</v>
      </c>
      <c r="C177" s="36">
        <v>18340369</v>
      </c>
      <c r="D177" s="36">
        <v>2204</v>
      </c>
      <c r="E177" s="37">
        <f t="shared" si="26"/>
        <v>8321.4015426497281</v>
      </c>
      <c r="F177" s="38">
        <f t="shared" si="23"/>
        <v>0.81242660814969836</v>
      </c>
      <c r="G177" s="39">
        <f t="shared" si="24"/>
        <v>1152.7491812642852</v>
      </c>
      <c r="H177" s="39">
        <f t="shared" si="25"/>
        <v>313.94426617100913</v>
      </c>
      <c r="I177" s="37">
        <f t="shared" si="27"/>
        <v>1466.6934474352943</v>
      </c>
      <c r="J177" s="40">
        <f t="shared" si="28"/>
        <v>-114.21035612670107</v>
      </c>
      <c r="K177" s="37">
        <f t="shared" si="29"/>
        <v>1352.4830913085932</v>
      </c>
      <c r="L177" s="37">
        <f t="shared" si="30"/>
        <v>3232592.3581473888</v>
      </c>
      <c r="M177" s="37">
        <f t="shared" si="31"/>
        <v>2980872.7332441392</v>
      </c>
      <c r="N177" s="41">
        <f>'jan-mar'!M177</f>
        <v>3777152.5312226471</v>
      </c>
      <c r="O177" s="41">
        <f t="shared" si="32"/>
        <v>-796279.79797850782</v>
      </c>
    </row>
    <row r="178" spans="1:15" s="34" customFormat="1" x14ac:dyDescent="0.2">
      <c r="A178" s="33">
        <v>3435</v>
      </c>
      <c r="B178" s="34" t="s">
        <v>118</v>
      </c>
      <c r="C178" s="36">
        <v>29932813</v>
      </c>
      <c r="D178" s="36">
        <v>3564</v>
      </c>
      <c r="E178" s="37">
        <f t="shared" si="26"/>
        <v>8398.6568462401792</v>
      </c>
      <c r="F178" s="38">
        <f t="shared" si="23"/>
        <v>0.81996911934037697</v>
      </c>
      <c r="G178" s="39">
        <f t="shared" si="24"/>
        <v>1106.3959991100146</v>
      </c>
      <c r="H178" s="39">
        <f t="shared" si="25"/>
        <v>286.90490991435126</v>
      </c>
      <c r="I178" s="37">
        <f t="shared" si="27"/>
        <v>1393.3009090243659</v>
      </c>
      <c r="J178" s="40">
        <f t="shared" si="28"/>
        <v>-114.21035612670107</v>
      </c>
      <c r="K178" s="37">
        <f t="shared" si="29"/>
        <v>1279.0905528976648</v>
      </c>
      <c r="L178" s="37">
        <f t="shared" si="30"/>
        <v>4965724.43976284</v>
      </c>
      <c r="M178" s="37">
        <f t="shared" si="31"/>
        <v>4558678.7305272771</v>
      </c>
      <c r="N178" s="41">
        <f>'jan-mar'!M178</f>
        <v>7376331.7729026852</v>
      </c>
      <c r="O178" s="41">
        <f t="shared" si="32"/>
        <v>-2817653.0423754081</v>
      </c>
    </row>
    <row r="179" spans="1:15" s="34" customFormat="1" x14ac:dyDescent="0.2">
      <c r="A179" s="33">
        <v>3436</v>
      </c>
      <c r="B179" s="34" t="s">
        <v>119</v>
      </c>
      <c r="C179" s="36">
        <v>61853564</v>
      </c>
      <c r="D179" s="36">
        <v>5705</v>
      </c>
      <c r="E179" s="37">
        <f t="shared" si="26"/>
        <v>10841.991936897459</v>
      </c>
      <c r="F179" s="38">
        <f t="shared" si="23"/>
        <v>1.0585143247486175</v>
      </c>
      <c r="G179" s="39">
        <f t="shared" si="24"/>
        <v>-359.60505528435311</v>
      </c>
      <c r="H179" s="39">
        <f t="shared" si="25"/>
        <v>0</v>
      </c>
      <c r="I179" s="37">
        <f t="shared" si="27"/>
        <v>-359.60505528435311</v>
      </c>
      <c r="J179" s="40">
        <f t="shared" si="28"/>
        <v>-114.21035612670107</v>
      </c>
      <c r="K179" s="37">
        <f t="shared" si="29"/>
        <v>-473.81541141105419</v>
      </c>
      <c r="L179" s="37">
        <f t="shared" si="30"/>
        <v>-2051546.8403972345</v>
      </c>
      <c r="M179" s="37">
        <f t="shared" si="31"/>
        <v>-2703116.9221000643</v>
      </c>
      <c r="N179" s="41">
        <f>'jan-mar'!M179</f>
        <v>2135395.7962244656</v>
      </c>
      <c r="O179" s="41">
        <f t="shared" si="32"/>
        <v>-4838512.7183245299</v>
      </c>
    </row>
    <row r="180" spans="1:15" s="34" customFormat="1" x14ac:dyDescent="0.2">
      <c r="A180" s="33">
        <v>3437</v>
      </c>
      <c r="B180" s="34" t="s">
        <v>120</v>
      </c>
      <c r="C180" s="36">
        <v>39515000</v>
      </c>
      <c r="D180" s="36">
        <v>5592</v>
      </c>
      <c r="E180" s="37">
        <f t="shared" si="26"/>
        <v>7066.3447782546491</v>
      </c>
      <c r="F180" s="38">
        <f t="shared" si="23"/>
        <v>0.68989418318416162</v>
      </c>
      <c r="G180" s="39">
        <f t="shared" si="24"/>
        <v>1905.7832399013325</v>
      </c>
      <c r="H180" s="39">
        <f t="shared" si="25"/>
        <v>753.21413370928678</v>
      </c>
      <c r="I180" s="37">
        <f t="shared" si="27"/>
        <v>2658.9973736106194</v>
      </c>
      <c r="J180" s="40">
        <f t="shared" si="28"/>
        <v>-114.21035612670107</v>
      </c>
      <c r="K180" s="37">
        <f t="shared" si="29"/>
        <v>2544.7870174839181</v>
      </c>
      <c r="L180" s="37">
        <f t="shared" si="30"/>
        <v>14869113.313230583</v>
      </c>
      <c r="M180" s="37">
        <f t="shared" si="31"/>
        <v>14230449.00177007</v>
      </c>
      <c r="N180" s="41">
        <f>'jan-mar'!M180</f>
        <v>13585002.899907913</v>
      </c>
      <c r="O180" s="41">
        <f t="shared" si="32"/>
        <v>645446.10186215676</v>
      </c>
    </row>
    <row r="181" spans="1:15" s="34" customFormat="1" x14ac:dyDescent="0.2">
      <c r="A181" s="33">
        <v>3438</v>
      </c>
      <c r="B181" s="34" t="s">
        <v>121</v>
      </c>
      <c r="C181" s="36">
        <v>29432639</v>
      </c>
      <c r="D181" s="36">
        <v>3064</v>
      </c>
      <c r="E181" s="37">
        <f t="shared" si="26"/>
        <v>9605.9526762402093</v>
      </c>
      <c r="F181" s="38">
        <f t="shared" si="23"/>
        <v>0.93783859735716268</v>
      </c>
      <c r="G181" s="39">
        <f t="shared" si="24"/>
        <v>382.01850110999658</v>
      </c>
      <c r="H181" s="39">
        <f t="shared" si="25"/>
        <v>0</v>
      </c>
      <c r="I181" s="37">
        <f t="shared" si="27"/>
        <v>382.01850110999658</v>
      </c>
      <c r="J181" s="40">
        <f t="shared" si="28"/>
        <v>-114.21035612670107</v>
      </c>
      <c r="K181" s="37">
        <f t="shared" si="29"/>
        <v>267.80814498329551</v>
      </c>
      <c r="L181" s="37">
        <f t="shared" si="30"/>
        <v>1170504.6874010295</v>
      </c>
      <c r="M181" s="37">
        <f t="shared" si="31"/>
        <v>820564.15622881742</v>
      </c>
      <c r="N181" s="41">
        <f>'jan-mar'!M181</f>
        <v>2714535.1347850226</v>
      </c>
      <c r="O181" s="41">
        <f t="shared" si="32"/>
        <v>-1893970.9785562051</v>
      </c>
    </row>
    <row r="182" spans="1:15" s="34" customFormat="1" x14ac:dyDescent="0.2">
      <c r="A182" s="33">
        <v>3439</v>
      </c>
      <c r="B182" s="34" t="s">
        <v>122</v>
      </c>
      <c r="C182" s="36">
        <v>35733226</v>
      </c>
      <c r="D182" s="36">
        <v>4408</v>
      </c>
      <c r="E182" s="37">
        <f t="shared" si="26"/>
        <v>8106.4487295825775</v>
      </c>
      <c r="F182" s="38">
        <f t="shared" si="23"/>
        <v>0.79144055382491529</v>
      </c>
      <c r="G182" s="39">
        <f t="shared" si="24"/>
        <v>1281.7208691045755</v>
      </c>
      <c r="H182" s="39">
        <f t="shared" si="25"/>
        <v>389.17775074451185</v>
      </c>
      <c r="I182" s="37">
        <f t="shared" si="27"/>
        <v>1670.8986198490875</v>
      </c>
      <c r="J182" s="40">
        <f t="shared" si="28"/>
        <v>-114.21035612670107</v>
      </c>
      <c r="K182" s="37">
        <f t="shared" si="29"/>
        <v>1556.6882637223864</v>
      </c>
      <c r="L182" s="37">
        <f t="shared" si="30"/>
        <v>7365321.116294778</v>
      </c>
      <c r="M182" s="37">
        <f t="shared" si="31"/>
        <v>6861881.8664882788</v>
      </c>
      <c r="N182" s="41">
        <f>'jan-mar'!M182</f>
        <v>5883449.8124452941</v>
      </c>
      <c r="O182" s="41">
        <f t="shared" si="32"/>
        <v>978432.05404298473</v>
      </c>
    </row>
    <row r="183" spans="1:15" s="34" customFormat="1" x14ac:dyDescent="0.2">
      <c r="A183" s="33">
        <v>3440</v>
      </c>
      <c r="B183" s="34" t="s">
        <v>123</v>
      </c>
      <c r="C183" s="36">
        <v>48901977</v>
      </c>
      <c r="D183" s="36">
        <v>5093</v>
      </c>
      <c r="E183" s="37">
        <f t="shared" si="26"/>
        <v>9601.8018849401142</v>
      </c>
      <c r="F183" s="38">
        <f t="shared" si="23"/>
        <v>0.9374333515244998</v>
      </c>
      <c r="G183" s="39">
        <f t="shared" si="24"/>
        <v>384.50897589005359</v>
      </c>
      <c r="H183" s="39">
        <f t="shared" si="25"/>
        <v>0</v>
      </c>
      <c r="I183" s="37">
        <f t="shared" si="27"/>
        <v>384.50897589005359</v>
      </c>
      <c r="J183" s="40">
        <f t="shared" si="28"/>
        <v>-114.21035612670107</v>
      </c>
      <c r="K183" s="37">
        <f t="shared" si="29"/>
        <v>270.29861976335252</v>
      </c>
      <c r="L183" s="37">
        <f t="shared" si="30"/>
        <v>1958304.2142080429</v>
      </c>
      <c r="M183" s="37">
        <f t="shared" si="31"/>
        <v>1376630.8704547544</v>
      </c>
      <c r="N183" s="41">
        <f>'jan-mar'!M183</f>
        <v>2134781.4333341299</v>
      </c>
      <c r="O183" s="41">
        <f t="shared" si="32"/>
        <v>-758150.56287937541</v>
      </c>
    </row>
    <row r="184" spans="1:15" s="34" customFormat="1" x14ac:dyDescent="0.2">
      <c r="A184" s="33">
        <v>3441</v>
      </c>
      <c r="B184" s="34" t="s">
        <v>124</v>
      </c>
      <c r="C184" s="36">
        <v>50805331</v>
      </c>
      <c r="D184" s="36">
        <v>6023</v>
      </c>
      <c r="E184" s="37">
        <f t="shared" si="26"/>
        <v>8435.2201560684043</v>
      </c>
      <c r="F184" s="38">
        <f t="shared" si="23"/>
        <v>0.82353883120132054</v>
      </c>
      <c r="G184" s="39">
        <f t="shared" si="24"/>
        <v>1084.4580132130795</v>
      </c>
      <c r="H184" s="39">
        <f t="shared" si="25"/>
        <v>274.10775147447248</v>
      </c>
      <c r="I184" s="37">
        <f t="shared" si="27"/>
        <v>1358.565764687552</v>
      </c>
      <c r="J184" s="40">
        <f t="shared" si="28"/>
        <v>-114.21035612670107</v>
      </c>
      <c r="K184" s="37">
        <f t="shared" si="29"/>
        <v>1244.3554085608509</v>
      </c>
      <c r="L184" s="37">
        <f t="shared" si="30"/>
        <v>8182641.6007131254</v>
      </c>
      <c r="M184" s="37">
        <f t="shared" si="31"/>
        <v>7494752.6257620053</v>
      </c>
      <c r="N184" s="41">
        <f>'jan-mar'!M184</f>
        <v>6882234.4400653336</v>
      </c>
      <c r="O184" s="41">
        <f t="shared" si="32"/>
        <v>612518.18569667172</v>
      </c>
    </row>
    <row r="185" spans="1:15" s="34" customFormat="1" x14ac:dyDescent="0.2">
      <c r="A185" s="33">
        <v>3442</v>
      </c>
      <c r="B185" s="34" t="s">
        <v>125</v>
      </c>
      <c r="C185" s="36">
        <v>119701275</v>
      </c>
      <c r="D185" s="36">
        <v>14871</v>
      </c>
      <c r="E185" s="37">
        <f t="shared" si="26"/>
        <v>8049.3090578979218</v>
      </c>
      <c r="F185" s="38">
        <f t="shared" si="23"/>
        <v>0.78586195154023686</v>
      </c>
      <c r="G185" s="39">
        <f t="shared" si="24"/>
        <v>1316.004672115369</v>
      </c>
      <c r="H185" s="39">
        <f t="shared" si="25"/>
        <v>409.17663583414134</v>
      </c>
      <c r="I185" s="37">
        <f t="shared" si="27"/>
        <v>1725.1813079495103</v>
      </c>
      <c r="J185" s="40">
        <f t="shared" si="28"/>
        <v>-114.21035612670107</v>
      </c>
      <c r="K185" s="37">
        <f t="shared" si="29"/>
        <v>1610.9709518228092</v>
      </c>
      <c r="L185" s="37">
        <f t="shared" si="30"/>
        <v>25655171.230517168</v>
      </c>
      <c r="M185" s="37">
        <f t="shared" si="31"/>
        <v>23956749.024556994</v>
      </c>
      <c r="N185" s="41">
        <f>'jan-mar'!M185</f>
        <v>21494436.442995459</v>
      </c>
      <c r="O185" s="41">
        <f t="shared" si="32"/>
        <v>2462312.5815615356</v>
      </c>
    </row>
    <row r="186" spans="1:15" s="34" customFormat="1" x14ac:dyDescent="0.2">
      <c r="A186" s="33">
        <v>3443</v>
      </c>
      <c r="B186" s="34" t="s">
        <v>126</v>
      </c>
      <c r="C186" s="36">
        <v>107291350</v>
      </c>
      <c r="D186" s="36">
        <v>13459</v>
      </c>
      <c r="E186" s="37">
        <f t="shared" si="26"/>
        <v>7971.7178096441039</v>
      </c>
      <c r="F186" s="38">
        <f t="shared" si="23"/>
        <v>0.77828664174201767</v>
      </c>
      <c r="G186" s="39">
        <f t="shared" si="24"/>
        <v>1362.5594210676597</v>
      </c>
      <c r="H186" s="39">
        <f t="shared" si="25"/>
        <v>436.33357272297758</v>
      </c>
      <c r="I186" s="37">
        <f t="shared" si="27"/>
        <v>1798.8929937906373</v>
      </c>
      <c r="J186" s="40">
        <f t="shared" si="28"/>
        <v>-114.21035612670107</v>
      </c>
      <c r="K186" s="37">
        <f t="shared" si="29"/>
        <v>1684.6826376639362</v>
      </c>
      <c r="L186" s="37">
        <f t="shared" si="30"/>
        <v>24211300.803428188</v>
      </c>
      <c r="M186" s="37">
        <f t="shared" si="31"/>
        <v>22674143.620318919</v>
      </c>
      <c r="N186" s="41">
        <f>'jan-mar'!M186</f>
        <v>20218658.455751181</v>
      </c>
      <c r="O186" s="41">
        <f t="shared" si="32"/>
        <v>2455485.1645677388</v>
      </c>
    </row>
    <row r="187" spans="1:15" s="34" customFormat="1" x14ac:dyDescent="0.2">
      <c r="A187" s="33">
        <v>3446</v>
      </c>
      <c r="B187" s="34" t="s">
        <v>129</v>
      </c>
      <c r="C187" s="36">
        <v>116200614</v>
      </c>
      <c r="D187" s="36">
        <v>13611</v>
      </c>
      <c r="E187" s="37">
        <f t="shared" si="26"/>
        <v>8537.2576592461974</v>
      </c>
      <c r="F187" s="38">
        <f t="shared" si="23"/>
        <v>0.83350085288551901</v>
      </c>
      <c r="G187" s="39">
        <f t="shared" si="24"/>
        <v>1023.2355113064036</v>
      </c>
      <c r="H187" s="39">
        <f t="shared" si="25"/>
        <v>238.39462536224491</v>
      </c>
      <c r="I187" s="37">
        <f t="shared" si="27"/>
        <v>1261.6301366686484</v>
      </c>
      <c r="J187" s="40">
        <f t="shared" si="28"/>
        <v>-114.21035612670107</v>
      </c>
      <c r="K187" s="37">
        <f t="shared" si="29"/>
        <v>1147.4197805419474</v>
      </c>
      <c r="L187" s="37">
        <f t="shared" si="30"/>
        <v>17172047.790196974</v>
      </c>
      <c r="M187" s="37">
        <f t="shared" si="31"/>
        <v>15617530.632956445</v>
      </c>
      <c r="N187" s="41">
        <f>'jan-mar'!M187</f>
        <v>14220901.038938947</v>
      </c>
      <c r="O187" s="41">
        <f t="shared" si="32"/>
        <v>1396629.5940174982</v>
      </c>
    </row>
    <row r="188" spans="1:15" s="34" customFormat="1" x14ac:dyDescent="0.2">
      <c r="A188" s="33">
        <v>3447</v>
      </c>
      <c r="B188" s="34" t="s">
        <v>130</v>
      </c>
      <c r="C188" s="36">
        <v>39065105</v>
      </c>
      <c r="D188" s="36">
        <v>5579</v>
      </c>
      <c r="E188" s="37">
        <f t="shared" si="26"/>
        <v>7002.169743681663</v>
      </c>
      <c r="F188" s="38">
        <f t="shared" si="23"/>
        <v>0.68362871150865123</v>
      </c>
      <c r="G188" s="39">
        <f t="shared" si="24"/>
        <v>1944.2882606451242</v>
      </c>
      <c r="H188" s="39">
        <f t="shared" si="25"/>
        <v>775.67539580983191</v>
      </c>
      <c r="I188" s="37">
        <f t="shared" si="27"/>
        <v>2719.963656454956</v>
      </c>
      <c r="J188" s="40">
        <f t="shared" si="28"/>
        <v>-114.21035612670107</v>
      </c>
      <c r="K188" s="37">
        <f t="shared" si="29"/>
        <v>2605.7533003282551</v>
      </c>
      <c r="L188" s="37">
        <f t="shared" si="30"/>
        <v>15174677.239362199</v>
      </c>
      <c r="M188" s="37">
        <f t="shared" si="31"/>
        <v>14537497.662531335</v>
      </c>
      <c r="N188" s="41">
        <f>'jan-mar'!M188</f>
        <v>13397329.101016857</v>
      </c>
      <c r="O188" s="41">
        <f t="shared" si="32"/>
        <v>1140168.5615144782</v>
      </c>
    </row>
    <row r="189" spans="1:15" s="34" customFormat="1" x14ac:dyDescent="0.2">
      <c r="A189" s="33">
        <v>3448</v>
      </c>
      <c r="B189" s="34" t="s">
        <v>131</v>
      </c>
      <c r="C189" s="36">
        <v>54331929</v>
      </c>
      <c r="D189" s="36">
        <v>6581</v>
      </c>
      <c r="E189" s="37">
        <f t="shared" si="26"/>
        <v>8255.8773742592311</v>
      </c>
      <c r="F189" s="38">
        <f t="shared" si="23"/>
        <v>0.80602941921409865</v>
      </c>
      <c r="G189" s="39">
        <f t="shared" si="24"/>
        <v>1192.0636822985834</v>
      </c>
      <c r="H189" s="39">
        <f t="shared" si="25"/>
        <v>336.87772510768309</v>
      </c>
      <c r="I189" s="37">
        <f t="shared" si="27"/>
        <v>1528.9414074062665</v>
      </c>
      <c r="J189" s="40">
        <f t="shared" si="28"/>
        <v>-114.21035612670107</v>
      </c>
      <c r="K189" s="37">
        <f t="shared" si="29"/>
        <v>1414.7310512795655</v>
      </c>
      <c r="L189" s="37">
        <f t="shared" si="30"/>
        <v>10061963.40214064</v>
      </c>
      <c r="M189" s="37">
        <f t="shared" si="31"/>
        <v>9310345.0484708212</v>
      </c>
      <c r="N189" s="41">
        <f>'jan-mar'!M189</f>
        <v>11753100.304004641</v>
      </c>
      <c r="O189" s="41">
        <f t="shared" si="32"/>
        <v>-2442755.25553382</v>
      </c>
    </row>
    <row r="190" spans="1:15" s="34" customFormat="1" x14ac:dyDescent="0.2">
      <c r="A190" s="33">
        <v>3449</v>
      </c>
      <c r="B190" s="34" t="s">
        <v>132</v>
      </c>
      <c r="C190" s="36">
        <v>27386068</v>
      </c>
      <c r="D190" s="36">
        <v>2904</v>
      </c>
      <c r="E190" s="37">
        <f t="shared" si="26"/>
        <v>9430.4641873278233</v>
      </c>
      <c r="F190" s="38">
        <f t="shared" si="23"/>
        <v>0.92070548377218753</v>
      </c>
      <c r="G190" s="39">
        <f t="shared" si="24"/>
        <v>487.3115944574281</v>
      </c>
      <c r="H190" s="39">
        <f t="shared" si="25"/>
        <v>0</v>
      </c>
      <c r="I190" s="37">
        <f t="shared" si="27"/>
        <v>487.3115944574281</v>
      </c>
      <c r="J190" s="40">
        <f t="shared" si="28"/>
        <v>-114.21035612670107</v>
      </c>
      <c r="K190" s="37">
        <f t="shared" si="29"/>
        <v>373.10123833072703</v>
      </c>
      <c r="L190" s="37">
        <f t="shared" si="30"/>
        <v>1415152.8703043712</v>
      </c>
      <c r="M190" s="37">
        <f t="shared" si="31"/>
        <v>1083485.9961124314</v>
      </c>
      <c r="N190" s="41">
        <f>'jan-mar'!M190</f>
        <v>3340118.9945873735</v>
      </c>
      <c r="O190" s="41">
        <f t="shared" si="32"/>
        <v>-2256632.9984749421</v>
      </c>
    </row>
    <row r="191" spans="1:15" s="34" customFormat="1" x14ac:dyDescent="0.2">
      <c r="A191" s="33">
        <v>3450</v>
      </c>
      <c r="B191" s="34" t="s">
        <v>133</v>
      </c>
      <c r="C191" s="36">
        <v>9523746</v>
      </c>
      <c r="D191" s="36">
        <v>1257</v>
      </c>
      <c r="E191" s="37">
        <f t="shared" si="26"/>
        <v>7576.5680190930789</v>
      </c>
      <c r="F191" s="38">
        <f t="shared" si="23"/>
        <v>0.73970777946706856</v>
      </c>
      <c r="G191" s="39">
        <f t="shared" si="24"/>
        <v>1599.6492953982747</v>
      </c>
      <c r="H191" s="39">
        <f t="shared" si="25"/>
        <v>574.6359994158363</v>
      </c>
      <c r="I191" s="37">
        <f t="shared" si="27"/>
        <v>2174.2852948141108</v>
      </c>
      <c r="J191" s="40">
        <f t="shared" si="28"/>
        <v>-114.21035612670107</v>
      </c>
      <c r="K191" s="37">
        <f t="shared" si="29"/>
        <v>2060.0749386874095</v>
      </c>
      <c r="L191" s="37">
        <f t="shared" si="30"/>
        <v>2733076.6155813374</v>
      </c>
      <c r="M191" s="37">
        <f t="shared" si="31"/>
        <v>2589514.1979300738</v>
      </c>
      <c r="N191" s="41">
        <f>'jan-mar'!M191</f>
        <v>2546064.9389277981</v>
      </c>
      <c r="O191" s="41">
        <f t="shared" si="32"/>
        <v>43449.259002275765</v>
      </c>
    </row>
    <row r="192" spans="1:15" s="34" customFormat="1" x14ac:dyDescent="0.2">
      <c r="A192" s="33">
        <v>3451</v>
      </c>
      <c r="B192" s="34" t="s">
        <v>134</v>
      </c>
      <c r="C192" s="36">
        <v>61205470</v>
      </c>
      <c r="D192" s="36">
        <v>6360</v>
      </c>
      <c r="E192" s="37">
        <f t="shared" si="26"/>
        <v>9623.5015723270444</v>
      </c>
      <c r="F192" s="38">
        <f t="shared" si="23"/>
        <v>0.9395519133234127</v>
      </c>
      <c r="G192" s="39">
        <f t="shared" si="24"/>
        <v>371.48916345789547</v>
      </c>
      <c r="H192" s="39">
        <f t="shared" si="25"/>
        <v>0</v>
      </c>
      <c r="I192" s="37">
        <f t="shared" si="27"/>
        <v>371.48916345789547</v>
      </c>
      <c r="J192" s="40">
        <f t="shared" si="28"/>
        <v>-114.21035612670107</v>
      </c>
      <c r="K192" s="37">
        <f t="shared" si="29"/>
        <v>257.2788073311944</v>
      </c>
      <c r="L192" s="37">
        <f t="shared" si="30"/>
        <v>2362671.0795922154</v>
      </c>
      <c r="M192" s="37">
        <f t="shared" si="31"/>
        <v>1636293.2146263963</v>
      </c>
      <c r="N192" s="41">
        <f>'jan-mar'!M192</f>
        <v>3257442.9228566391</v>
      </c>
      <c r="O192" s="41">
        <f t="shared" si="32"/>
        <v>-1621149.7082302428</v>
      </c>
    </row>
    <row r="193" spans="1:15" s="34" customFormat="1" x14ac:dyDescent="0.2">
      <c r="A193" s="33">
        <v>3452</v>
      </c>
      <c r="B193" s="34" t="s">
        <v>135</v>
      </c>
      <c r="C193" s="36">
        <v>21112136</v>
      </c>
      <c r="D193" s="36">
        <v>2120</v>
      </c>
      <c r="E193" s="37">
        <f t="shared" si="26"/>
        <v>9958.5547169811325</v>
      </c>
      <c r="F193" s="38">
        <f t="shared" si="23"/>
        <v>0.9722634810161952</v>
      </c>
      <c r="G193" s="39">
        <f t="shared" si="24"/>
        <v>170.45727666544261</v>
      </c>
      <c r="H193" s="39">
        <f t="shared" si="25"/>
        <v>0</v>
      </c>
      <c r="I193" s="37">
        <f t="shared" si="27"/>
        <v>170.45727666544261</v>
      </c>
      <c r="J193" s="40">
        <f t="shared" si="28"/>
        <v>-114.21035612670107</v>
      </c>
      <c r="K193" s="37">
        <f t="shared" si="29"/>
        <v>56.246920538741534</v>
      </c>
      <c r="L193" s="37">
        <f t="shared" si="30"/>
        <v>361369.4265307383</v>
      </c>
      <c r="M193" s="37">
        <f t="shared" si="31"/>
        <v>119243.47154213206</v>
      </c>
      <c r="N193" s="41">
        <f>'jan-mar'!M193</f>
        <v>440845.27537175495</v>
      </c>
      <c r="O193" s="41">
        <f t="shared" si="32"/>
        <v>-321601.80382962292</v>
      </c>
    </row>
    <row r="194" spans="1:15" s="34" customFormat="1" x14ac:dyDescent="0.2">
      <c r="A194" s="33">
        <v>3453</v>
      </c>
      <c r="B194" s="34" t="s">
        <v>136</v>
      </c>
      <c r="C194" s="36">
        <v>32836378</v>
      </c>
      <c r="D194" s="36">
        <v>3236</v>
      </c>
      <c r="E194" s="37">
        <f t="shared" si="26"/>
        <v>10147.211990111249</v>
      </c>
      <c r="F194" s="38">
        <f t="shared" si="23"/>
        <v>0.99068227594230407</v>
      </c>
      <c r="G194" s="39">
        <f t="shared" si="24"/>
        <v>57.26291278737262</v>
      </c>
      <c r="H194" s="39">
        <f t="shared" si="25"/>
        <v>0</v>
      </c>
      <c r="I194" s="37">
        <f t="shared" si="27"/>
        <v>57.26291278737262</v>
      </c>
      <c r="J194" s="40">
        <f t="shared" si="28"/>
        <v>-114.21035612670107</v>
      </c>
      <c r="K194" s="37">
        <f t="shared" si="29"/>
        <v>-56.947443339328451</v>
      </c>
      <c r="L194" s="37">
        <f t="shared" si="30"/>
        <v>185302.78577993781</v>
      </c>
      <c r="M194" s="37">
        <f t="shared" si="31"/>
        <v>-184281.92664606686</v>
      </c>
      <c r="N194" s="41">
        <f>'jan-mar'!M194</f>
        <v>132590.97240707505</v>
      </c>
      <c r="O194" s="41">
        <f t="shared" si="32"/>
        <v>-316872.89905314194</v>
      </c>
    </row>
    <row r="195" spans="1:15" s="34" customFormat="1" x14ac:dyDescent="0.2">
      <c r="A195" s="33">
        <v>3454</v>
      </c>
      <c r="B195" s="34" t="s">
        <v>137</v>
      </c>
      <c r="C195" s="36">
        <v>18692708</v>
      </c>
      <c r="D195" s="36">
        <v>1573</v>
      </c>
      <c r="E195" s="37">
        <f t="shared" si="26"/>
        <v>11883.476160203432</v>
      </c>
      <c r="F195" s="38">
        <f t="shared" si="23"/>
        <v>1.1601954526986658</v>
      </c>
      <c r="G195" s="39">
        <f t="shared" si="24"/>
        <v>-984.49558926793725</v>
      </c>
      <c r="H195" s="39">
        <f t="shared" si="25"/>
        <v>0</v>
      </c>
      <c r="I195" s="37">
        <f t="shared" si="27"/>
        <v>-984.49558926793725</v>
      </c>
      <c r="J195" s="40">
        <f t="shared" si="28"/>
        <v>-114.21035612670107</v>
      </c>
      <c r="K195" s="37">
        <f t="shared" si="29"/>
        <v>-1098.7059453946383</v>
      </c>
      <c r="L195" s="37">
        <f t="shared" si="30"/>
        <v>-1548611.5619184652</v>
      </c>
      <c r="M195" s="37">
        <f t="shared" si="31"/>
        <v>-1728264.4521057662</v>
      </c>
      <c r="N195" s="41">
        <f>'jan-mar'!M195</f>
        <v>167345.87422630718</v>
      </c>
      <c r="O195" s="41">
        <f t="shared" si="32"/>
        <v>-1895610.3263320734</v>
      </c>
    </row>
    <row r="196" spans="1:15" s="34" customFormat="1" x14ac:dyDescent="0.2">
      <c r="A196" s="33">
        <v>3801</v>
      </c>
      <c r="B196" s="34" t="s">
        <v>155</v>
      </c>
      <c r="C196" s="36">
        <v>226893886</v>
      </c>
      <c r="D196" s="36">
        <v>27510</v>
      </c>
      <c r="E196" s="37">
        <f t="shared" si="26"/>
        <v>8247.6876045074514</v>
      </c>
      <c r="F196" s="38">
        <f t="shared" si="23"/>
        <v>0.80522984394701613</v>
      </c>
      <c r="G196" s="39">
        <f t="shared" si="24"/>
        <v>1196.9775441496513</v>
      </c>
      <c r="H196" s="39">
        <f t="shared" si="25"/>
        <v>339.744144520806</v>
      </c>
      <c r="I196" s="37">
        <f t="shared" si="27"/>
        <v>1536.7216886704573</v>
      </c>
      <c r="J196" s="40">
        <f t="shared" si="28"/>
        <v>-114.21035612670107</v>
      </c>
      <c r="K196" s="37">
        <f t="shared" si="29"/>
        <v>1422.5113325437562</v>
      </c>
      <c r="L196" s="37">
        <f t="shared" si="30"/>
        <v>42275213.65532428</v>
      </c>
      <c r="M196" s="37">
        <f t="shared" si="31"/>
        <v>39133286.758278735</v>
      </c>
      <c r="N196" s="41">
        <f>'jan-mar'!M196</f>
        <v>34266671.230233677</v>
      </c>
      <c r="O196" s="41">
        <f t="shared" si="32"/>
        <v>4866615.5280450583</v>
      </c>
    </row>
    <row r="197" spans="1:15" s="34" customFormat="1" x14ac:dyDescent="0.2">
      <c r="A197" s="33">
        <v>3802</v>
      </c>
      <c r="B197" s="34" t="s">
        <v>160</v>
      </c>
      <c r="C197" s="36">
        <v>221733514</v>
      </c>
      <c r="D197" s="36">
        <v>25011</v>
      </c>
      <c r="E197" s="37">
        <f t="shared" si="26"/>
        <v>8865.4397665027391</v>
      </c>
      <c r="F197" s="38">
        <f t="shared" si="23"/>
        <v>0.86554159444657974</v>
      </c>
      <c r="G197" s="39">
        <f t="shared" si="24"/>
        <v>826.32624695247864</v>
      </c>
      <c r="H197" s="39">
        <f t="shared" si="25"/>
        <v>123.53088782245531</v>
      </c>
      <c r="I197" s="37">
        <f t="shared" si="27"/>
        <v>949.85713477493391</v>
      </c>
      <c r="J197" s="40">
        <f t="shared" si="28"/>
        <v>-114.21035612670107</v>
      </c>
      <c r="K197" s="37">
        <f t="shared" si="29"/>
        <v>835.64677864823284</v>
      </c>
      <c r="L197" s="37">
        <f t="shared" si="30"/>
        <v>23756876.797855873</v>
      </c>
      <c r="M197" s="37">
        <f t="shared" si="31"/>
        <v>20900361.580770951</v>
      </c>
      <c r="N197" s="41">
        <f>'jan-mar'!M197</f>
        <v>17500650.178021606</v>
      </c>
      <c r="O197" s="41">
        <f t="shared" si="32"/>
        <v>3399711.4027493447</v>
      </c>
    </row>
    <row r="198" spans="1:15" s="34" customFormat="1" x14ac:dyDescent="0.2">
      <c r="A198" s="33">
        <v>3803</v>
      </c>
      <c r="B198" s="34" t="s">
        <v>156</v>
      </c>
      <c r="C198" s="36">
        <v>544716960</v>
      </c>
      <c r="D198" s="36">
        <v>57026</v>
      </c>
      <c r="E198" s="37">
        <f t="shared" si="26"/>
        <v>9552.0808052467291</v>
      </c>
      <c r="F198" s="38">
        <f t="shared" si="23"/>
        <v>0.93257903366448514</v>
      </c>
      <c r="G198" s="39">
        <f t="shared" si="24"/>
        <v>414.34162370608465</v>
      </c>
      <c r="H198" s="39">
        <f t="shared" si="25"/>
        <v>0</v>
      </c>
      <c r="I198" s="37">
        <f t="shared" si="27"/>
        <v>414.34162370608465</v>
      </c>
      <c r="J198" s="40">
        <f t="shared" si="28"/>
        <v>-114.21035612670107</v>
      </c>
      <c r="K198" s="37">
        <f t="shared" si="29"/>
        <v>300.13126757938358</v>
      </c>
      <c r="L198" s="37">
        <f t="shared" si="30"/>
        <v>23628245.433463182</v>
      </c>
      <c r="M198" s="37">
        <f t="shared" si="31"/>
        <v>17115285.664981928</v>
      </c>
      <c r="N198" s="41">
        <f>'jan-mar'!M198</f>
        <v>14330646.622523477</v>
      </c>
      <c r="O198" s="41">
        <f t="shared" si="32"/>
        <v>2784639.0424584504</v>
      </c>
    </row>
    <row r="199" spans="1:15" s="34" customFormat="1" x14ac:dyDescent="0.2">
      <c r="A199" s="33">
        <v>3804</v>
      </c>
      <c r="B199" s="34" t="s">
        <v>157</v>
      </c>
      <c r="C199" s="36">
        <v>564455134</v>
      </c>
      <c r="D199" s="36">
        <v>64345</v>
      </c>
      <c r="E199" s="37">
        <f t="shared" si="26"/>
        <v>8772.3231641930215</v>
      </c>
      <c r="F199" s="38">
        <f t="shared" si="23"/>
        <v>0.85645052907866348</v>
      </c>
      <c r="G199" s="39">
        <f t="shared" si="24"/>
        <v>882.19620833830925</v>
      </c>
      <c r="H199" s="39">
        <f t="shared" si="25"/>
        <v>156.12169863085646</v>
      </c>
      <c r="I199" s="37">
        <f t="shared" si="27"/>
        <v>1038.3179069691657</v>
      </c>
      <c r="J199" s="40">
        <f t="shared" si="28"/>
        <v>-114.21035612670107</v>
      </c>
      <c r="K199" s="37">
        <f t="shared" si="29"/>
        <v>924.10755084246466</v>
      </c>
      <c r="L199" s="37">
        <f t="shared" si="30"/>
        <v>66810565.72393097</v>
      </c>
      <c r="M199" s="37">
        <f t="shared" si="31"/>
        <v>59461700.358958386</v>
      </c>
      <c r="N199" s="41">
        <f>'jan-mar'!M199</f>
        <v>53907924.868861698</v>
      </c>
      <c r="O199" s="41">
        <f t="shared" si="32"/>
        <v>5553775.4900966883</v>
      </c>
    </row>
    <row r="200" spans="1:15" s="34" customFormat="1" x14ac:dyDescent="0.2">
      <c r="A200" s="33">
        <v>3805</v>
      </c>
      <c r="B200" s="34" t="s">
        <v>158</v>
      </c>
      <c r="C200" s="36">
        <v>414995725</v>
      </c>
      <c r="D200" s="36">
        <v>47499</v>
      </c>
      <c r="E200" s="37">
        <f t="shared" si="26"/>
        <v>8736.9360407587519</v>
      </c>
      <c r="F200" s="38">
        <f t="shared" ref="F200:F263" si="33">IF(ISNUMBER(C200),E200/E$365,"")</f>
        <v>0.85299564945093143</v>
      </c>
      <c r="G200" s="39">
        <f t="shared" ref="G200:G263" si="34">(E$365-E200)*0.6</f>
        <v>903.42848239887098</v>
      </c>
      <c r="H200" s="39">
        <f t="shared" ref="H200:H263" si="35">IF(E200&gt;=E$365*0.9,0,IF(E200&lt;0.9*E$365,(E$365*0.9-E200)*0.35))</f>
        <v>168.50719183285082</v>
      </c>
      <c r="I200" s="37">
        <f t="shared" si="27"/>
        <v>1071.9356742317218</v>
      </c>
      <c r="J200" s="40">
        <f t="shared" si="28"/>
        <v>-114.21035612670107</v>
      </c>
      <c r="K200" s="37">
        <f t="shared" si="29"/>
        <v>957.72531810502073</v>
      </c>
      <c r="L200" s="37">
        <f t="shared" si="30"/>
        <v>50915872.590332553</v>
      </c>
      <c r="M200" s="37">
        <f t="shared" si="31"/>
        <v>45490994.884670377</v>
      </c>
      <c r="N200" s="41">
        <f>'jan-mar'!M200</f>
        <v>39495709.682801507</v>
      </c>
      <c r="O200" s="41">
        <f t="shared" si="32"/>
        <v>5995285.2018688694</v>
      </c>
    </row>
    <row r="201" spans="1:15" s="34" customFormat="1" x14ac:dyDescent="0.2">
      <c r="A201" s="33">
        <v>3806</v>
      </c>
      <c r="B201" s="34" t="s">
        <v>162</v>
      </c>
      <c r="C201" s="36">
        <v>330239770</v>
      </c>
      <c r="D201" s="36">
        <v>36526</v>
      </c>
      <c r="E201" s="37">
        <f t="shared" ref="E201:E264" si="36">(C201)/D201</f>
        <v>9041.2246071291684</v>
      </c>
      <c r="F201" s="38">
        <f t="shared" si="33"/>
        <v>0.88270364114055422</v>
      </c>
      <c r="G201" s="39">
        <f t="shared" si="34"/>
        <v>720.85534257662107</v>
      </c>
      <c r="H201" s="39">
        <f t="shared" si="35"/>
        <v>62.006193603205062</v>
      </c>
      <c r="I201" s="37">
        <f t="shared" ref="I201:I264" si="37">G201+H201</f>
        <v>782.86153617982609</v>
      </c>
      <c r="J201" s="40">
        <f t="shared" ref="J201:J264" si="38">I$367</f>
        <v>-114.21035612670107</v>
      </c>
      <c r="K201" s="37">
        <f t="shared" ref="K201:K264" si="39">I201+J201</f>
        <v>668.65118005312502</v>
      </c>
      <c r="L201" s="37">
        <f t="shared" ref="L201:L264" si="40">(I201*D201)</f>
        <v>28594800.470504329</v>
      </c>
      <c r="M201" s="37">
        <f t="shared" ref="M201:M264" si="41">(K201*D201)</f>
        <v>24423153.002620444</v>
      </c>
      <c r="N201" s="41">
        <f>'jan-mar'!M201</f>
        <v>18990049.430371337</v>
      </c>
      <c r="O201" s="41">
        <f t="shared" ref="O201:O264" si="42">M201-N201</f>
        <v>5433103.5722491071</v>
      </c>
    </row>
    <row r="202" spans="1:15" s="34" customFormat="1" x14ac:dyDescent="0.2">
      <c r="A202" s="33">
        <v>3807</v>
      </c>
      <c r="B202" s="34" t="s">
        <v>163</v>
      </c>
      <c r="C202" s="36">
        <v>462162428</v>
      </c>
      <c r="D202" s="36">
        <v>55144</v>
      </c>
      <c r="E202" s="37">
        <f t="shared" si="36"/>
        <v>8381.0102277672995</v>
      </c>
      <c r="F202" s="38">
        <f t="shared" si="33"/>
        <v>0.81824626264156797</v>
      </c>
      <c r="G202" s="39">
        <f t="shared" si="34"/>
        <v>1116.9839701937424</v>
      </c>
      <c r="H202" s="39">
        <f t="shared" si="35"/>
        <v>293.08122637985912</v>
      </c>
      <c r="I202" s="37">
        <f t="shared" si="37"/>
        <v>1410.0651965736015</v>
      </c>
      <c r="J202" s="40">
        <f t="shared" si="38"/>
        <v>-114.21035612670107</v>
      </c>
      <c r="K202" s="37">
        <f t="shared" si="39"/>
        <v>1295.8548404469004</v>
      </c>
      <c r="L202" s="37">
        <f t="shared" si="40"/>
        <v>77756635.199854687</v>
      </c>
      <c r="M202" s="37">
        <f t="shared" si="41"/>
        <v>71458619.321603879</v>
      </c>
      <c r="N202" s="41">
        <f>'jan-mar'!M202</f>
        <v>62918105.519120499</v>
      </c>
      <c r="O202" s="41">
        <f t="shared" si="42"/>
        <v>8540513.8024833798</v>
      </c>
    </row>
    <row r="203" spans="1:15" s="34" customFormat="1" x14ac:dyDescent="0.2">
      <c r="A203" s="33">
        <v>3808</v>
      </c>
      <c r="B203" s="34" t="s">
        <v>164</v>
      </c>
      <c r="C203" s="36">
        <v>111937240</v>
      </c>
      <c r="D203" s="36">
        <v>12994</v>
      </c>
      <c r="E203" s="37">
        <f t="shared" si="36"/>
        <v>8614.5328613206093</v>
      </c>
      <c r="F203" s="38">
        <f t="shared" si="33"/>
        <v>0.84104530678473632</v>
      </c>
      <c r="G203" s="39">
        <f t="shared" si="34"/>
        <v>976.87039006175655</v>
      </c>
      <c r="H203" s="39">
        <f t="shared" si="35"/>
        <v>211.34830463620074</v>
      </c>
      <c r="I203" s="37">
        <f t="shared" si="37"/>
        <v>1188.2186946979573</v>
      </c>
      <c r="J203" s="40">
        <f t="shared" si="38"/>
        <v>-114.21035612670107</v>
      </c>
      <c r="K203" s="37">
        <f t="shared" si="39"/>
        <v>1074.0083385712562</v>
      </c>
      <c r="L203" s="37">
        <f t="shared" si="40"/>
        <v>15439713.718905257</v>
      </c>
      <c r="M203" s="37">
        <f t="shared" si="41"/>
        <v>13955664.351394903</v>
      </c>
      <c r="N203" s="41">
        <f>'jan-mar'!M203</f>
        <v>15917232.76080176</v>
      </c>
      <c r="O203" s="41">
        <f t="shared" si="42"/>
        <v>-1961568.4094068576</v>
      </c>
    </row>
    <row r="204" spans="1:15" s="34" customFormat="1" x14ac:dyDescent="0.2">
      <c r="A204" s="33">
        <v>3811</v>
      </c>
      <c r="B204" s="34" t="s">
        <v>161</v>
      </c>
      <c r="C204" s="36">
        <v>263586150</v>
      </c>
      <c r="D204" s="36">
        <v>26957</v>
      </c>
      <c r="E204" s="37">
        <f t="shared" si="36"/>
        <v>9778.0224060540859</v>
      </c>
      <c r="F204" s="38">
        <f t="shared" si="33"/>
        <v>0.95463793413251663</v>
      </c>
      <c r="G204" s="39">
        <f t="shared" si="34"/>
        <v>278.77666322167062</v>
      </c>
      <c r="H204" s="39">
        <f t="shared" si="35"/>
        <v>0</v>
      </c>
      <c r="I204" s="37">
        <f t="shared" si="37"/>
        <v>278.77666322167062</v>
      </c>
      <c r="J204" s="40">
        <f t="shared" si="38"/>
        <v>-114.21035612670107</v>
      </c>
      <c r="K204" s="37">
        <f t="shared" si="39"/>
        <v>164.56630709496955</v>
      </c>
      <c r="L204" s="37">
        <f t="shared" si="40"/>
        <v>7514982.5104665747</v>
      </c>
      <c r="M204" s="37">
        <f t="shared" si="41"/>
        <v>4436213.9403590942</v>
      </c>
      <c r="N204" s="41">
        <f>'jan-mar'!M204</f>
        <v>3037494.3193379366</v>
      </c>
      <c r="O204" s="41">
        <f t="shared" si="42"/>
        <v>1398719.6210211576</v>
      </c>
    </row>
    <row r="205" spans="1:15" s="34" customFormat="1" x14ac:dyDescent="0.2">
      <c r="A205" s="33">
        <v>3812</v>
      </c>
      <c r="B205" s="34" t="s">
        <v>165</v>
      </c>
      <c r="C205" s="36">
        <v>19619155</v>
      </c>
      <c r="D205" s="36">
        <v>2347</v>
      </c>
      <c r="E205" s="37">
        <f t="shared" si="36"/>
        <v>8359.2479761397535</v>
      </c>
      <c r="F205" s="38">
        <f t="shared" si="33"/>
        <v>0.81612159263437611</v>
      </c>
      <c r="G205" s="39">
        <f t="shared" si="34"/>
        <v>1130.0413211702701</v>
      </c>
      <c r="H205" s="39">
        <f t="shared" si="35"/>
        <v>300.69801444950025</v>
      </c>
      <c r="I205" s="37">
        <f t="shared" si="37"/>
        <v>1430.7393356197704</v>
      </c>
      <c r="J205" s="40">
        <f t="shared" si="38"/>
        <v>-114.21035612670107</v>
      </c>
      <c r="K205" s="37">
        <f t="shared" si="39"/>
        <v>1316.5289794930693</v>
      </c>
      <c r="L205" s="37">
        <f t="shared" si="40"/>
        <v>3357945.2206996009</v>
      </c>
      <c r="M205" s="37">
        <f t="shared" si="41"/>
        <v>3089893.5148702338</v>
      </c>
      <c r="N205" s="41">
        <f>'jan-mar'!M205</f>
        <v>2748350.0690242993</v>
      </c>
      <c r="O205" s="41">
        <f t="shared" si="42"/>
        <v>341543.44584593456</v>
      </c>
    </row>
    <row r="206" spans="1:15" s="34" customFormat="1" x14ac:dyDescent="0.2">
      <c r="A206" s="33">
        <v>3813</v>
      </c>
      <c r="B206" s="34" t="s">
        <v>166</v>
      </c>
      <c r="C206" s="36">
        <v>125716138</v>
      </c>
      <c r="D206" s="36">
        <v>14014</v>
      </c>
      <c r="E206" s="37">
        <f t="shared" si="36"/>
        <v>8970.7533894676744</v>
      </c>
      <c r="F206" s="38">
        <f t="shared" si="33"/>
        <v>0.87582346692429158</v>
      </c>
      <c r="G206" s="39">
        <f t="shared" si="34"/>
        <v>763.13807317351745</v>
      </c>
      <c r="H206" s="39">
        <f t="shared" si="35"/>
        <v>86.671119784727935</v>
      </c>
      <c r="I206" s="37">
        <f t="shared" si="37"/>
        <v>849.80919295824538</v>
      </c>
      <c r="J206" s="40">
        <f t="shared" si="38"/>
        <v>-114.21035612670107</v>
      </c>
      <c r="K206" s="37">
        <f t="shared" si="39"/>
        <v>735.5988368315443</v>
      </c>
      <c r="L206" s="37">
        <f t="shared" si="40"/>
        <v>11909226.030116851</v>
      </c>
      <c r="M206" s="37">
        <f t="shared" si="41"/>
        <v>10308682.099357262</v>
      </c>
      <c r="N206" s="41">
        <f>'jan-mar'!M206</f>
        <v>7931229.7545617903</v>
      </c>
      <c r="O206" s="41">
        <f t="shared" si="42"/>
        <v>2377452.344795472</v>
      </c>
    </row>
    <row r="207" spans="1:15" s="34" customFormat="1" x14ac:dyDescent="0.2">
      <c r="A207" s="33">
        <v>3814</v>
      </c>
      <c r="B207" s="34" t="s">
        <v>167</v>
      </c>
      <c r="C207" s="36">
        <v>83724417</v>
      </c>
      <c r="D207" s="36">
        <v>10416</v>
      </c>
      <c r="E207" s="37">
        <f t="shared" si="36"/>
        <v>8038.0584677419356</v>
      </c>
      <c r="F207" s="38">
        <f t="shared" si="33"/>
        <v>0.78476354536992243</v>
      </c>
      <c r="G207" s="39">
        <f t="shared" si="34"/>
        <v>1322.7550262089608</v>
      </c>
      <c r="H207" s="39">
        <f t="shared" si="35"/>
        <v>413.11434238873653</v>
      </c>
      <c r="I207" s="37">
        <f t="shared" si="37"/>
        <v>1735.8693685976973</v>
      </c>
      <c r="J207" s="40">
        <f t="shared" si="38"/>
        <v>-114.21035612670107</v>
      </c>
      <c r="K207" s="37">
        <f t="shared" si="39"/>
        <v>1621.6590124709962</v>
      </c>
      <c r="L207" s="37">
        <f t="shared" si="40"/>
        <v>18080815.343313616</v>
      </c>
      <c r="M207" s="37">
        <f t="shared" si="41"/>
        <v>16891200.273897897</v>
      </c>
      <c r="N207" s="41">
        <f>'jan-mar'!M207</f>
        <v>15349186.926867103</v>
      </c>
      <c r="O207" s="41">
        <f t="shared" si="42"/>
        <v>1542013.3470307942</v>
      </c>
    </row>
    <row r="208" spans="1:15" s="34" customFormat="1" x14ac:dyDescent="0.2">
      <c r="A208" s="33">
        <v>3815</v>
      </c>
      <c r="B208" s="34" t="s">
        <v>168</v>
      </c>
      <c r="C208" s="36">
        <v>29532981</v>
      </c>
      <c r="D208" s="36">
        <v>4071</v>
      </c>
      <c r="E208" s="37">
        <f t="shared" si="36"/>
        <v>7254.478260869565</v>
      </c>
      <c r="F208" s="38">
        <f t="shared" si="33"/>
        <v>0.70826183992766223</v>
      </c>
      <c r="G208" s="39">
        <f t="shared" si="34"/>
        <v>1792.9031503323831</v>
      </c>
      <c r="H208" s="39">
        <f t="shared" si="35"/>
        <v>687.36741479406624</v>
      </c>
      <c r="I208" s="37">
        <f t="shared" si="37"/>
        <v>2480.2705651264496</v>
      </c>
      <c r="J208" s="40">
        <f t="shared" si="38"/>
        <v>-114.21035612670107</v>
      </c>
      <c r="K208" s="37">
        <f t="shared" si="39"/>
        <v>2366.0602089997483</v>
      </c>
      <c r="L208" s="37">
        <f t="shared" si="40"/>
        <v>10097181.470629776</v>
      </c>
      <c r="M208" s="37">
        <f t="shared" si="41"/>
        <v>9632231.1108379755</v>
      </c>
      <c r="N208" s="41">
        <f>'jan-mar'!M208</f>
        <v>8976569.0796539914</v>
      </c>
      <c r="O208" s="41">
        <f t="shared" si="42"/>
        <v>655662.03118398413</v>
      </c>
    </row>
    <row r="209" spans="1:15" s="34" customFormat="1" x14ac:dyDescent="0.2">
      <c r="A209" s="33">
        <v>3816</v>
      </c>
      <c r="B209" s="34" t="s">
        <v>169</v>
      </c>
      <c r="C209" s="36">
        <v>49910071</v>
      </c>
      <c r="D209" s="36">
        <v>6488</v>
      </c>
      <c r="E209" s="37">
        <f t="shared" si="36"/>
        <v>7692.6743218249076</v>
      </c>
      <c r="F209" s="38">
        <f t="shared" si="33"/>
        <v>0.75104335187392368</v>
      </c>
      <c r="G209" s="39">
        <f t="shared" si="34"/>
        <v>1529.9855137591776</v>
      </c>
      <c r="H209" s="39">
        <f t="shared" si="35"/>
        <v>533.99879345969634</v>
      </c>
      <c r="I209" s="37">
        <f t="shared" si="37"/>
        <v>2063.9843072188742</v>
      </c>
      <c r="J209" s="40">
        <f t="shared" si="38"/>
        <v>-114.21035612670107</v>
      </c>
      <c r="K209" s="37">
        <f t="shared" si="39"/>
        <v>1949.7739510921731</v>
      </c>
      <c r="L209" s="37">
        <f t="shared" si="40"/>
        <v>13391130.185236055</v>
      </c>
      <c r="M209" s="37">
        <f t="shared" si="41"/>
        <v>12650133.394686019</v>
      </c>
      <c r="N209" s="41">
        <f>'jan-mar'!M209</f>
        <v>11931978.935014758</v>
      </c>
      <c r="O209" s="41">
        <f t="shared" si="42"/>
        <v>718154.45967126079</v>
      </c>
    </row>
    <row r="210" spans="1:15" s="34" customFormat="1" x14ac:dyDescent="0.2">
      <c r="A210" s="33">
        <v>3817</v>
      </c>
      <c r="B210" s="34" t="s">
        <v>405</v>
      </c>
      <c r="C210" s="36">
        <v>78511220</v>
      </c>
      <c r="D210" s="36">
        <v>10461</v>
      </c>
      <c r="E210" s="37">
        <f t="shared" si="36"/>
        <v>7505.1352643150749</v>
      </c>
      <c r="F210" s="38">
        <f t="shared" si="33"/>
        <v>0.7327337294374382</v>
      </c>
      <c r="G210" s="39">
        <f t="shared" si="34"/>
        <v>1642.5089482650772</v>
      </c>
      <c r="H210" s="39">
        <f t="shared" si="35"/>
        <v>599.63746358813773</v>
      </c>
      <c r="I210" s="37">
        <f t="shared" si="37"/>
        <v>2242.1464118532149</v>
      </c>
      <c r="J210" s="40">
        <f t="shared" si="38"/>
        <v>-114.21035612670107</v>
      </c>
      <c r="K210" s="37">
        <f t="shared" si="39"/>
        <v>2127.9360557265136</v>
      </c>
      <c r="L210" s="37">
        <f t="shared" si="40"/>
        <v>23455093.614396483</v>
      </c>
      <c r="M210" s="37">
        <f t="shared" si="41"/>
        <v>22260339.078955058</v>
      </c>
      <c r="N210" s="41">
        <f>'jan-mar'!M210</f>
        <v>20280049.353797689</v>
      </c>
      <c r="O210" s="41">
        <f t="shared" si="42"/>
        <v>1980289.7251573689</v>
      </c>
    </row>
    <row r="211" spans="1:15" s="34" customFormat="1" x14ac:dyDescent="0.2">
      <c r="A211" s="33">
        <v>3818</v>
      </c>
      <c r="B211" s="34" t="s">
        <v>171</v>
      </c>
      <c r="C211" s="36">
        <v>96626924</v>
      </c>
      <c r="D211" s="36">
        <v>5604</v>
      </c>
      <c r="E211" s="37">
        <f t="shared" si="36"/>
        <v>17242.491791577446</v>
      </c>
      <c r="F211" s="38">
        <f t="shared" si="33"/>
        <v>1.6834014138704481</v>
      </c>
      <c r="G211" s="39">
        <f t="shared" si="34"/>
        <v>-4199.9049680923454</v>
      </c>
      <c r="H211" s="39">
        <f t="shared" si="35"/>
        <v>0</v>
      </c>
      <c r="I211" s="37">
        <f t="shared" si="37"/>
        <v>-4199.9049680923454</v>
      </c>
      <c r="J211" s="40">
        <f t="shared" si="38"/>
        <v>-114.21035612670107</v>
      </c>
      <c r="K211" s="37">
        <f t="shared" si="39"/>
        <v>-4314.1153242190467</v>
      </c>
      <c r="L211" s="37">
        <f t="shared" si="40"/>
        <v>-23536267.441189505</v>
      </c>
      <c r="M211" s="37">
        <f t="shared" si="41"/>
        <v>-24176302.276923537</v>
      </c>
      <c r="N211" s="41">
        <f>'jan-mar'!M211</f>
        <v>-10516481.975102207</v>
      </c>
      <c r="O211" s="41">
        <f t="shared" si="42"/>
        <v>-13659820.301821331</v>
      </c>
    </row>
    <row r="212" spans="1:15" s="34" customFormat="1" x14ac:dyDescent="0.2">
      <c r="A212" s="33">
        <v>3819</v>
      </c>
      <c r="B212" s="34" t="s">
        <v>172</v>
      </c>
      <c r="C212" s="36">
        <v>18727744</v>
      </c>
      <c r="D212" s="36">
        <v>1561</v>
      </c>
      <c r="E212" s="37">
        <f t="shared" si="36"/>
        <v>11997.273542600897</v>
      </c>
      <c r="F212" s="38">
        <f t="shared" si="33"/>
        <v>1.1713056029448281</v>
      </c>
      <c r="G212" s="39">
        <f t="shared" si="34"/>
        <v>-1052.7740187064157</v>
      </c>
      <c r="H212" s="39">
        <f t="shared" si="35"/>
        <v>0</v>
      </c>
      <c r="I212" s="37">
        <f t="shared" si="37"/>
        <v>-1052.7740187064157</v>
      </c>
      <c r="J212" s="40">
        <f t="shared" si="38"/>
        <v>-114.21035612670107</v>
      </c>
      <c r="K212" s="37">
        <f t="shared" si="39"/>
        <v>-1166.9843748331168</v>
      </c>
      <c r="L212" s="37">
        <f t="shared" si="40"/>
        <v>-1643380.2432007149</v>
      </c>
      <c r="M212" s="37">
        <f t="shared" si="41"/>
        <v>-1821662.6091144953</v>
      </c>
      <c r="N212" s="41">
        <f>'jan-mar'!M212</f>
        <v>-142044.39563428756</v>
      </c>
      <c r="O212" s="41">
        <f t="shared" si="42"/>
        <v>-1679618.2134802078</v>
      </c>
    </row>
    <row r="213" spans="1:15" s="34" customFormat="1" x14ac:dyDescent="0.2">
      <c r="A213" s="33">
        <v>3820</v>
      </c>
      <c r="B213" s="34" t="s">
        <v>173</v>
      </c>
      <c r="C213" s="36">
        <v>28993457</v>
      </c>
      <c r="D213" s="36">
        <v>2900</v>
      </c>
      <c r="E213" s="37">
        <f t="shared" si="36"/>
        <v>9997.7437931034474</v>
      </c>
      <c r="F213" s="38">
        <f t="shared" si="33"/>
        <v>0.97608954902017164</v>
      </c>
      <c r="G213" s="39">
        <f t="shared" si="34"/>
        <v>146.94383099205371</v>
      </c>
      <c r="H213" s="39">
        <f t="shared" si="35"/>
        <v>0</v>
      </c>
      <c r="I213" s="37">
        <f t="shared" si="37"/>
        <v>146.94383099205371</v>
      </c>
      <c r="J213" s="40">
        <f t="shared" si="38"/>
        <v>-114.21035612670107</v>
      </c>
      <c r="K213" s="37">
        <f t="shared" si="39"/>
        <v>32.733474865352633</v>
      </c>
      <c r="L213" s="37">
        <f t="shared" si="40"/>
        <v>426137.10987695574</v>
      </c>
      <c r="M213" s="37">
        <f t="shared" si="41"/>
        <v>94927.077109522637</v>
      </c>
      <c r="N213" s="41">
        <f>'jan-mar'!M213</f>
        <v>1194845.0163104213</v>
      </c>
      <c r="O213" s="41">
        <f t="shared" si="42"/>
        <v>-1099917.9392008986</v>
      </c>
    </row>
    <row r="214" spans="1:15" s="34" customFormat="1" x14ac:dyDescent="0.2">
      <c r="A214" s="33">
        <v>3821</v>
      </c>
      <c r="B214" s="34" t="s">
        <v>174</v>
      </c>
      <c r="C214" s="36">
        <v>21773778</v>
      </c>
      <c r="D214" s="36">
        <v>2430</v>
      </c>
      <c r="E214" s="37">
        <f t="shared" si="36"/>
        <v>8960.4024691358027</v>
      </c>
      <c r="F214" s="38">
        <f t="shared" si="33"/>
        <v>0.87481289640280546</v>
      </c>
      <c r="G214" s="39">
        <f t="shared" si="34"/>
        <v>769.34862537264053</v>
      </c>
      <c r="H214" s="39">
        <f t="shared" si="35"/>
        <v>90.293941900883055</v>
      </c>
      <c r="I214" s="37">
        <f t="shared" si="37"/>
        <v>859.64256727352358</v>
      </c>
      <c r="J214" s="40">
        <f t="shared" si="38"/>
        <v>-114.21035612670107</v>
      </c>
      <c r="K214" s="37">
        <f t="shared" si="39"/>
        <v>745.43221114682251</v>
      </c>
      <c r="L214" s="37">
        <f t="shared" si="40"/>
        <v>2088931.4384746624</v>
      </c>
      <c r="M214" s="37">
        <f t="shared" si="41"/>
        <v>1811400.2730867786</v>
      </c>
      <c r="N214" s="41">
        <f>'jan-mar'!M214</f>
        <v>1962021.8042518315</v>
      </c>
      <c r="O214" s="41">
        <f t="shared" si="42"/>
        <v>-150621.5311650529</v>
      </c>
    </row>
    <row r="215" spans="1:15" s="34" customFormat="1" x14ac:dyDescent="0.2">
      <c r="A215" s="33">
        <v>3822</v>
      </c>
      <c r="B215" s="34" t="s">
        <v>175</v>
      </c>
      <c r="C215" s="36">
        <v>17429770</v>
      </c>
      <c r="D215" s="36">
        <v>1430</v>
      </c>
      <c r="E215" s="37">
        <f t="shared" si="36"/>
        <v>12188.65034965035</v>
      </c>
      <c r="F215" s="38">
        <f t="shared" si="33"/>
        <v>1.1899899086393468</v>
      </c>
      <c r="G215" s="39">
        <f t="shared" si="34"/>
        <v>-1167.600102936088</v>
      </c>
      <c r="H215" s="39">
        <f t="shared" si="35"/>
        <v>0</v>
      </c>
      <c r="I215" s="37">
        <f t="shared" si="37"/>
        <v>-1167.600102936088</v>
      </c>
      <c r="J215" s="40">
        <f t="shared" si="38"/>
        <v>-114.21035612670107</v>
      </c>
      <c r="K215" s="37">
        <f t="shared" si="39"/>
        <v>-1281.8104590627891</v>
      </c>
      <c r="L215" s="37">
        <f t="shared" si="40"/>
        <v>-1669668.1471986058</v>
      </c>
      <c r="M215" s="37">
        <f t="shared" si="41"/>
        <v>-1832988.9564597884</v>
      </c>
      <c r="N215" s="41">
        <f>'jan-mar'!M215</f>
        <v>-196352.84161244726</v>
      </c>
      <c r="O215" s="41">
        <f t="shared" si="42"/>
        <v>-1636636.1148473411</v>
      </c>
    </row>
    <row r="216" spans="1:15" s="34" customFormat="1" x14ac:dyDescent="0.2">
      <c r="A216" s="33">
        <v>3823</v>
      </c>
      <c r="B216" s="34" t="s">
        <v>176</v>
      </c>
      <c r="C216" s="36">
        <v>14920488</v>
      </c>
      <c r="D216" s="36">
        <v>1228</v>
      </c>
      <c r="E216" s="37">
        <f t="shared" si="36"/>
        <v>12150.234527687297</v>
      </c>
      <c r="F216" s="38">
        <f t="shared" si="33"/>
        <v>1.1862393341986393</v>
      </c>
      <c r="G216" s="39">
        <f t="shared" si="34"/>
        <v>-1144.5506097582559</v>
      </c>
      <c r="H216" s="39">
        <f t="shared" si="35"/>
        <v>0</v>
      </c>
      <c r="I216" s="37">
        <f t="shared" si="37"/>
        <v>-1144.5506097582559</v>
      </c>
      <c r="J216" s="40">
        <f t="shared" si="38"/>
        <v>-114.21035612670107</v>
      </c>
      <c r="K216" s="37">
        <f t="shared" si="39"/>
        <v>-1258.7609658849569</v>
      </c>
      <c r="L216" s="37">
        <f t="shared" si="40"/>
        <v>-1405508.1487831383</v>
      </c>
      <c r="M216" s="37">
        <f t="shared" si="41"/>
        <v>-1545758.466106727</v>
      </c>
      <c r="N216" s="41">
        <f>'jan-mar'!M216</f>
        <v>36252.215734205427</v>
      </c>
      <c r="O216" s="41">
        <f t="shared" si="42"/>
        <v>-1582010.6818409325</v>
      </c>
    </row>
    <row r="217" spans="1:15" s="34" customFormat="1" x14ac:dyDescent="0.2">
      <c r="A217" s="33">
        <v>3824</v>
      </c>
      <c r="B217" s="34" t="s">
        <v>177</v>
      </c>
      <c r="C217" s="36">
        <v>42684935</v>
      </c>
      <c r="D217" s="36">
        <v>2164</v>
      </c>
      <c r="E217" s="37">
        <f t="shared" si="36"/>
        <v>19725.016173752312</v>
      </c>
      <c r="F217" s="38">
        <f t="shared" si="33"/>
        <v>1.9257727083119172</v>
      </c>
      <c r="G217" s="39">
        <f t="shared" si="34"/>
        <v>-5689.4195973972646</v>
      </c>
      <c r="H217" s="39">
        <f t="shared" si="35"/>
        <v>0</v>
      </c>
      <c r="I217" s="37">
        <f t="shared" si="37"/>
        <v>-5689.4195973972646</v>
      </c>
      <c r="J217" s="40">
        <f t="shared" si="38"/>
        <v>-114.21035612670107</v>
      </c>
      <c r="K217" s="37">
        <f t="shared" si="39"/>
        <v>-5803.6299535239659</v>
      </c>
      <c r="L217" s="37">
        <f t="shared" si="40"/>
        <v>-12311904.008767681</v>
      </c>
      <c r="M217" s="37">
        <f t="shared" si="41"/>
        <v>-12559055.219425863</v>
      </c>
      <c r="N217" s="41">
        <f>'jan-mar'!M217</f>
        <v>-5896919.735139397</v>
      </c>
      <c r="O217" s="41">
        <f t="shared" si="42"/>
        <v>-6662135.4842864657</v>
      </c>
    </row>
    <row r="218" spans="1:15" s="34" customFormat="1" x14ac:dyDescent="0.2">
      <c r="A218" s="33">
        <v>3825</v>
      </c>
      <c r="B218" s="34" t="s">
        <v>178</v>
      </c>
      <c r="C218" s="36">
        <v>74907080</v>
      </c>
      <c r="D218" s="36">
        <v>3756</v>
      </c>
      <c r="E218" s="37">
        <f t="shared" si="36"/>
        <v>19943.312034078808</v>
      </c>
      <c r="F218" s="38">
        <f t="shared" si="33"/>
        <v>1.9470851476250792</v>
      </c>
      <c r="G218" s="39">
        <f t="shared" si="34"/>
        <v>-5820.3971135931624</v>
      </c>
      <c r="H218" s="39">
        <f t="shared" si="35"/>
        <v>0</v>
      </c>
      <c r="I218" s="37">
        <f t="shared" si="37"/>
        <v>-5820.3971135931624</v>
      </c>
      <c r="J218" s="40">
        <f t="shared" si="38"/>
        <v>-114.21035612670107</v>
      </c>
      <c r="K218" s="37">
        <f t="shared" si="39"/>
        <v>-5934.6074697198637</v>
      </c>
      <c r="L218" s="37">
        <f t="shared" si="40"/>
        <v>-21861411.558655918</v>
      </c>
      <c r="M218" s="37">
        <f t="shared" si="41"/>
        <v>-22290385.656267807</v>
      </c>
      <c r="N218" s="41">
        <f>'jan-mar'!M218</f>
        <v>-10985517.733633816</v>
      </c>
      <c r="O218" s="41">
        <f t="shared" si="42"/>
        <v>-11304867.922633991</v>
      </c>
    </row>
    <row r="219" spans="1:15" s="34" customFormat="1" x14ac:dyDescent="0.2">
      <c r="A219" s="33">
        <v>4201</v>
      </c>
      <c r="B219" s="34" t="s">
        <v>179</v>
      </c>
      <c r="C219" s="36">
        <v>54835655</v>
      </c>
      <c r="D219" s="36">
        <v>6762</v>
      </c>
      <c r="E219" s="37">
        <f t="shared" si="36"/>
        <v>8109.384057971014</v>
      </c>
      <c r="F219" s="38">
        <f t="shared" si="33"/>
        <v>0.79172713281935514</v>
      </c>
      <c r="G219" s="39">
        <f t="shared" si="34"/>
        <v>1279.9596720715138</v>
      </c>
      <c r="H219" s="39">
        <f t="shared" si="35"/>
        <v>388.15038580855907</v>
      </c>
      <c r="I219" s="37">
        <f t="shared" si="37"/>
        <v>1668.1100578800729</v>
      </c>
      <c r="J219" s="40">
        <f t="shared" si="38"/>
        <v>-114.21035612670107</v>
      </c>
      <c r="K219" s="37">
        <f t="shared" si="39"/>
        <v>1553.8997017533718</v>
      </c>
      <c r="L219" s="37">
        <f t="shared" si="40"/>
        <v>11279760.211385053</v>
      </c>
      <c r="M219" s="37">
        <f t="shared" si="41"/>
        <v>10507469.7832563</v>
      </c>
      <c r="N219" s="41">
        <f>'jan-mar'!M219</f>
        <v>9442508.0001032352</v>
      </c>
      <c r="O219" s="41">
        <f t="shared" si="42"/>
        <v>1064961.7831530645</v>
      </c>
    </row>
    <row r="220" spans="1:15" s="34" customFormat="1" x14ac:dyDescent="0.2">
      <c r="A220" s="33">
        <v>4202</v>
      </c>
      <c r="B220" s="34" t="s">
        <v>180</v>
      </c>
      <c r="C220" s="36">
        <v>206274462</v>
      </c>
      <c r="D220" s="36">
        <v>23891</v>
      </c>
      <c r="E220" s="37">
        <f t="shared" si="36"/>
        <v>8633.9819178770249</v>
      </c>
      <c r="F220" s="38">
        <f t="shared" si="33"/>
        <v>0.84294413728448514</v>
      </c>
      <c r="G220" s="39">
        <f t="shared" si="34"/>
        <v>965.20095612790715</v>
      </c>
      <c r="H220" s="39">
        <f t="shared" si="35"/>
        <v>204.54113484145526</v>
      </c>
      <c r="I220" s="37">
        <f t="shared" si="37"/>
        <v>1169.7420909693624</v>
      </c>
      <c r="J220" s="40">
        <f t="shared" si="38"/>
        <v>-114.21035612670107</v>
      </c>
      <c r="K220" s="37">
        <f t="shared" si="39"/>
        <v>1055.5317348426613</v>
      </c>
      <c r="L220" s="37">
        <f t="shared" si="40"/>
        <v>27946308.295349035</v>
      </c>
      <c r="M220" s="37">
        <f t="shared" si="41"/>
        <v>25217708.67712602</v>
      </c>
      <c r="N220" s="41">
        <f>'jan-mar'!M220</f>
        <v>22832570.096638057</v>
      </c>
      <c r="O220" s="41">
        <f t="shared" si="42"/>
        <v>2385138.5804879628</v>
      </c>
    </row>
    <row r="221" spans="1:15" s="34" customFormat="1" x14ac:dyDescent="0.2">
      <c r="A221" s="33">
        <v>4203</v>
      </c>
      <c r="B221" s="34" t="s">
        <v>181</v>
      </c>
      <c r="C221" s="36">
        <v>376410505</v>
      </c>
      <c r="D221" s="36">
        <v>45065</v>
      </c>
      <c r="E221" s="37">
        <f t="shared" si="36"/>
        <v>8352.6130034394755</v>
      </c>
      <c r="F221" s="38">
        <f t="shared" si="33"/>
        <v>0.81547381373097572</v>
      </c>
      <c r="G221" s="39">
        <f t="shared" si="34"/>
        <v>1134.0223047904367</v>
      </c>
      <c r="H221" s="39">
        <f t="shared" si="35"/>
        <v>303.02025489459754</v>
      </c>
      <c r="I221" s="37">
        <f t="shared" si="37"/>
        <v>1437.0425596850341</v>
      </c>
      <c r="J221" s="40">
        <f t="shared" si="38"/>
        <v>-114.21035612670107</v>
      </c>
      <c r="K221" s="37">
        <f t="shared" si="39"/>
        <v>1322.832203558333</v>
      </c>
      <c r="L221" s="37">
        <f t="shared" si="40"/>
        <v>64760322.95220606</v>
      </c>
      <c r="M221" s="37">
        <f t="shared" si="41"/>
        <v>59613433.253356278</v>
      </c>
      <c r="N221" s="41">
        <f>'jan-mar'!M221</f>
        <v>53061159.275044739</v>
      </c>
      <c r="O221" s="41">
        <f t="shared" si="42"/>
        <v>6552273.9783115387</v>
      </c>
    </row>
    <row r="222" spans="1:15" s="34" customFormat="1" x14ac:dyDescent="0.2">
      <c r="A222" s="33">
        <v>4204</v>
      </c>
      <c r="B222" s="34" t="s">
        <v>194</v>
      </c>
      <c r="C222" s="36">
        <v>985016835</v>
      </c>
      <c r="D222" s="36">
        <v>112588</v>
      </c>
      <c r="E222" s="37">
        <f t="shared" si="36"/>
        <v>8748.8616460013509</v>
      </c>
      <c r="F222" s="38">
        <f t="shared" si="33"/>
        <v>0.85415995800733502</v>
      </c>
      <c r="G222" s="39">
        <f t="shared" si="34"/>
        <v>896.27311925331162</v>
      </c>
      <c r="H222" s="39">
        <f t="shared" si="35"/>
        <v>164.33322999794117</v>
      </c>
      <c r="I222" s="37">
        <f t="shared" si="37"/>
        <v>1060.6063492512528</v>
      </c>
      <c r="J222" s="40">
        <f t="shared" si="38"/>
        <v>-114.21035612670107</v>
      </c>
      <c r="K222" s="37">
        <f t="shared" si="39"/>
        <v>946.39599312455175</v>
      </c>
      <c r="L222" s="37">
        <f t="shared" si="40"/>
        <v>119411547.64950006</v>
      </c>
      <c r="M222" s="37">
        <f t="shared" si="41"/>
        <v>106552832.07390703</v>
      </c>
      <c r="N222" s="41">
        <f>'jan-mar'!M222</f>
        <v>91211231.803582311</v>
      </c>
      <c r="O222" s="41">
        <f t="shared" si="42"/>
        <v>15341600.270324722</v>
      </c>
    </row>
    <row r="223" spans="1:15" s="34" customFormat="1" x14ac:dyDescent="0.2">
      <c r="A223" s="33">
        <v>4205</v>
      </c>
      <c r="B223" s="34" t="s">
        <v>199</v>
      </c>
      <c r="C223" s="36">
        <v>191244306</v>
      </c>
      <c r="D223" s="36">
        <v>23055</v>
      </c>
      <c r="E223" s="37">
        <f t="shared" si="36"/>
        <v>8295.1336369551082</v>
      </c>
      <c r="F223" s="38">
        <f t="shared" si="33"/>
        <v>0.80986204670926087</v>
      </c>
      <c r="G223" s="39">
        <f t="shared" si="34"/>
        <v>1168.5099246810571</v>
      </c>
      <c r="H223" s="39">
        <f t="shared" si="35"/>
        <v>323.13803316412611</v>
      </c>
      <c r="I223" s="37">
        <f t="shared" si="37"/>
        <v>1491.6479578451831</v>
      </c>
      <c r="J223" s="40">
        <f t="shared" si="38"/>
        <v>-114.21035612670107</v>
      </c>
      <c r="K223" s="37">
        <f t="shared" si="39"/>
        <v>1377.437601718482</v>
      </c>
      <c r="L223" s="37">
        <f t="shared" si="40"/>
        <v>34389943.668120697</v>
      </c>
      <c r="M223" s="37">
        <f t="shared" si="41"/>
        <v>31756823.907619603</v>
      </c>
      <c r="N223" s="41">
        <f>'jan-mar'!M223</f>
        <v>30876615.51410532</v>
      </c>
      <c r="O223" s="41">
        <f t="shared" si="42"/>
        <v>880208.393514283</v>
      </c>
    </row>
    <row r="224" spans="1:15" s="34" customFormat="1" x14ac:dyDescent="0.2">
      <c r="A224" s="33">
        <v>4206</v>
      </c>
      <c r="B224" s="34" t="s">
        <v>195</v>
      </c>
      <c r="C224" s="36">
        <v>79799198</v>
      </c>
      <c r="D224" s="36">
        <v>9645</v>
      </c>
      <c r="E224" s="37">
        <f t="shared" si="36"/>
        <v>8273.633799896319</v>
      </c>
      <c r="F224" s="38">
        <f t="shared" si="33"/>
        <v>0.80776299649423178</v>
      </c>
      <c r="G224" s="39">
        <f t="shared" si="34"/>
        <v>1181.4098269163308</v>
      </c>
      <c r="H224" s="39">
        <f t="shared" si="35"/>
        <v>330.66297613470232</v>
      </c>
      <c r="I224" s="37">
        <f t="shared" si="37"/>
        <v>1512.0728030510331</v>
      </c>
      <c r="J224" s="40">
        <f t="shared" si="38"/>
        <v>-114.21035612670107</v>
      </c>
      <c r="K224" s="37">
        <f t="shared" si="39"/>
        <v>1397.8624469243321</v>
      </c>
      <c r="L224" s="37">
        <f t="shared" si="40"/>
        <v>14583942.185427215</v>
      </c>
      <c r="M224" s="37">
        <f t="shared" si="41"/>
        <v>13482383.300585182</v>
      </c>
      <c r="N224" s="41">
        <f>'jan-mar'!M224</f>
        <v>11598467.288789663</v>
      </c>
      <c r="O224" s="41">
        <f t="shared" si="42"/>
        <v>1883916.0117955189</v>
      </c>
    </row>
    <row r="225" spans="1:15" s="34" customFormat="1" x14ac:dyDescent="0.2">
      <c r="A225" s="33">
        <v>4207</v>
      </c>
      <c r="B225" s="34" t="s">
        <v>196</v>
      </c>
      <c r="C225" s="36">
        <v>81016529</v>
      </c>
      <c r="D225" s="36">
        <v>9027</v>
      </c>
      <c r="E225" s="37">
        <f t="shared" si="36"/>
        <v>8974.9118200952689</v>
      </c>
      <c r="F225" s="38">
        <f t="shared" si="33"/>
        <v>0.87622945859200363</v>
      </c>
      <c r="G225" s="39">
        <f t="shared" si="34"/>
        <v>760.64301479696076</v>
      </c>
      <c r="H225" s="39">
        <f t="shared" si="35"/>
        <v>85.215669065069861</v>
      </c>
      <c r="I225" s="37">
        <f t="shared" si="37"/>
        <v>845.8586838620306</v>
      </c>
      <c r="J225" s="40">
        <f t="shared" si="38"/>
        <v>-114.21035612670107</v>
      </c>
      <c r="K225" s="37">
        <f t="shared" si="39"/>
        <v>731.64832773532953</v>
      </c>
      <c r="L225" s="37">
        <f t="shared" si="40"/>
        <v>7635566.3392225504</v>
      </c>
      <c r="M225" s="37">
        <f t="shared" si="41"/>
        <v>6604589.4544668198</v>
      </c>
      <c r="N225" s="41">
        <f>'jan-mar'!M225</f>
        <v>5402265.9222762436</v>
      </c>
      <c r="O225" s="41">
        <f t="shared" si="42"/>
        <v>1202323.5321905762</v>
      </c>
    </row>
    <row r="226" spans="1:15" s="34" customFormat="1" x14ac:dyDescent="0.2">
      <c r="A226" s="33">
        <v>4211</v>
      </c>
      <c r="B226" s="34" t="s">
        <v>182</v>
      </c>
      <c r="C226" s="36">
        <v>17053193</v>
      </c>
      <c r="D226" s="36">
        <v>2430</v>
      </c>
      <c r="E226" s="37">
        <f t="shared" si="36"/>
        <v>7017.7748971193414</v>
      </c>
      <c r="F226" s="38">
        <f t="shared" si="33"/>
        <v>0.68515225797039203</v>
      </c>
      <c r="G226" s="39">
        <f t="shared" si="34"/>
        <v>1934.9251685825172</v>
      </c>
      <c r="H226" s="39">
        <f t="shared" si="35"/>
        <v>770.21359210664446</v>
      </c>
      <c r="I226" s="37">
        <f t="shared" si="37"/>
        <v>2705.1387606891617</v>
      </c>
      <c r="J226" s="40">
        <f t="shared" si="38"/>
        <v>-114.21035612670107</v>
      </c>
      <c r="K226" s="37">
        <f t="shared" si="39"/>
        <v>2590.9284045624609</v>
      </c>
      <c r="L226" s="37">
        <f t="shared" si="40"/>
        <v>6573487.1884746626</v>
      </c>
      <c r="M226" s="37">
        <f t="shared" si="41"/>
        <v>6295956.0230867798</v>
      </c>
      <c r="N226" s="41">
        <f>'jan-mar'!M226</f>
        <v>5863720.2542518303</v>
      </c>
      <c r="O226" s="41">
        <f t="shared" si="42"/>
        <v>432235.76883494947</v>
      </c>
    </row>
    <row r="227" spans="1:15" s="34" customFormat="1" x14ac:dyDescent="0.2">
      <c r="A227" s="33">
        <v>4212</v>
      </c>
      <c r="B227" s="34" t="s">
        <v>183</v>
      </c>
      <c r="C227" s="36">
        <v>15485535</v>
      </c>
      <c r="D227" s="36">
        <v>2128</v>
      </c>
      <c r="E227" s="37">
        <f t="shared" si="36"/>
        <v>7277.0371240601507</v>
      </c>
      <c r="F227" s="38">
        <f t="shared" si="33"/>
        <v>0.71046428390440186</v>
      </c>
      <c r="G227" s="39">
        <f t="shared" si="34"/>
        <v>1779.3678324180316</v>
      </c>
      <c r="H227" s="39">
        <f t="shared" si="35"/>
        <v>679.47181267736119</v>
      </c>
      <c r="I227" s="37">
        <f t="shared" si="37"/>
        <v>2458.8396450953928</v>
      </c>
      <c r="J227" s="40">
        <f t="shared" si="38"/>
        <v>-114.21035612670107</v>
      </c>
      <c r="K227" s="37">
        <f t="shared" si="39"/>
        <v>2344.629288968692</v>
      </c>
      <c r="L227" s="37">
        <f t="shared" si="40"/>
        <v>5232410.7647629958</v>
      </c>
      <c r="M227" s="37">
        <f t="shared" si="41"/>
        <v>4989371.1269253762</v>
      </c>
      <c r="N227" s="41">
        <f>'jan-mar'!M227</f>
        <v>4584452.9646287635</v>
      </c>
      <c r="O227" s="41">
        <f t="shared" si="42"/>
        <v>404918.16229661275</v>
      </c>
    </row>
    <row r="228" spans="1:15" s="34" customFormat="1" x14ac:dyDescent="0.2">
      <c r="A228" s="33">
        <v>4213</v>
      </c>
      <c r="B228" s="34" t="s">
        <v>184</v>
      </c>
      <c r="C228" s="36">
        <v>48835987</v>
      </c>
      <c r="D228" s="36">
        <v>6067</v>
      </c>
      <c r="E228" s="37">
        <f t="shared" si="36"/>
        <v>8049.4456897972641</v>
      </c>
      <c r="F228" s="38">
        <f t="shared" si="33"/>
        <v>0.78587529104680665</v>
      </c>
      <c r="G228" s="39">
        <f t="shared" si="34"/>
        <v>1315.9226929757635</v>
      </c>
      <c r="H228" s="39">
        <f t="shared" si="35"/>
        <v>409.12881466937154</v>
      </c>
      <c r="I228" s="37">
        <f t="shared" si="37"/>
        <v>1725.0515076451352</v>
      </c>
      <c r="J228" s="40">
        <f t="shared" si="38"/>
        <v>-114.21035612670107</v>
      </c>
      <c r="K228" s="37">
        <f t="shared" si="39"/>
        <v>1610.8411515184341</v>
      </c>
      <c r="L228" s="37">
        <f t="shared" si="40"/>
        <v>10465887.496883035</v>
      </c>
      <c r="M228" s="37">
        <f t="shared" si="41"/>
        <v>9772973.2662623394</v>
      </c>
      <c r="N228" s="41">
        <f>'jan-mar'!M228</f>
        <v>9165957.4286196921</v>
      </c>
      <c r="O228" s="41">
        <f t="shared" si="42"/>
        <v>607015.83764264733</v>
      </c>
    </row>
    <row r="229" spans="1:15" s="34" customFormat="1" x14ac:dyDescent="0.2">
      <c r="A229" s="33">
        <v>4214</v>
      </c>
      <c r="B229" s="34" t="s">
        <v>185</v>
      </c>
      <c r="C229" s="36">
        <v>49759235</v>
      </c>
      <c r="D229" s="36">
        <v>6004</v>
      </c>
      <c r="E229" s="37">
        <f t="shared" si="36"/>
        <v>8287.6807128580949</v>
      </c>
      <c r="F229" s="38">
        <f t="shared" si="33"/>
        <v>0.80913441040738321</v>
      </c>
      <c r="G229" s="39">
        <f t="shared" si="34"/>
        <v>1172.9816791392652</v>
      </c>
      <c r="H229" s="39">
        <f t="shared" si="35"/>
        <v>325.74655659808076</v>
      </c>
      <c r="I229" s="37">
        <f t="shared" si="37"/>
        <v>1498.728235737346</v>
      </c>
      <c r="J229" s="40">
        <f t="shared" si="38"/>
        <v>-114.21035612670107</v>
      </c>
      <c r="K229" s="37">
        <f t="shared" si="39"/>
        <v>1384.517879610645</v>
      </c>
      <c r="L229" s="37">
        <f t="shared" si="40"/>
        <v>8998364.3273670264</v>
      </c>
      <c r="M229" s="37">
        <f t="shared" si="41"/>
        <v>8312645.3491823124</v>
      </c>
      <c r="N229" s="41">
        <f>'jan-mar'!M229</f>
        <v>9802865.2609168664</v>
      </c>
      <c r="O229" s="41">
        <f t="shared" si="42"/>
        <v>-1490219.911734554</v>
      </c>
    </row>
    <row r="230" spans="1:15" s="34" customFormat="1" x14ac:dyDescent="0.2">
      <c r="A230" s="33">
        <v>4215</v>
      </c>
      <c r="B230" s="34" t="s">
        <v>186</v>
      </c>
      <c r="C230" s="36">
        <v>99794557</v>
      </c>
      <c r="D230" s="36">
        <v>11180</v>
      </c>
      <c r="E230" s="37">
        <f t="shared" si="36"/>
        <v>8926.1678890876574</v>
      </c>
      <c r="F230" s="38">
        <f t="shared" si="33"/>
        <v>0.87147054071820196</v>
      </c>
      <c r="G230" s="39">
        <f t="shared" si="34"/>
        <v>789.88937340152768</v>
      </c>
      <c r="H230" s="39">
        <f t="shared" si="35"/>
        <v>102.2760449177339</v>
      </c>
      <c r="I230" s="37">
        <f t="shared" si="37"/>
        <v>892.16541831926156</v>
      </c>
      <c r="J230" s="40">
        <f t="shared" si="38"/>
        <v>-114.21035612670107</v>
      </c>
      <c r="K230" s="37">
        <f t="shared" si="39"/>
        <v>777.95506219256049</v>
      </c>
      <c r="L230" s="37">
        <f t="shared" si="40"/>
        <v>9974409.3768093437</v>
      </c>
      <c r="M230" s="37">
        <f t="shared" si="41"/>
        <v>8697537.5953128263</v>
      </c>
      <c r="N230" s="41">
        <f>'jan-mar'!M230</f>
        <v>7535586.046310897</v>
      </c>
      <c r="O230" s="41">
        <f t="shared" si="42"/>
        <v>1161951.5490019294</v>
      </c>
    </row>
    <row r="231" spans="1:15" s="34" customFormat="1" x14ac:dyDescent="0.2">
      <c r="A231" s="33">
        <v>4216</v>
      </c>
      <c r="B231" s="34" t="s">
        <v>187</v>
      </c>
      <c r="C231" s="36">
        <v>37950379</v>
      </c>
      <c r="D231" s="36">
        <v>5274</v>
      </c>
      <c r="E231" s="37">
        <f t="shared" si="36"/>
        <v>7195.7487675388702</v>
      </c>
      <c r="F231" s="38">
        <f t="shared" si="33"/>
        <v>0.70252802179372642</v>
      </c>
      <c r="G231" s="39">
        <f t="shared" si="34"/>
        <v>1828.1408463308001</v>
      </c>
      <c r="H231" s="39">
        <f t="shared" si="35"/>
        <v>707.92273745980935</v>
      </c>
      <c r="I231" s="37">
        <f t="shared" si="37"/>
        <v>2536.0635837906093</v>
      </c>
      <c r="J231" s="40">
        <f t="shared" si="38"/>
        <v>-114.21035612670107</v>
      </c>
      <c r="K231" s="37">
        <f t="shared" si="39"/>
        <v>2421.853227663908</v>
      </c>
      <c r="L231" s="37">
        <f t="shared" si="40"/>
        <v>13375199.340911673</v>
      </c>
      <c r="M231" s="37">
        <f t="shared" si="41"/>
        <v>12772853.922699451</v>
      </c>
      <c r="N231" s="41">
        <f>'jan-mar'!M231</f>
        <v>12267975.896265084</v>
      </c>
      <c r="O231" s="41">
        <f t="shared" si="42"/>
        <v>504878.02643436752</v>
      </c>
    </row>
    <row r="232" spans="1:15" s="34" customFormat="1" x14ac:dyDescent="0.2">
      <c r="A232" s="33">
        <v>4217</v>
      </c>
      <c r="B232" s="34" t="s">
        <v>188</v>
      </c>
      <c r="C232" s="36">
        <v>16347206</v>
      </c>
      <c r="D232" s="36">
        <v>1822</v>
      </c>
      <c r="E232" s="37">
        <f t="shared" si="36"/>
        <v>8972.1218441273322</v>
      </c>
      <c r="F232" s="38">
        <f t="shared" si="33"/>
        <v>0.87595707049718186</v>
      </c>
      <c r="G232" s="39">
        <f t="shared" si="34"/>
        <v>762.31700037772282</v>
      </c>
      <c r="H232" s="39">
        <f t="shared" si="35"/>
        <v>86.192160653847708</v>
      </c>
      <c r="I232" s="37">
        <f t="shared" si="37"/>
        <v>848.50916103157056</v>
      </c>
      <c r="J232" s="40">
        <f t="shared" si="38"/>
        <v>-114.21035612670107</v>
      </c>
      <c r="K232" s="37">
        <f t="shared" si="39"/>
        <v>734.29880490486948</v>
      </c>
      <c r="L232" s="37">
        <f t="shared" si="40"/>
        <v>1545983.6913995217</v>
      </c>
      <c r="M232" s="37">
        <f t="shared" si="41"/>
        <v>1337892.4225366721</v>
      </c>
      <c r="N232" s="41">
        <f>'jan-mar'!M232</f>
        <v>2721371.4715007553</v>
      </c>
      <c r="O232" s="41">
        <f t="shared" si="42"/>
        <v>-1383479.0489640832</v>
      </c>
    </row>
    <row r="233" spans="1:15" s="34" customFormat="1" x14ac:dyDescent="0.2">
      <c r="A233" s="33">
        <v>4218</v>
      </c>
      <c r="B233" s="34" t="s">
        <v>189</v>
      </c>
      <c r="C233" s="36">
        <v>14001358</v>
      </c>
      <c r="D233" s="36">
        <v>1335</v>
      </c>
      <c r="E233" s="37">
        <f t="shared" si="36"/>
        <v>10487.90861423221</v>
      </c>
      <c r="F233" s="38">
        <f t="shared" si="33"/>
        <v>1.0239448220799958</v>
      </c>
      <c r="G233" s="39">
        <f t="shared" si="34"/>
        <v>-147.15506168520406</v>
      </c>
      <c r="H233" s="39">
        <f t="shared" si="35"/>
        <v>0</v>
      </c>
      <c r="I233" s="37">
        <f t="shared" si="37"/>
        <v>-147.15506168520406</v>
      </c>
      <c r="J233" s="40">
        <f t="shared" si="38"/>
        <v>-114.21035612670107</v>
      </c>
      <c r="K233" s="37">
        <f t="shared" si="39"/>
        <v>-261.3654178119051</v>
      </c>
      <c r="L233" s="37">
        <f t="shared" si="40"/>
        <v>-196452.00734974741</v>
      </c>
      <c r="M233" s="37">
        <f t="shared" si="41"/>
        <v>-348922.83277889329</v>
      </c>
      <c r="N233" s="41">
        <f>'jan-mar'!M233</f>
        <v>1371287.5322741526</v>
      </c>
      <c r="O233" s="41">
        <f t="shared" si="42"/>
        <v>-1720210.365053046</v>
      </c>
    </row>
    <row r="234" spans="1:15" s="34" customFormat="1" x14ac:dyDescent="0.2">
      <c r="A234" s="33">
        <v>4219</v>
      </c>
      <c r="B234" s="34" t="s">
        <v>190</v>
      </c>
      <c r="C234" s="36">
        <v>29057109</v>
      </c>
      <c r="D234" s="36">
        <v>3619</v>
      </c>
      <c r="E234" s="37">
        <f t="shared" si="36"/>
        <v>8029.0436584691906</v>
      </c>
      <c r="F234" s="38">
        <f t="shared" si="33"/>
        <v>0.7838834206838301</v>
      </c>
      <c r="G234" s="39">
        <f t="shared" si="34"/>
        <v>1328.1639117726077</v>
      </c>
      <c r="H234" s="39">
        <f t="shared" si="35"/>
        <v>416.26952563419724</v>
      </c>
      <c r="I234" s="37">
        <f t="shared" si="37"/>
        <v>1744.4334374068048</v>
      </c>
      <c r="J234" s="40">
        <f t="shared" si="38"/>
        <v>-114.21035612670107</v>
      </c>
      <c r="K234" s="37">
        <f t="shared" si="39"/>
        <v>1630.2230812801038</v>
      </c>
      <c r="L234" s="37">
        <f t="shared" si="40"/>
        <v>6313104.6099752272</v>
      </c>
      <c r="M234" s="37">
        <f t="shared" si="41"/>
        <v>5899777.3311526952</v>
      </c>
      <c r="N234" s="41">
        <f>'jan-mar'!M234</f>
        <v>5844461.6835956248</v>
      </c>
      <c r="O234" s="41">
        <f t="shared" si="42"/>
        <v>55315.647557070479</v>
      </c>
    </row>
    <row r="235" spans="1:15" s="34" customFormat="1" x14ac:dyDescent="0.2">
      <c r="A235" s="33">
        <v>4220</v>
      </c>
      <c r="B235" s="34" t="s">
        <v>191</v>
      </c>
      <c r="C235" s="36">
        <v>12342232</v>
      </c>
      <c r="D235" s="36">
        <v>1142</v>
      </c>
      <c r="E235" s="37">
        <f t="shared" si="36"/>
        <v>10807.558669001752</v>
      </c>
      <c r="F235" s="38">
        <f t="shared" si="33"/>
        <v>1.0551525709742513</v>
      </c>
      <c r="G235" s="39">
        <f t="shared" si="34"/>
        <v>-338.94509454692889</v>
      </c>
      <c r="H235" s="39">
        <f t="shared" si="35"/>
        <v>0</v>
      </c>
      <c r="I235" s="37">
        <f t="shared" si="37"/>
        <v>-338.94509454692889</v>
      </c>
      <c r="J235" s="40">
        <f t="shared" si="38"/>
        <v>-114.21035612670107</v>
      </c>
      <c r="K235" s="37">
        <f t="shared" si="39"/>
        <v>-453.15545067362996</v>
      </c>
      <c r="L235" s="37">
        <f t="shared" si="40"/>
        <v>-387075.29797259276</v>
      </c>
      <c r="M235" s="37">
        <f t="shared" si="41"/>
        <v>-517503.5246692854</v>
      </c>
      <c r="N235" s="41">
        <f>'jan-mar'!M235</f>
        <v>487686.88173327548</v>
      </c>
      <c r="O235" s="41">
        <f t="shared" si="42"/>
        <v>-1005190.4064025609</v>
      </c>
    </row>
    <row r="236" spans="1:15" s="34" customFormat="1" x14ac:dyDescent="0.2">
      <c r="A236" s="33">
        <v>4221</v>
      </c>
      <c r="B236" s="34" t="s">
        <v>192</v>
      </c>
      <c r="C236" s="36">
        <v>25536903</v>
      </c>
      <c r="D236" s="36">
        <v>1169</v>
      </c>
      <c r="E236" s="37">
        <f t="shared" si="36"/>
        <v>21845.083832335331</v>
      </c>
      <c r="F236" s="38">
        <f t="shared" si="33"/>
        <v>2.1327569967256719</v>
      </c>
      <c r="G236" s="39">
        <f t="shared" si="34"/>
        <v>-6961.4601925470761</v>
      </c>
      <c r="H236" s="39">
        <f t="shared" si="35"/>
        <v>0</v>
      </c>
      <c r="I236" s="37">
        <f t="shared" si="37"/>
        <v>-6961.4601925470761</v>
      </c>
      <c r="J236" s="40">
        <f t="shared" si="38"/>
        <v>-114.21035612670107</v>
      </c>
      <c r="K236" s="37">
        <f t="shared" si="39"/>
        <v>-7075.6705486737774</v>
      </c>
      <c r="L236" s="37">
        <f t="shared" si="40"/>
        <v>-8137946.9650875321</v>
      </c>
      <c r="M236" s="37">
        <f t="shared" si="41"/>
        <v>-8271458.8713996457</v>
      </c>
      <c r="N236" s="41">
        <f>'jan-mar'!M236</f>
        <v>-3985540.2110803858</v>
      </c>
      <c r="O236" s="41">
        <f t="shared" si="42"/>
        <v>-4285918.6603192594</v>
      </c>
    </row>
    <row r="237" spans="1:15" s="34" customFormat="1" x14ac:dyDescent="0.2">
      <c r="A237" s="33">
        <v>4222</v>
      </c>
      <c r="B237" s="34" t="s">
        <v>193</v>
      </c>
      <c r="C237" s="36">
        <v>51538276</v>
      </c>
      <c r="D237" s="36">
        <v>930</v>
      </c>
      <c r="E237" s="37">
        <f t="shared" si="36"/>
        <v>55417.501075268818</v>
      </c>
      <c r="F237" s="38">
        <f t="shared" si="33"/>
        <v>5.4104650761002269</v>
      </c>
      <c r="G237" s="39">
        <f t="shared" si="34"/>
        <v>-27104.910538307169</v>
      </c>
      <c r="H237" s="39">
        <f t="shared" si="35"/>
        <v>0</v>
      </c>
      <c r="I237" s="37">
        <f t="shared" si="37"/>
        <v>-27104.910538307169</v>
      </c>
      <c r="J237" s="40">
        <f t="shared" si="38"/>
        <v>-114.21035612670107</v>
      </c>
      <c r="K237" s="37">
        <f t="shared" si="39"/>
        <v>-27219.120894433869</v>
      </c>
      <c r="L237" s="37">
        <f t="shared" si="40"/>
        <v>-25207566.800625667</v>
      </c>
      <c r="M237" s="37">
        <f t="shared" si="41"/>
        <v>-25313782.4318235</v>
      </c>
      <c r="N237" s="41">
        <f>'jan-mar'!M237</f>
        <v>-13720065.685803898</v>
      </c>
      <c r="O237" s="41">
        <f t="shared" si="42"/>
        <v>-11593716.746019602</v>
      </c>
    </row>
    <row r="238" spans="1:15" s="34" customFormat="1" x14ac:dyDescent="0.2">
      <c r="A238" s="33">
        <v>4223</v>
      </c>
      <c r="B238" s="34" t="s">
        <v>197</v>
      </c>
      <c r="C238" s="36">
        <v>117428005</v>
      </c>
      <c r="D238" s="36">
        <v>14935</v>
      </c>
      <c r="E238" s="37">
        <f t="shared" si="36"/>
        <v>7862.604954804151</v>
      </c>
      <c r="F238" s="38">
        <f t="shared" si="33"/>
        <v>0.76763384652371047</v>
      </c>
      <c r="G238" s="39">
        <f t="shared" si="34"/>
        <v>1428.0271339716314</v>
      </c>
      <c r="H238" s="39">
        <f t="shared" si="35"/>
        <v>474.5230719169611</v>
      </c>
      <c r="I238" s="37">
        <f t="shared" si="37"/>
        <v>1902.5502058885925</v>
      </c>
      <c r="J238" s="40">
        <f t="shared" si="38"/>
        <v>-114.21035612670107</v>
      </c>
      <c r="K238" s="37">
        <f t="shared" si="39"/>
        <v>1788.3398497618914</v>
      </c>
      <c r="L238" s="37">
        <f t="shared" si="40"/>
        <v>28414587.324946128</v>
      </c>
      <c r="M238" s="37">
        <f t="shared" si="41"/>
        <v>26708855.656193849</v>
      </c>
      <c r="N238" s="41">
        <f>'jan-mar'!M238</f>
        <v>28738242.749074519</v>
      </c>
      <c r="O238" s="41">
        <f t="shared" si="42"/>
        <v>-2029387.09288067</v>
      </c>
    </row>
    <row r="239" spans="1:15" s="34" customFormat="1" x14ac:dyDescent="0.2">
      <c r="A239" s="33">
        <v>4224</v>
      </c>
      <c r="B239" s="34" t="s">
        <v>198</v>
      </c>
      <c r="C239" s="36">
        <v>23538342</v>
      </c>
      <c r="D239" s="36">
        <v>927</v>
      </c>
      <c r="E239" s="37">
        <f t="shared" si="36"/>
        <v>25391.954692556636</v>
      </c>
      <c r="F239" s="38">
        <f t="shared" si="33"/>
        <v>2.4790414835090169</v>
      </c>
      <c r="G239" s="39">
        <f t="shared" si="34"/>
        <v>-9089.5827086798581</v>
      </c>
      <c r="H239" s="39">
        <f t="shared" si="35"/>
        <v>0</v>
      </c>
      <c r="I239" s="37">
        <f t="shared" si="37"/>
        <v>-9089.5827086798581</v>
      </c>
      <c r="J239" s="40">
        <f t="shared" si="38"/>
        <v>-114.21035612670107</v>
      </c>
      <c r="K239" s="37">
        <f t="shared" si="39"/>
        <v>-9203.7930648065594</v>
      </c>
      <c r="L239" s="37">
        <f t="shared" si="40"/>
        <v>-8426043.1709462292</v>
      </c>
      <c r="M239" s="37">
        <f t="shared" si="41"/>
        <v>-8531916.1710756812</v>
      </c>
      <c r="N239" s="41">
        <f>'jan-mar'!M239</f>
        <v>-4040977.6532690488</v>
      </c>
      <c r="O239" s="41">
        <f t="shared" si="42"/>
        <v>-4490938.5178066324</v>
      </c>
    </row>
    <row r="240" spans="1:15" s="34" customFormat="1" x14ac:dyDescent="0.2">
      <c r="A240" s="33">
        <v>4225</v>
      </c>
      <c r="B240" s="34" t="s">
        <v>200</v>
      </c>
      <c r="C240" s="36">
        <v>78143263</v>
      </c>
      <c r="D240" s="36">
        <v>10464</v>
      </c>
      <c r="E240" s="37">
        <f t="shared" si="36"/>
        <v>7467.8194762996945</v>
      </c>
      <c r="F240" s="38">
        <f t="shared" si="33"/>
        <v>0.7290905523917941</v>
      </c>
      <c r="G240" s="39">
        <f t="shared" si="34"/>
        <v>1664.8984210743054</v>
      </c>
      <c r="H240" s="39">
        <f t="shared" si="35"/>
        <v>612.69798939352086</v>
      </c>
      <c r="I240" s="37">
        <f t="shared" si="37"/>
        <v>2277.596410467826</v>
      </c>
      <c r="J240" s="40">
        <f t="shared" si="38"/>
        <v>-114.21035612670107</v>
      </c>
      <c r="K240" s="37">
        <f t="shared" si="39"/>
        <v>2163.3860543411247</v>
      </c>
      <c r="L240" s="37">
        <f t="shared" si="40"/>
        <v>23832768.83913533</v>
      </c>
      <c r="M240" s="37">
        <f t="shared" si="41"/>
        <v>22637671.672625531</v>
      </c>
      <c r="N240" s="41">
        <f>'jan-mar'!M240</f>
        <v>20919455.118926398</v>
      </c>
      <c r="O240" s="41">
        <f t="shared" si="42"/>
        <v>1718216.5536991321</v>
      </c>
    </row>
    <row r="241" spans="1:15" s="34" customFormat="1" x14ac:dyDescent="0.2">
      <c r="A241" s="33">
        <v>4226</v>
      </c>
      <c r="B241" s="34" t="s">
        <v>201</v>
      </c>
      <c r="C241" s="36">
        <v>13019223</v>
      </c>
      <c r="D241" s="36">
        <v>1690</v>
      </c>
      <c r="E241" s="37">
        <f t="shared" si="36"/>
        <v>7703.6822485207103</v>
      </c>
      <c r="F241" s="38">
        <f t="shared" si="33"/>
        <v>0.75211806657221036</v>
      </c>
      <c r="G241" s="39">
        <f t="shared" si="34"/>
        <v>1523.3807577416958</v>
      </c>
      <c r="H241" s="39">
        <f t="shared" si="35"/>
        <v>530.14601911616535</v>
      </c>
      <c r="I241" s="37">
        <f t="shared" si="37"/>
        <v>2053.526776857861</v>
      </c>
      <c r="J241" s="40">
        <f t="shared" si="38"/>
        <v>-114.21035612670107</v>
      </c>
      <c r="K241" s="37">
        <f t="shared" si="39"/>
        <v>1939.31642073116</v>
      </c>
      <c r="L241" s="37">
        <f t="shared" si="40"/>
        <v>3470460.252889785</v>
      </c>
      <c r="M241" s="37">
        <f t="shared" si="41"/>
        <v>3277444.7510356605</v>
      </c>
      <c r="N241" s="41">
        <f>'jan-mar'!M241</f>
        <v>3066562.7058376926</v>
      </c>
      <c r="O241" s="41">
        <f t="shared" si="42"/>
        <v>210882.04519796791</v>
      </c>
    </row>
    <row r="242" spans="1:15" s="34" customFormat="1" x14ac:dyDescent="0.2">
      <c r="A242" s="33">
        <v>4227</v>
      </c>
      <c r="B242" s="34" t="s">
        <v>202</v>
      </c>
      <c r="C242" s="36">
        <v>71922974</v>
      </c>
      <c r="D242" s="36">
        <v>5922</v>
      </c>
      <c r="E242" s="37">
        <f t="shared" si="36"/>
        <v>12145.047956771361</v>
      </c>
      <c r="F242" s="38">
        <f t="shared" si="33"/>
        <v>1.1857329641844578</v>
      </c>
      <c r="G242" s="39">
        <f t="shared" si="34"/>
        <v>-1141.4386672086944</v>
      </c>
      <c r="H242" s="39">
        <f t="shared" si="35"/>
        <v>0</v>
      </c>
      <c r="I242" s="37">
        <f t="shared" si="37"/>
        <v>-1141.4386672086944</v>
      </c>
      <c r="J242" s="40">
        <f t="shared" si="38"/>
        <v>-114.21035612670107</v>
      </c>
      <c r="K242" s="37">
        <f t="shared" si="39"/>
        <v>-1255.6490233353954</v>
      </c>
      <c r="L242" s="37">
        <f t="shared" si="40"/>
        <v>-6759599.787209888</v>
      </c>
      <c r="M242" s="37">
        <f t="shared" si="41"/>
        <v>-7435953.5161922118</v>
      </c>
      <c r="N242" s="41">
        <f>'jan-mar'!M242</f>
        <v>-577462.22379644692</v>
      </c>
      <c r="O242" s="41">
        <f t="shared" si="42"/>
        <v>-6858491.292395765</v>
      </c>
    </row>
    <row r="243" spans="1:15" s="34" customFormat="1" x14ac:dyDescent="0.2">
      <c r="A243" s="33">
        <v>4228</v>
      </c>
      <c r="B243" s="34" t="s">
        <v>203</v>
      </c>
      <c r="C243" s="36">
        <v>59882823</v>
      </c>
      <c r="D243" s="36">
        <v>1772</v>
      </c>
      <c r="E243" s="37">
        <f t="shared" si="36"/>
        <v>33793.918171557561</v>
      </c>
      <c r="F243" s="38">
        <f t="shared" si="33"/>
        <v>3.2993334326544983</v>
      </c>
      <c r="G243" s="39">
        <f t="shared" si="34"/>
        <v>-14130.760796080414</v>
      </c>
      <c r="H243" s="39">
        <f t="shared" si="35"/>
        <v>0</v>
      </c>
      <c r="I243" s="37">
        <f t="shared" si="37"/>
        <v>-14130.760796080414</v>
      </c>
      <c r="J243" s="40">
        <f t="shared" si="38"/>
        <v>-114.21035612670107</v>
      </c>
      <c r="K243" s="37">
        <f t="shared" si="39"/>
        <v>-14244.971152207116</v>
      </c>
      <c r="L243" s="37">
        <f t="shared" si="40"/>
        <v>-25039708.130654495</v>
      </c>
      <c r="M243" s="37">
        <f t="shared" si="41"/>
        <v>-25242088.88171101</v>
      </c>
      <c r="N243" s="41">
        <f>'jan-mar'!M243</f>
        <v>-13654951.150585495</v>
      </c>
      <c r="O243" s="41">
        <f t="shared" si="42"/>
        <v>-11587137.731125515</v>
      </c>
    </row>
    <row r="244" spans="1:15" s="34" customFormat="1" x14ac:dyDescent="0.2">
      <c r="A244" s="33">
        <v>4601</v>
      </c>
      <c r="B244" s="34" t="s">
        <v>227</v>
      </c>
      <c r="C244" s="36">
        <v>3008810528</v>
      </c>
      <c r="D244" s="36">
        <v>285601</v>
      </c>
      <c r="E244" s="37">
        <f t="shared" si="36"/>
        <v>10535.013981043483</v>
      </c>
      <c r="F244" s="38">
        <f t="shared" si="33"/>
        <v>1.028543765321466</v>
      </c>
      <c r="G244" s="39">
        <f t="shared" si="34"/>
        <v>-175.41828177196766</v>
      </c>
      <c r="H244" s="39">
        <f t="shared" si="35"/>
        <v>0</v>
      </c>
      <c r="I244" s="37">
        <f t="shared" si="37"/>
        <v>-175.41828177196766</v>
      </c>
      <c r="J244" s="40">
        <f t="shared" si="38"/>
        <v>-114.21035612670107</v>
      </c>
      <c r="K244" s="37">
        <f t="shared" si="39"/>
        <v>-289.62863789866873</v>
      </c>
      <c r="L244" s="37">
        <f t="shared" si="40"/>
        <v>-50099636.692355737</v>
      </c>
      <c r="M244" s="37">
        <f t="shared" si="41"/>
        <v>-82718228.612497687</v>
      </c>
      <c r="N244" s="41">
        <f>'jan-mar'!M244</f>
        <v>-101461759.59535429</v>
      </c>
      <c r="O244" s="41">
        <f t="shared" si="42"/>
        <v>18743530.982856601</v>
      </c>
    </row>
    <row r="245" spans="1:15" s="34" customFormat="1" x14ac:dyDescent="0.2">
      <c r="A245" s="33">
        <v>4602</v>
      </c>
      <c r="B245" s="34" t="s">
        <v>406</v>
      </c>
      <c r="C245" s="36">
        <v>176217394</v>
      </c>
      <c r="D245" s="36">
        <v>17160</v>
      </c>
      <c r="E245" s="37">
        <f t="shared" si="36"/>
        <v>10269.078904428905</v>
      </c>
      <c r="F245" s="38">
        <f t="shared" si="33"/>
        <v>1.0025802625179208</v>
      </c>
      <c r="G245" s="39">
        <f t="shared" si="34"/>
        <v>-15.857235803220828</v>
      </c>
      <c r="H245" s="39">
        <f t="shared" si="35"/>
        <v>0</v>
      </c>
      <c r="I245" s="37">
        <f t="shared" si="37"/>
        <v>-15.857235803220828</v>
      </c>
      <c r="J245" s="40">
        <f t="shared" si="38"/>
        <v>-114.21035612670107</v>
      </c>
      <c r="K245" s="37">
        <f t="shared" si="39"/>
        <v>-130.06759192992189</v>
      </c>
      <c r="L245" s="37">
        <f t="shared" si="40"/>
        <v>-272110.16638326942</v>
      </c>
      <c r="M245" s="37">
        <f t="shared" si="41"/>
        <v>-2231959.8775174594</v>
      </c>
      <c r="N245" s="41">
        <f>'jan-mar'!M245</f>
        <v>-3003197.2993493783</v>
      </c>
      <c r="O245" s="41">
        <f t="shared" si="42"/>
        <v>771237.42183191888</v>
      </c>
    </row>
    <row r="246" spans="1:15" s="34" customFormat="1" x14ac:dyDescent="0.2">
      <c r="A246" s="33">
        <v>4611</v>
      </c>
      <c r="B246" s="34" t="s">
        <v>228</v>
      </c>
      <c r="C246" s="36">
        <v>36763565</v>
      </c>
      <c r="D246" s="36">
        <v>4053</v>
      </c>
      <c r="E246" s="37">
        <f t="shared" si="36"/>
        <v>9070.704416481618</v>
      </c>
      <c r="F246" s="38">
        <f t="shared" si="33"/>
        <v>0.88558178389070974</v>
      </c>
      <c r="G246" s="39">
        <f t="shared" si="34"/>
        <v>703.16745696515136</v>
      </c>
      <c r="H246" s="39">
        <f t="shared" si="35"/>
        <v>51.688260329847708</v>
      </c>
      <c r="I246" s="37">
        <f t="shared" si="37"/>
        <v>754.85571729499907</v>
      </c>
      <c r="J246" s="40">
        <f t="shared" si="38"/>
        <v>-114.21035612670107</v>
      </c>
      <c r="K246" s="37">
        <f t="shared" si="39"/>
        <v>640.645361168298</v>
      </c>
      <c r="L246" s="37">
        <f t="shared" si="40"/>
        <v>3059430.2221966311</v>
      </c>
      <c r="M246" s="37">
        <f t="shared" si="41"/>
        <v>2596535.6488151117</v>
      </c>
      <c r="N246" s="41">
        <f>'jan-mar'!M246</f>
        <v>3628408.0388817536</v>
      </c>
      <c r="O246" s="41">
        <f t="shared" si="42"/>
        <v>-1031872.3900666418</v>
      </c>
    </row>
    <row r="247" spans="1:15" s="34" customFormat="1" x14ac:dyDescent="0.2">
      <c r="A247" s="33">
        <v>4612</v>
      </c>
      <c r="B247" s="34" t="s">
        <v>229</v>
      </c>
      <c r="C247" s="36">
        <v>47235458</v>
      </c>
      <c r="D247" s="36">
        <v>5798</v>
      </c>
      <c r="E247" s="37">
        <f t="shared" si="36"/>
        <v>8146.8537426698858</v>
      </c>
      <c r="F247" s="38">
        <f t="shared" si="33"/>
        <v>0.79538533494940755</v>
      </c>
      <c r="G247" s="39">
        <f t="shared" si="34"/>
        <v>1257.4778612521907</v>
      </c>
      <c r="H247" s="39">
        <f t="shared" si="35"/>
        <v>375.03599616395394</v>
      </c>
      <c r="I247" s="37">
        <f t="shared" si="37"/>
        <v>1632.5138574161447</v>
      </c>
      <c r="J247" s="40">
        <f t="shared" si="38"/>
        <v>-114.21035612670107</v>
      </c>
      <c r="K247" s="37">
        <f t="shared" si="39"/>
        <v>1518.3035012894436</v>
      </c>
      <c r="L247" s="37">
        <f t="shared" si="40"/>
        <v>9465315.3452988062</v>
      </c>
      <c r="M247" s="37">
        <f t="shared" si="41"/>
        <v>8803123.7004761938</v>
      </c>
      <c r="N247" s="41">
        <f>'jan-mar'!M247</f>
        <v>7630071.1054123892</v>
      </c>
      <c r="O247" s="41">
        <f t="shared" si="42"/>
        <v>1173052.5950638046</v>
      </c>
    </row>
    <row r="248" spans="1:15" s="34" customFormat="1" x14ac:dyDescent="0.2">
      <c r="A248" s="33">
        <v>4613</v>
      </c>
      <c r="B248" s="34" t="s">
        <v>230</v>
      </c>
      <c r="C248" s="36">
        <v>115959770</v>
      </c>
      <c r="D248" s="36">
        <v>11953</v>
      </c>
      <c r="E248" s="37">
        <f t="shared" si="36"/>
        <v>9701.3109679578356</v>
      </c>
      <c r="F248" s="38">
        <f t="shared" si="33"/>
        <v>0.94714852106436931</v>
      </c>
      <c r="G248" s="39">
        <f t="shared" si="34"/>
        <v>324.80352607942075</v>
      </c>
      <c r="H248" s="39">
        <f t="shared" si="35"/>
        <v>0</v>
      </c>
      <c r="I248" s="37">
        <f t="shared" si="37"/>
        <v>324.80352607942075</v>
      </c>
      <c r="J248" s="40">
        <f t="shared" si="38"/>
        <v>-114.21035612670107</v>
      </c>
      <c r="K248" s="37">
        <f t="shared" si="39"/>
        <v>210.59316995271968</v>
      </c>
      <c r="L248" s="37">
        <f t="shared" si="40"/>
        <v>3882376.5472273161</v>
      </c>
      <c r="M248" s="37">
        <f t="shared" si="41"/>
        <v>2517220.1604448585</v>
      </c>
      <c r="N248" s="41">
        <f>'jan-mar'!M248</f>
        <v>1382243.3036408464</v>
      </c>
      <c r="O248" s="41">
        <f t="shared" si="42"/>
        <v>1134976.8568040121</v>
      </c>
    </row>
    <row r="249" spans="1:15" s="34" customFormat="1" x14ac:dyDescent="0.2">
      <c r="A249" s="33">
        <v>4614</v>
      </c>
      <c r="B249" s="34" t="s">
        <v>231</v>
      </c>
      <c r="C249" s="36">
        <v>185168210</v>
      </c>
      <c r="D249" s="36">
        <v>18861</v>
      </c>
      <c r="E249" s="37">
        <f t="shared" si="36"/>
        <v>9817.5181591644141</v>
      </c>
      <c r="F249" s="38">
        <f t="shared" si="33"/>
        <v>0.95849394331213433</v>
      </c>
      <c r="G249" s="39">
        <f t="shared" si="34"/>
        <v>255.07921135547366</v>
      </c>
      <c r="H249" s="39">
        <f t="shared" si="35"/>
        <v>0</v>
      </c>
      <c r="I249" s="37">
        <f t="shared" si="37"/>
        <v>255.07921135547366</v>
      </c>
      <c r="J249" s="40">
        <f t="shared" si="38"/>
        <v>-114.21035612670107</v>
      </c>
      <c r="K249" s="37">
        <f t="shared" si="39"/>
        <v>140.86885522877259</v>
      </c>
      <c r="L249" s="37">
        <f t="shared" si="40"/>
        <v>4811049.0053755883</v>
      </c>
      <c r="M249" s="37">
        <f t="shared" si="41"/>
        <v>2656927.4784698798</v>
      </c>
      <c r="N249" s="41">
        <f>'jan-mar'!M249</f>
        <v>498667.45338994876</v>
      </c>
      <c r="O249" s="41">
        <f t="shared" si="42"/>
        <v>2158260.0250799311</v>
      </c>
    </row>
    <row r="250" spans="1:15" s="34" customFormat="1" x14ac:dyDescent="0.2">
      <c r="A250" s="33">
        <v>4615</v>
      </c>
      <c r="B250" s="34" t="s">
        <v>232</v>
      </c>
      <c r="C250" s="36">
        <v>28481412</v>
      </c>
      <c r="D250" s="36">
        <v>3147</v>
      </c>
      <c r="E250" s="37">
        <f t="shared" si="36"/>
        <v>9050.3374642516683</v>
      </c>
      <c r="F250" s="38">
        <f t="shared" si="33"/>
        <v>0.88359333833454734</v>
      </c>
      <c r="G250" s="39">
        <f t="shared" si="34"/>
        <v>715.38762830312112</v>
      </c>
      <c r="H250" s="39">
        <f t="shared" si="35"/>
        <v>58.816693610330091</v>
      </c>
      <c r="I250" s="37">
        <f t="shared" si="37"/>
        <v>774.20432191345117</v>
      </c>
      <c r="J250" s="40">
        <f t="shared" si="38"/>
        <v>-114.21035612670107</v>
      </c>
      <c r="K250" s="37">
        <f t="shared" si="39"/>
        <v>659.9939657867501</v>
      </c>
      <c r="L250" s="37">
        <f t="shared" si="40"/>
        <v>2436421.0010616309</v>
      </c>
      <c r="M250" s="37">
        <f t="shared" si="41"/>
        <v>2077001.0103309026</v>
      </c>
      <c r="N250" s="41">
        <f>'jan-mar'!M250</f>
        <v>1653958.0200125566</v>
      </c>
      <c r="O250" s="41">
        <f t="shared" si="42"/>
        <v>423042.99031834607</v>
      </c>
    </row>
    <row r="251" spans="1:15" s="34" customFormat="1" x14ac:dyDescent="0.2">
      <c r="A251" s="33">
        <v>4616</v>
      </c>
      <c r="B251" s="34" t="s">
        <v>233</v>
      </c>
      <c r="C251" s="36">
        <v>29780727</v>
      </c>
      <c r="D251" s="36">
        <v>2924</v>
      </c>
      <c r="E251" s="37">
        <f t="shared" si="36"/>
        <v>10184.927154582763</v>
      </c>
      <c r="F251" s="38">
        <f t="shared" si="33"/>
        <v>0.99436444450373651</v>
      </c>
      <c r="G251" s="39">
        <f t="shared" si="34"/>
        <v>34.633814104464179</v>
      </c>
      <c r="H251" s="39">
        <f t="shared" si="35"/>
        <v>0</v>
      </c>
      <c r="I251" s="37">
        <f t="shared" si="37"/>
        <v>34.633814104464179</v>
      </c>
      <c r="J251" s="40">
        <f t="shared" si="38"/>
        <v>-114.21035612670107</v>
      </c>
      <c r="K251" s="37">
        <f t="shared" si="39"/>
        <v>-79.576542022236893</v>
      </c>
      <c r="L251" s="37">
        <f t="shared" si="40"/>
        <v>101269.27244145326</v>
      </c>
      <c r="M251" s="37">
        <f t="shared" si="41"/>
        <v>-232681.80887302067</v>
      </c>
      <c r="N251" s="41">
        <f>'jan-mar'!M251</f>
        <v>-553871.24396838888</v>
      </c>
      <c r="O251" s="41">
        <f t="shared" si="42"/>
        <v>321189.43509536819</v>
      </c>
    </row>
    <row r="252" spans="1:15" s="34" customFormat="1" x14ac:dyDescent="0.2">
      <c r="A252" s="33">
        <v>4617</v>
      </c>
      <c r="B252" s="34" t="s">
        <v>234</v>
      </c>
      <c r="C252" s="36">
        <v>142292166</v>
      </c>
      <c r="D252" s="36">
        <v>13039</v>
      </c>
      <c r="E252" s="37">
        <f t="shared" si="36"/>
        <v>10912.812792392055</v>
      </c>
      <c r="F252" s="38">
        <f t="shared" si="33"/>
        <v>1.0654286344500352</v>
      </c>
      <c r="G252" s="39">
        <f t="shared" si="34"/>
        <v>-402.09756858111069</v>
      </c>
      <c r="H252" s="39">
        <f t="shared" si="35"/>
        <v>0</v>
      </c>
      <c r="I252" s="37">
        <f t="shared" si="37"/>
        <v>-402.09756858111069</v>
      </c>
      <c r="J252" s="40">
        <f t="shared" si="38"/>
        <v>-114.21035612670107</v>
      </c>
      <c r="K252" s="37">
        <f t="shared" si="39"/>
        <v>-516.30792470781171</v>
      </c>
      <c r="L252" s="37">
        <f t="shared" si="40"/>
        <v>-5242950.1967291022</v>
      </c>
      <c r="M252" s="37">
        <f t="shared" si="41"/>
        <v>-6732139.0302651571</v>
      </c>
      <c r="N252" s="41">
        <f>'jan-mar'!M252</f>
        <v>-775236.87397532235</v>
      </c>
      <c r="O252" s="41">
        <f t="shared" si="42"/>
        <v>-5956902.1562898345</v>
      </c>
    </row>
    <row r="253" spans="1:15" s="34" customFormat="1" x14ac:dyDescent="0.2">
      <c r="A253" s="33">
        <v>4618</v>
      </c>
      <c r="B253" s="34" t="s">
        <v>235</v>
      </c>
      <c r="C253" s="36">
        <v>146847465</v>
      </c>
      <c r="D253" s="36">
        <v>11002</v>
      </c>
      <c r="E253" s="37">
        <f t="shared" si="36"/>
        <v>13347.34275586257</v>
      </c>
      <c r="F253" s="38">
        <f t="shared" si="33"/>
        <v>1.3031141866402445</v>
      </c>
      <c r="G253" s="39">
        <f t="shared" si="34"/>
        <v>-1862.8155466634198</v>
      </c>
      <c r="H253" s="39">
        <f t="shared" si="35"/>
        <v>0</v>
      </c>
      <c r="I253" s="37">
        <f t="shared" si="37"/>
        <v>-1862.8155466634198</v>
      </c>
      <c r="J253" s="40">
        <f t="shared" si="38"/>
        <v>-114.21035612670107</v>
      </c>
      <c r="K253" s="37">
        <f t="shared" si="39"/>
        <v>-1977.0259027901209</v>
      </c>
      <c r="L253" s="37">
        <f t="shared" si="40"/>
        <v>-20494696.644390944</v>
      </c>
      <c r="M253" s="37">
        <f t="shared" si="41"/>
        <v>-21751238.98249691</v>
      </c>
      <c r="N253" s="41">
        <f>'jan-mar'!M253</f>
        <v>-8148615.1828112947</v>
      </c>
      <c r="O253" s="41">
        <f t="shared" si="42"/>
        <v>-13602623.799685616</v>
      </c>
    </row>
    <row r="254" spans="1:15" s="34" customFormat="1" x14ac:dyDescent="0.2">
      <c r="A254" s="33">
        <v>4619</v>
      </c>
      <c r="B254" s="34" t="s">
        <v>236</v>
      </c>
      <c r="C254" s="36">
        <v>33670825</v>
      </c>
      <c r="D254" s="36">
        <v>903</v>
      </c>
      <c r="E254" s="37">
        <f t="shared" si="36"/>
        <v>37287.735326688817</v>
      </c>
      <c r="F254" s="38">
        <f t="shared" si="33"/>
        <v>3.640438234086143</v>
      </c>
      <c r="G254" s="39">
        <f t="shared" si="34"/>
        <v>-16227.051089159168</v>
      </c>
      <c r="H254" s="39">
        <f t="shared" si="35"/>
        <v>0</v>
      </c>
      <c r="I254" s="37">
        <f t="shared" si="37"/>
        <v>-16227.051089159168</v>
      </c>
      <c r="J254" s="40">
        <f t="shared" si="38"/>
        <v>-114.21035612670107</v>
      </c>
      <c r="K254" s="37">
        <f t="shared" si="39"/>
        <v>-16341.261445285869</v>
      </c>
      <c r="L254" s="37">
        <f t="shared" si="40"/>
        <v>-14653027.133510727</v>
      </c>
      <c r="M254" s="37">
        <f t="shared" si="41"/>
        <v>-14756159.085093139</v>
      </c>
      <c r="N254" s="41">
        <f>'jan-mar'!M254</f>
        <v>-7254303.9929902377</v>
      </c>
      <c r="O254" s="41">
        <f t="shared" si="42"/>
        <v>-7501855.0921029011</v>
      </c>
    </row>
    <row r="255" spans="1:15" s="34" customFormat="1" x14ac:dyDescent="0.2">
      <c r="A255" s="33">
        <v>4620</v>
      </c>
      <c r="B255" s="34" t="s">
        <v>237</v>
      </c>
      <c r="C255" s="36">
        <v>17908618</v>
      </c>
      <c r="D255" s="36">
        <v>1061</v>
      </c>
      <c r="E255" s="37">
        <f t="shared" si="36"/>
        <v>16878.999057492932</v>
      </c>
      <c r="F255" s="38">
        <f t="shared" si="33"/>
        <v>1.6479132611204839</v>
      </c>
      <c r="G255" s="39">
        <f t="shared" si="34"/>
        <v>-3981.8093276416371</v>
      </c>
      <c r="H255" s="39">
        <f t="shared" si="35"/>
        <v>0</v>
      </c>
      <c r="I255" s="37">
        <f t="shared" si="37"/>
        <v>-3981.8093276416371</v>
      </c>
      <c r="J255" s="40">
        <f t="shared" si="38"/>
        <v>-114.21035612670107</v>
      </c>
      <c r="K255" s="37">
        <f t="shared" si="39"/>
        <v>-4096.0196837683379</v>
      </c>
      <c r="L255" s="37">
        <f t="shared" si="40"/>
        <v>-4224699.6966277771</v>
      </c>
      <c r="M255" s="37">
        <f t="shared" si="41"/>
        <v>-4345876.8844782067</v>
      </c>
      <c r="N255" s="41">
        <f>'jan-mar'!M255</f>
        <v>-1390039.8398257389</v>
      </c>
      <c r="O255" s="41">
        <f t="shared" si="42"/>
        <v>-2955837.0446524676</v>
      </c>
    </row>
    <row r="256" spans="1:15" s="34" customFormat="1" x14ac:dyDescent="0.2">
      <c r="A256" s="33">
        <v>4621</v>
      </c>
      <c r="B256" s="34" t="s">
        <v>238</v>
      </c>
      <c r="C256" s="36">
        <v>148638661</v>
      </c>
      <c r="D256" s="36">
        <v>15787</v>
      </c>
      <c r="E256" s="37">
        <f t="shared" si="36"/>
        <v>9415.2569202508384</v>
      </c>
      <c r="F256" s="38">
        <f t="shared" si="33"/>
        <v>0.91922078334675328</v>
      </c>
      <c r="G256" s="39">
        <f t="shared" si="34"/>
        <v>496.43595470361902</v>
      </c>
      <c r="H256" s="39">
        <f t="shared" si="35"/>
        <v>0</v>
      </c>
      <c r="I256" s="37">
        <f t="shared" si="37"/>
        <v>496.43595470361902</v>
      </c>
      <c r="J256" s="40">
        <f t="shared" si="38"/>
        <v>-114.21035612670107</v>
      </c>
      <c r="K256" s="37">
        <f t="shared" si="39"/>
        <v>382.22559857691795</v>
      </c>
      <c r="L256" s="37">
        <f t="shared" si="40"/>
        <v>7837234.4169060336</v>
      </c>
      <c r="M256" s="37">
        <f t="shared" si="41"/>
        <v>6034195.5247338032</v>
      </c>
      <c r="N256" s="41">
        <f>'jan-mar'!M256</f>
        <v>7754707.524100895</v>
      </c>
      <c r="O256" s="41">
        <f t="shared" si="42"/>
        <v>-1720511.9993670918</v>
      </c>
    </row>
    <row r="257" spans="1:15" s="34" customFormat="1" x14ac:dyDescent="0.2">
      <c r="A257" s="33">
        <v>4622</v>
      </c>
      <c r="B257" s="34" t="s">
        <v>239</v>
      </c>
      <c r="C257" s="36">
        <v>81998283</v>
      </c>
      <c r="D257" s="36">
        <v>8461</v>
      </c>
      <c r="E257" s="37">
        <f t="shared" si="36"/>
        <v>9691.3228932750262</v>
      </c>
      <c r="F257" s="38">
        <f t="shared" si="33"/>
        <v>0.94617337552008685</v>
      </c>
      <c r="G257" s="39">
        <f t="shared" si="34"/>
        <v>330.79637088910641</v>
      </c>
      <c r="H257" s="39">
        <f t="shared" si="35"/>
        <v>0</v>
      </c>
      <c r="I257" s="37">
        <f t="shared" si="37"/>
        <v>330.79637088910641</v>
      </c>
      <c r="J257" s="40">
        <f t="shared" si="38"/>
        <v>-114.21035612670107</v>
      </c>
      <c r="K257" s="37">
        <f t="shared" si="39"/>
        <v>216.58601476240534</v>
      </c>
      <c r="L257" s="37">
        <f t="shared" si="40"/>
        <v>2798868.0940927295</v>
      </c>
      <c r="M257" s="37">
        <f t="shared" si="41"/>
        <v>1832534.2709047117</v>
      </c>
      <c r="N257" s="41">
        <f>'jan-mar'!M257</f>
        <v>4322919.8513270495</v>
      </c>
      <c r="O257" s="41">
        <f t="shared" si="42"/>
        <v>-2490385.5804223381</v>
      </c>
    </row>
    <row r="258" spans="1:15" s="34" customFormat="1" x14ac:dyDescent="0.2">
      <c r="A258" s="33">
        <v>4623</v>
      </c>
      <c r="B258" s="34" t="s">
        <v>240</v>
      </c>
      <c r="C258" s="36">
        <v>24968817</v>
      </c>
      <c r="D258" s="36">
        <v>2504</v>
      </c>
      <c r="E258" s="37">
        <f t="shared" si="36"/>
        <v>9971.5722843450476</v>
      </c>
      <c r="F258" s="38">
        <f t="shared" si="33"/>
        <v>0.97353439890732463</v>
      </c>
      <c r="G258" s="39">
        <f t="shared" si="34"/>
        <v>162.64673624709357</v>
      </c>
      <c r="H258" s="39">
        <f t="shared" si="35"/>
        <v>0</v>
      </c>
      <c r="I258" s="37">
        <f t="shared" si="37"/>
        <v>162.64673624709357</v>
      </c>
      <c r="J258" s="40">
        <f t="shared" si="38"/>
        <v>-114.21035612670107</v>
      </c>
      <c r="K258" s="37">
        <f t="shared" si="39"/>
        <v>48.436380120392499</v>
      </c>
      <c r="L258" s="37">
        <f t="shared" si="40"/>
        <v>407267.4275627223</v>
      </c>
      <c r="M258" s="37">
        <f t="shared" si="41"/>
        <v>121284.69582146282</v>
      </c>
      <c r="N258" s="41">
        <f>'jan-mar'!M258</f>
        <v>1130829.9109107899</v>
      </c>
      <c r="O258" s="41">
        <f t="shared" si="42"/>
        <v>-1009545.2150893271</v>
      </c>
    </row>
    <row r="259" spans="1:15" s="34" customFormat="1" x14ac:dyDescent="0.2">
      <c r="A259" s="33">
        <v>4624</v>
      </c>
      <c r="B259" s="34" t="s">
        <v>407</v>
      </c>
      <c r="C259" s="36">
        <v>233099058</v>
      </c>
      <c r="D259" s="36">
        <v>25049</v>
      </c>
      <c r="E259" s="37">
        <f t="shared" si="36"/>
        <v>9305.7231027186717</v>
      </c>
      <c r="F259" s="38">
        <f t="shared" si="33"/>
        <v>0.90852688912722124</v>
      </c>
      <c r="G259" s="39">
        <f t="shared" si="34"/>
        <v>562.1562452229191</v>
      </c>
      <c r="H259" s="39">
        <f t="shared" si="35"/>
        <v>0</v>
      </c>
      <c r="I259" s="37">
        <f t="shared" si="37"/>
        <v>562.1562452229191</v>
      </c>
      <c r="J259" s="40">
        <f t="shared" si="38"/>
        <v>-114.21035612670107</v>
      </c>
      <c r="K259" s="37">
        <f t="shared" si="39"/>
        <v>447.94588909621802</v>
      </c>
      <c r="L259" s="37">
        <f t="shared" si="40"/>
        <v>14081451.7865889</v>
      </c>
      <c r="M259" s="37">
        <f t="shared" si="41"/>
        <v>11220596.575971166</v>
      </c>
      <c r="N259" s="41">
        <f>'jan-mar'!M259</f>
        <v>9275473.8115033396</v>
      </c>
      <c r="O259" s="41">
        <f t="shared" si="42"/>
        <v>1945122.7644678261</v>
      </c>
    </row>
    <row r="260" spans="1:15" s="34" customFormat="1" x14ac:dyDescent="0.2">
      <c r="A260" s="33">
        <v>4625</v>
      </c>
      <c r="B260" s="34" t="s">
        <v>241</v>
      </c>
      <c r="C260" s="36">
        <v>96110540</v>
      </c>
      <c r="D260" s="36">
        <v>5276</v>
      </c>
      <c r="E260" s="37">
        <f t="shared" si="36"/>
        <v>18216.55420773313</v>
      </c>
      <c r="F260" s="38">
        <f t="shared" si="33"/>
        <v>1.7785000845484018</v>
      </c>
      <c r="G260" s="39">
        <f t="shared" si="34"/>
        <v>-4784.342417785756</v>
      </c>
      <c r="H260" s="39">
        <f t="shared" si="35"/>
        <v>0</v>
      </c>
      <c r="I260" s="37">
        <f t="shared" si="37"/>
        <v>-4784.342417785756</v>
      </c>
      <c r="J260" s="40">
        <f t="shared" si="38"/>
        <v>-114.21035612670107</v>
      </c>
      <c r="K260" s="37">
        <f t="shared" si="39"/>
        <v>-4898.5527739124573</v>
      </c>
      <c r="L260" s="37">
        <f t="shared" si="40"/>
        <v>-25242190.596237648</v>
      </c>
      <c r="M260" s="37">
        <f t="shared" si="41"/>
        <v>-25844764.435162123</v>
      </c>
      <c r="N260" s="41">
        <f>'jan-mar'!M260</f>
        <v>-25795852.551291801</v>
      </c>
      <c r="O260" s="41">
        <f t="shared" si="42"/>
        <v>-48911.883870322257</v>
      </c>
    </row>
    <row r="261" spans="1:15" s="34" customFormat="1" x14ac:dyDescent="0.2">
      <c r="A261" s="33">
        <v>4626</v>
      </c>
      <c r="B261" s="34" t="s">
        <v>246</v>
      </c>
      <c r="C261" s="36">
        <v>356527357</v>
      </c>
      <c r="D261" s="36">
        <v>38664</v>
      </c>
      <c r="E261" s="37">
        <f t="shared" si="36"/>
        <v>9221.1710376577703</v>
      </c>
      <c r="F261" s="38">
        <f t="shared" si="33"/>
        <v>0.90027198794532159</v>
      </c>
      <c r="G261" s="39">
        <f t="shared" si="34"/>
        <v>612.88748425945994</v>
      </c>
      <c r="H261" s="39">
        <f t="shared" si="35"/>
        <v>0</v>
      </c>
      <c r="I261" s="37">
        <f t="shared" si="37"/>
        <v>612.88748425945994</v>
      </c>
      <c r="J261" s="40">
        <f t="shared" si="38"/>
        <v>-114.21035612670107</v>
      </c>
      <c r="K261" s="37">
        <f t="shared" si="39"/>
        <v>498.67712813275887</v>
      </c>
      <c r="L261" s="37">
        <f t="shared" si="40"/>
        <v>23696681.691407759</v>
      </c>
      <c r="M261" s="37">
        <f t="shared" si="41"/>
        <v>19280852.482124988</v>
      </c>
      <c r="N261" s="41">
        <f>'jan-mar'!M261</f>
        <v>15759737.490836602</v>
      </c>
      <c r="O261" s="41">
        <f t="shared" si="42"/>
        <v>3521114.9912883863</v>
      </c>
    </row>
    <row r="262" spans="1:15" s="34" customFormat="1" x14ac:dyDescent="0.2">
      <c r="A262" s="33">
        <v>4627</v>
      </c>
      <c r="B262" s="34" t="s">
        <v>242</v>
      </c>
      <c r="C262" s="36">
        <v>252360149</v>
      </c>
      <c r="D262" s="36">
        <v>29594</v>
      </c>
      <c r="E262" s="37">
        <f t="shared" si="36"/>
        <v>8527.4092383591269</v>
      </c>
      <c r="F262" s="38">
        <f t="shared" si="33"/>
        <v>0.8325393418785203</v>
      </c>
      <c r="G262" s="39">
        <f t="shared" si="34"/>
        <v>1029.144563838646</v>
      </c>
      <c r="H262" s="39">
        <f t="shared" si="35"/>
        <v>241.84157267271956</v>
      </c>
      <c r="I262" s="37">
        <f t="shared" si="37"/>
        <v>1270.9861365113657</v>
      </c>
      <c r="J262" s="40">
        <f t="shared" si="38"/>
        <v>-114.21035612670107</v>
      </c>
      <c r="K262" s="37">
        <f t="shared" si="39"/>
        <v>1156.7757803846646</v>
      </c>
      <c r="L262" s="37">
        <f t="shared" si="40"/>
        <v>37613563.723917358</v>
      </c>
      <c r="M262" s="37">
        <f t="shared" si="41"/>
        <v>34233622.444703765</v>
      </c>
      <c r="N262" s="41">
        <f>'jan-mar'!M262</f>
        <v>28599238.206308071</v>
      </c>
      <c r="O262" s="41">
        <f t="shared" si="42"/>
        <v>5634384.2383956946</v>
      </c>
    </row>
    <row r="263" spans="1:15" s="34" customFormat="1" x14ac:dyDescent="0.2">
      <c r="A263" s="33">
        <v>4628</v>
      </c>
      <c r="B263" s="34" t="s">
        <v>243</v>
      </c>
      <c r="C263" s="36">
        <v>45175746</v>
      </c>
      <c r="D263" s="36">
        <v>3918</v>
      </c>
      <c r="E263" s="37">
        <f t="shared" si="36"/>
        <v>11530.307810107197</v>
      </c>
      <c r="F263" s="38">
        <f t="shared" si="33"/>
        <v>1.1257152797008911</v>
      </c>
      <c r="G263" s="39">
        <f t="shared" si="34"/>
        <v>-772.594579210196</v>
      </c>
      <c r="H263" s="39">
        <f t="shared" si="35"/>
        <v>0</v>
      </c>
      <c r="I263" s="37">
        <f t="shared" si="37"/>
        <v>-772.594579210196</v>
      </c>
      <c r="J263" s="40">
        <f t="shared" si="38"/>
        <v>-114.21035612670107</v>
      </c>
      <c r="K263" s="37">
        <f t="shared" si="39"/>
        <v>-886.80493533689707</v>
      </c>
      <c r="L263" s="37">
        <f t="shared" si="40"/>
        <v>-3027025.5613455479</v>
      </c>
      <c r="M263" s="37">
        <f t="shared" si="41"/>
        <v>-3474501.7366499626</v>
      </c>
      <c r="N263" s="41">
        <f>'jan-mar'!M263</f>
        <v>733231.70948421618</v>
      </c>
      <c r="O263" s="41">
        <f t="shared" si="42"/>
        <v>-4207733.4461341789</v>
      </c>
    </row>
    <row r="264" spans="1:15" s="34" customFormat="1" x14ac:dyDescent="0.2">
      <c r="A264" s="33">
        <v>4629</v>
      </c>
      <c r="B264" s="34" t="s">
        <v>244</v>
      </c>
      <c r="C264" s="36">
        <v>18181932</v>
      </c>
      <c r="D264" s="36">
        <v>376</v>
      </c>
      <c r="E264" s="37">
        <f t="shared" si="36"/>
        <v>48356.202127659577</v>
      </c>
      <c r="F264" s="38">
        <f t="shared" ref="F264:F327" si="43">IF(ISNUMBER(C264),E264/E$365,"")</f>
        <v>4.721063522319362</v>
      </c>
      <c r="G264" s="39">
        <f t="shared" ref="G264:G327" si="44">(E$365-E264)*0.6</f>
        <v>-22868.131169741624</v>
      </c>
      <c r="H264" s="39">
        <f t="shared" ref="H264:H327" si="45">IF(E264&gt;=E$365*0.9,0,IF(E264&lt;0.9*E$365,(E$365*0.9-E264)*0.35))</f>
        <v>0</v>
      </c>
      <c r="I264" s="37">
        <f t="shared" si="37"/>
        <v>-22868.131169741624</v>
      </c>
      <c r="J264" s="40">
        <f t="shared" si="38"/>
        <v>-114.21035612670107</v>
      </c>
      <c r="K264" s="37">
        <f t="shared" si="39"/>
        <v>-22982.341525868324</v>
      </c>
      <c r="L264" s="37">
        <f t="shared" si="40"/>
        <v>-8598417.3198228516</v>
      </c>
      <c r="M264" s="37">
        <f t="shared" si="41"/>
        <v>-8641360.41372649</v>
      </c>
      <c r="N264" s="41">
        <f>'jan-mar'!M264</f>
        <v>-4353923.7443680279</v>
      </c>
      <c r="O264" s="41">
        <f t="shared" si="42"/>
        <v>-4287436.6693584621</v>
      </c>
    </row>
    <row r="265" spans="1:15" s="34" customFormat="1" x14ac:dyDescent="0.2">
      <c r="A265" s="33">
        <v>4630</v>
      </c>
      <c r="B265" s="34" t="s">
        <v>245</v>
      </c>
      <c r="C265" s="36">
        <v>65375657</v>
      </c>
      <c r="D265" s="36">
        <v>8080</v>
      </c>
      <c r="E265" s="37">
        <f t="shared" ref="E265:E328" si="46">(C265)/D265</f>
        <v>8091.0466584158412</v>
      </c>
      <c r="F265" s="38">
        <f t="shared" si="43"/>
        <v>0.78993683448480911</v>
      </c>
      <c r="G265" s="39">
        <f t="shared" si="44"/>
        <v>1290.9621118046173</v>
      </c>
      <c r="H265" s="39">
        <f t="shared" si="45"/>
        <v>394.56847565286955</v>
      </c>
      <c r="I265" s="37">
        <f t="shared" ref="I265:I328" si="47">G265+H265</f>
        <v>1685.5305874574869</v>
      </c>
      <c r="J265" s="40">
        <f t="shared" ref="J265:J328" si="48">I$367</f>
        <v>-114.21035612670107</v>
      </c>
      <c r="K265" s="37">
        <f t="shared" ref="K265:K328" si="49">I265+J265</f>
        <v>1571.3202313307859</v>
      </c>
      <c r="L265" s="37">
        <f t="shared" ref="L265:L328" si="50">(I265*D265)</f>
        <v>13619087.146656495</v>
      </c>
      <c r="M265" s="37">
        <f t="shared" ref="M265:M328" si="51">(K265*D265)</f>
        <v>12696267.46915275</v>
      </c>
      <c r="N265" s="41">
        <f>'jan-mar'!M265</f>
        <v>11658598.579981389</v>
      </c>
      <c r="O265" s="41">
        <f t="shared" ref="O265:O328" si="52">M265-N265</f>
        <v>1037668.8891713619</v>
      </c>
    </row>
    <row r="266" spans="1:15" s="34" customFormat="1" x14ac:dyDescent="0.2">
      <c r="A266" s="33">
        <v>4631</v>
      </c>
      <c r="B266" s="34" t="s">
        <v>408</v>
      </c>
      <c r="C266" s="36">
        <v>253117274</v>
      </c>
      <c r="D266" s="36">
        <v>29337</v>
      </c>
      <c r="E266" s="37">
        <f t="shared" si="46"/>
        <v>8627.9194873368106</v>
      </c>
      <c r="F266" s="38">
        <f t="shared" si="43"/>
        <v>0.84235225623467813</v>
      </c>
      <c r="G266" s="39">
        <f t="shared" si="44"/>
        <v>968.83841445203575</v>
      </c>
      <c r="H266" s="39">
        <f t="shared" si="45"/>
        <v>206.66298553053028</v>
      </c>
      <c r="I266" s="37">
        <f t="shared" si="47"/>
        <v>1175.501399982566</v>
      </c>
      <c r="J266" s="40">
        <f t="shared" si="48"/>
        <v>-114.21035612670107</v>
      </c>
      <c r="K266" s="37">
        <f t="shared" si="49"/>
        <v>1061.2910438558649</v>
      </c>
      <c r="L266" s="37">
        <f t="shared" si="50"/>
        <v>34485684.571288541</v>
      </c>
      <c r="M266" s="37">
        <f t="shared" si="51"/>
        <v>31135095.353599511</v>
      </c>
      <c r="N266" s="41">
        <f>'jan-mar'!M266</f>
        <v>26852709.143615611</v>
      </c>
      <c r="O266" s="41">
        <f t="shared" si="52"/>
        <v>4282386.2099839002</v>
      </c>
    </row>
    <row r="267" spans="1:15" s="34" customFormat="1" x14ac:dyDescent="0.2">
      <c r="A267" s="33">
        <v>4632</v>
      </c>
      <c r="B267" s="34" t="s">
        <v>247</v>
      </c>
      <c r="C267" s="36">
        <v>31306212</v>
      </c>
      <c r="D267" s="36">
        <v>2860</v>
      </c>
      <c r="E267" s="37">
        <f t="shared" si="46"/>
        <v>10946.227972027971</v>
      </c>
      <c r="F267" s="38">
        <f t="shared" si="43"/>
        <v>1.0686909912673552</v>
      </c>
      <c r="G267" s="39">
        <f t="shared" si="44"/>
        <v>-422.14667636266057</v>
      </c>
      <c r="H267" s="39">
        <f t="shared" si="45"/>
        <v>0</v>
      </c>
      <c r="I267" s="37">
        <f t="shared" si="47"/>
        <v>-422.14667636266057</v>
      </c>
      <c r="J267" s="40">
        <f t="shared" si="48"/>
        <v>-114.21035612670107</v>
      </c>
      <c r="K267" s="37">
        <f t="shared" si="49"/>
        <v>-536.3570324893617</v>
      </c>
      <c r="L267" s="37">
        <f t="shared" si="50"/>
        <v>-1207339.4943972093</v>
      </c>
      <c r="M267" s="37">
        <f t="shared" si="51"/>
        <v>-1533981.1129195744</v>
      </c>
      <c r="N267" s="41">
        <f>'jan-mar'!M267</f>
        <v>-1946784.8832248964</v>
      </c>
      <c r="O267" s="41">
        <f t="shared" si="52"/>
        <v>412803.77030532202</v>
      </c>
    </row>
    <row r="268" spans="1:15" s="34" customFormat="1" x14ac:dyDescent="0.2">
      <c r="A268" s="33">
        <v>4633</v>
      </c>
      <c r="B268" s="34" t="s">
        <v>248</v>
      </c>
      <c r="C268" s="36">
        <v>4702321</v>
      </c>
      <c r="D268" s="36">
        <v>525</v>
      </c>
      <c r="E268" s="37">
        <f t="shared" si="46"/>
        <v>8956.8019047619055</v>
      </c>
      <c r="F268" s="38">
        <f t="shared" si="43"/>
        <v>0.87446136976552968</v>
      </c>
      <c r="G268" s="39">
        <f t="shared" si="44"/>
        <v>771.50896399697888</v>
      </c>
      <c r="H268" s="39">
        <f t="shared" si="45"/>
        <v>91.554139431747075</v>
      </c>
      <c r="I268" s="37">
        <f t="shared" si="47"/>
        <v>863.06310342872598</v>
      </c>
      <c r="J268" s="40">
        <f t="shared" si="48"/>
        <v>-114.21035612670107</v>
      </c>
      <c r="K268" s="37">
        <f t="shared" si="49"/>
        <v>748.85274730202491</v>
      </c>
      <c r="L268" s="37">
        <f t="shared" si="50"/>
        <v>453108.12930008111</v>
      </c>
      <c r="M268" s="37">
        <f t="shared" si="51"/>
        <v>393147.69233356306</v>
      </c>
      <c r="N268" s="41">
        <f>'jan-mar'!M268</f>
        <v>270194.74752354354</v>
      </c>
      <c r="O268" s="41">
        <f t="shared" si="52"/>
        <v>122952.94481001951</v>
      </c>
    </row>
    <row r="269" spans="1:15" s="34" customFormat="1" x14ac:dyDescent="0.2">
      <c r="A269" s="33">
        <v>4634</v>
      </c>
      <c r="B269" s="34" t="s">
        <v>249</v>
      </c>
      <c r="C269" s="36">
        <v>25722405</v>
      </c>
      <c r="D269" s="36">
        <v>1660</v>
      </c>
      <c r="E269" s="37">
        <f t="shared" si="46"/>
        <v>15495.424698795181</v>
      </c>
      <c r="F269" s="38">
        <f t="shared" si="43"/>
        <v>1.5128335371582891</v>
      </c>
      <c r="G269" s="39">
        <f t="shared" si="44"/>
        <v>-3151.6647124229862</v>
      </c>
      <c r="H269" s="39">
        <f t="shared" si="45"/>
        <v>0</v>
      </c>
      <c r="I269" s="37">
        <f t="shared" si="47"/>
        <v>-3151.6647124229862</v>
      </c>
      <c r="J269" s="40">
        <f t="shared" si="48"/>
        <v>-114.21035612670107</v>
      </c>
      <c r="K269" s="37">
        <f t="shared" si="49"/>
        <v>-3265.8750685496871</v>
      </c>
      <c r="L269" s="37">
        <f t="shared" si="50"/>
        <v>-5231763.4226221573</v>
      </c>
      <c r="M269" s="37">
        <f t="shared" si="51"/>
        <v>-5421352.6137924809</v>
      </c>
      <c r="N269" s="41">
        <f>'jan-mar'!M269</f>
        <v>-2188740.8692843807</v>
      </c>
      <c r="O269" s="41">
        <f t="shared" si="52"/>
        <v>-3232611.7445081002</v>
      </c>
    </row>
    <row r="270" spans="1:15" s="34" customFormat="1" x14ac:dyDescent="0.2">
      <c r="A270" s="33">
        <v>4635</v>
      </c>
      <c r="B270" s="34" t="s">
        <v>250</v>
      </c>
      <c r="C270" s="36">
        <v>25136658</v>
      </c>
      <c r="D270" s="36">
        <v>2272</v>
      </c>
      <c r="E270" s="37">
        <f t="shared" si="46"/>
        <v>11063.669894366198</v>
      </c>
      <c r="F270" s="38">
        <f t="shared" si="43"/>
        <v>1.0801569615285911</v>
      </c>
      <c r="G270" s="39">
        <f t="shared" si="44"/>
        <v>-492.61182976559644</v>
      </c>
      <c r="H270" s="39">
        <f t="shared" si="45"/>
        <v>0</v>
      </c>
      <c r="I270" s="37">
        <f t="shared" si="47"/>
        <v>-492.61182976559644</v>
      </c>
      <c r="J270" s="40">
        <f t="shared" si="48"/>
        <v>-114.21035612670107</v>
      </c>
      <c r="K270" s="37">
        <f t="shared" si="49"/>
        <v>-606.82218589229751</v>
      </c>
      <c r="L270" s="37">
        <f t="shared" si="50"/>
        <v>-1119214.0772274351</v>
      </c>
      <c r="M270" s="37">
        <f t="shared" si="51"/>
        <v>-1378700.0063473</v>
      </c>
      <c r="N270" s="41">
        <f>'jan-mar'!M270</f>
        <v>-1345217.106394042</v>
      </c>
      <c r="O270" s="41">
        <f t="shared" si="52"/>
        <v>-33482.899953257991</v>
      </c>
    </row>
    <row r="271" spans="1:15" s="34" customFormat="1" x14ac:dyDescent="0.2">
      <c r="A271" s="33">
        <v>4636</v>
      </c>
      <c r="B271" s="34" t="s">
        <v>251</v>
      </c>
      <c r="C271" s="36">
        <v>7737396</v>
      </c>
      <c r="D271" s="36">
        <v>786</v>
      </c>
      <c r="E271" s="37">
        <f t="shared" si="46"/>
        <v>9844.0152671755732</v>
      </c>
      <c r="F271" s="38">
        <f t="shared" si="43"/>
        <v>0.96108088199992026</v>
      </c>
      <c r="G271" s="39">
        <f t="shared" si="44"/>
        <v>239.18094654877822</v>
      </c>
      <c r="H271" s="39">
        <f t="shared" si="45"/>
        <v>0</v>
      </c>
      <c r="I271" s="37">
        <f t="shared" si="47"/>
        <v>239.18094654877822</v>
      </c>
      <c r="J271" s="40">
        <f t="shared" si="48"/>
        <v>-114.21035612670107</v>
      </c>
      <c r="K271" s="37">
        <f t="shared" si="49"/>
        <v>124.97059042207715</v>
      </c>
      <c r="L271" s="37">
        <f t="shared" si="50"/>
        <v>187996.22398733968</v>
      </c>
      <c r="M271" s="37">
        <f t="shared" si="51"/>
        <v>98226.884071752647</v>
      </c>
      <c r="N271" s="41">
        <f>'jan-mar'!M271</f>
        <v>-36347.724131037532</v>
      </c>
      <c r="O271" s="41">
        <f t="shared" si="52"/>
        <v>134574.60820279017</v>
      </c>
    </row>
    <row r="272" spans="1:15" s="34" customFormat="1" x14ac:dyDescent="0.2">
      <c r="A272" s="33">
        <v>4637</v>
      </c>
      <c r="B272" s="34" t="s">
        <v>252</v>
      </c>
      <c r="C272" s="36">
        <v>12648701</v>
      </c>
      <c r="D272" s="36">
        <v>1294</v>
      </c>
      <c r="E272" s="37">
        <f t="shared" si="46"/>
        <v>9774.8848531684707</v>
      </c>
      <c r="F272" s="38">
        <f t="shared" si="43"/>
        <v>0.95433161176173742</v>
      </c>
      <c r="G272" s="39">
        <f t="shared" si="44"/>
        <v>280.65919495303967</v>
      </c>
      <c r="H272" s="39">
        <f t="shared" si="45"/>
        <v>0</v>
      </c>
      <c r="I272" s="37">
        <f t="shared" si="47"/>
        <v>280.65919495303967</v>
      </c>
      <c r="J272" s="40">
        <f t="shared" si="48"/>
        <v>-114.21035612670107</v>
      </c>
      <c r="K272" s="37">
        <f t="shared" si="49"/>
        <v>166.4488388263386</v>
      </c>
      <c r="L272" s="37">
        <f t="shared" si="50"/>
        <v>363172.99826923333</v>
      </c>
      <c r="M272" s="37">
        <f t="shared" si="51"/>
        <v>215384.79744128216</v>
      </c>
      <c r="N272" s="41">
        <f>'jan-mar'!M272</f>
        <v>60289.099967477407</v>
      </c>
      <c r="O272" s="41">
        <f t="shared" si="52"/>
        <v>155095.69747380476</v>
      </c>
    </row>
    <row r="273" spans="1:15" s="34" customFormat="1" x14ac:dyDescent="0.2">
      <c r="A273" s="33">
        <v>4638</v>
      </c>
      <c r="B273" s="34" t="s">
        <v>253</v>
      </c>
      <c r="C273" s="36">
        <v>51185854</v>
      </c>
      <c r="D273" s="36">
        <v>4049</v>
      </c>
      <c r="E273" s="37">
        <f t="shared" si="46"/>
        <v>12641.60385280316</v>
      </c>
      <c r="F273" s="38">
        <f t="shared" si="43"/>
        <v>1.234212204166115</v>
      </c>
      <c r="G273" s="39">
        <f t="shared" si="44"/>
        <v>-1439.3722048277741</v>
      </c>
      <c r="H273" s="39">
        <f t="shared" si="45"/>
        <v>0</v>
      </c>
      <c r="I273" s="37">
        <f t="shared" si="47"/>
        <v>-1439.3722048277741</v>
      </c>
      <c r="J273" s="40">
        <f t="shared" si="48"/>
        <v>-114.21035612670107</v>
      </c>
      <c r="K273" s="37">
        <f t="shared" si="49"/>
        <v>-1553.5825609544752</v>
      </c>
      <c r="L273" s="37">
        <f t="shared" si="50"/>
        <v>-5828018.0573476572</v>
      </c>
      <c r="M273" s="37">
        <f t="shared" si="51"/>
        <v>-6290455.7893046699</v>
      </c>
      <c r="N273" s="41">
        <f>'jan-mar'!M273</f>
        <v>-1999371.0445376241</v>
      </c>
      <c r="O273" s="41">
        <f t="shared" si="52"/>
        <v>-4291084.7447670456</v>
      </c>
    </row>
    <row r="274" spans="1:15" s="34" customFormat="1" x14ac:dyDescent="0.2">
      <c r="A274" s="33">
        <v>4639</v>
      </c>
      <c r="B274" s="34" t="s">
        <v>254</v>
      </c>
      <c r="C274" s="36">
        <v>33051630</v>
      </c>
      <c r="D274" s="36">
        <v>2611</v>
      </c>
      <c r="E274" s="37">
        <f t="shared" si="46"/>
        <v>12658.609728073536</v>
      </c>
      <c r="F274" s="38">
        <f t="shared" si="43"/>
        <v>1.2358725044765515</v>
      </c>
      <c r="G274" s="39">
        <f t="shared" si="44"/>
        <v>-1449.5757299899992</v>
      </c>
      <c r="H274" s="39">
        <f t="shared" si="45"/>
        <v>0</v>
      </c>
      <c r="I274" s="37">
        <f t="shared" si="47"/>
        <v>-1449.5757299899992</v>
      </c>
      <c r="J274" s="40">
        <f t="shared" si="48"/>
        <v>-114.21035612670107</v>
      </c>
      <c r="K274" s="37">
        <f t="shared" si="49"/>
        <v>-1563.7860861167003</v>
      </c>
      <c r="L274" s="37">
        <f t="shared" si="50"/>
        <v>-3784842.231003888</v>
      </c>
      <c r="M274" s="37">
        <f t="shared" si="51"/>
        <v>-4083045.4708507042</v>
      </c>
      <c r="N274" s="41">
        <f>'jan-mar'!M274</f>
        <v>-1161906.78283224</v>
      </c>
      <c r="O274" s="41">
        <f t="shared" si="52"/>
        <v>-2921138.6880184645</v>
      </c>
    </row>
    <row r="275" spans="1:15" s="34" customFormat="1" x14ac:dyDescent="0.2">
      <c r="A275" s="33">
        <v>4640</v>
      </c>
      <c r="B275" s="34" t="s">
        <v>255</v>
      </c>
      <c r="C275" s="36">
        <v>107949757</v>
      </c>
      <c r="D275" s="36">
        <v>11938</v>
      </c>
      <c r="E275" s="37">
        <f t="shared" si="46"/>
        <v>9042.5328363209919</v>
      </c>
      <c r="F275" s="38">
        <f t="shared" si="43"/>
        <v>0.88283136484184999</v>
      </c>
      <c r="G275" s="39">
        <f t="shared" si="44"/>
        <v>720.07040506152691</v>
      </c>
      <c r="H275" s="39">
        <f t="shared" si="45"/>
        <v>61.548313386066816</v>
      </c>
      <c r="I275" s="37">
        <f t="shared" si="47"/>
        <v>781.61871844759378</v>
      </c>
      <c r="J275" s="40">
        <f t="shared" si="48"/>
        <v>-114.21035612670107</v>
      </c>
      <c r="K275" s="37">
        <f t="shared" si="49"/>
        <v>667.40836232089271</v>
      </c>
      <c r="L275" s="37">
        <f t="shared" si="50"/>
        <v>9330964.2608273737</v>
      </c>
      <c r="M275" s="37">
        <f t="shared" si="51"/>
        <v>7967521.0293868175</v>
      </c>
      <c r="N275" s="41">
        <f>'jan-mar'!M275</f>
        <v>8934422.6354972683</v>
      </c>
      <c r="O275" s="41">
        <f t="shared" si="52"/>
        <v>-966901.60611045081</v>
      </c>
    </row>
    <row r="276" spans="1:15" s="34" customFormat="1" x14ac:dyDescent="0.2">
      <c r="A276" s="33">
        <v>4641</v>
      </c>
      <c r="B276" s="34" t="s">
        <v>256</v>
      </c>
      <c r="C276" s="36">
        <v>46621137</v>
      </c>
      <c r="D276" s="36">
        <v>1777</v>
      </c>
      <c r="E276" s="37">
        <f t="shared" si="46"/>
        <v>26235.867754642655</v>
      </c>
      <c r="F276" s="38">
        <f t="shared" si="43"/>
        <v>2.5614335448811034</v>
      </c>
      <c r="G276" s="39">
        <f t="shared" si="44"/>
        <v>-9595.930545931471</v>
      </c>
      <c r="H276" s="39">
        <f t="shared" si="45"/>
        <v>0</v>
      </c>
      <c r="I276" s="37">
        <f t="shared" si="47"/>
        <v>-9595.930545931471</v>
      </c>
      <c r="J276" s="40">
        <f t="shared" si="48"/>
        <v>-114.21035612670107</v>
      </c>
      <c r="K276" s="37">
        <f t="shared" si="49"/>
        <v>-9710.1409020581723</v>
      </c>
      <c r="L276" s="37">
        <f t="shared" si="50"/>
        <v>-17051968.580120225</v>
      </c>
      <c r="M276" s="37">
        <f t="shared" si="51"/>
        <v>-17254920.382957373</v>
      </c>
      <c r="N276" s="41">
        <f>'jan-mar'!M276</f>
        <v>-8080098.9381435793</v>
      </c>
      <c r="O276" s="41">
        <f t="shared" si="52"/>
        <v>-9174821.4448137935</v>
      </c>
    </row>
    <row r="277" spans="1:15" s="34" customFormat="1" x14ac:dyDescent="0.2">
      <c r="A277" s="33">
        <v>4642</v>
      </c>
      <c r="B277" s="34" t="s">
        <v>257</v>
      </c>
      <c r="C277" s="36">
        <v>32457410</v>
      </c>
      <c r="D277" s="36">
        <v>2129</v>
      </c>
      <c r="E277" s="37">
        <f t="shared" si="46"/>
        <v>15245.378111789572</v>
      </c>
      <c r="F277" s="38">
        <f t="shared" si="43"/>
        <v>1.4884212432052575</v>
      </c>
      <c r="G277" s="39">
        <f t="shared" si="44"/>
        <v>-3001.636760219621</v>
      </c>
      <c r="H277" s="39">
        <f t="shared" si="45"/>
        <v>0</v>
      </c>
      <c r="I277" s="37">
        <f t="shared" si="47"/>
        <v>-3001.636760219621</v>
      </c>
      <c r="J277" s="40">
        <f t="shared" si="48"/>
        <v>-114.21035612670107</v>
      </c>
      <c r="K277" s="37">
        <f t="shared" si="49"/>
        <v>-3115.8471163463219</v>
      </c>
      <c r="L277" s="37">
        <f t="shared" si="50"/>
        <v>-6390484.6625075731</v>
      </c>
      <c r="M277" s="37">
        <f t="shared" si="51"/>
        <v>-6633638.5107013192</v>
      </c>
      <c r="N277" s="41">
        <f>'jan-mar'!M277</f>
        <v>-2636020.8222327996</v>
      </c>
      <c r="O277" s="41">
        <f t="shared" si="52"/>
        <v>-3997617.6884685196</v>
      </c>
    </row>
    <row r="278" spans="1:15" s="34" customFormat="1" x14ac:dyDescent="0.2">
      <c r="A278" s="33">
        <v>4643</v>
      </c>
      <c r="B278" s="34" t="s">
        <v>258</v>
      </c>
      <c r="C278" s="36">
        <v>72189979</v>
      </c>
      <c r="D278" s="36">
        <v>5170</v>
      </c>
      <c r="E278" s="37">
        <f t="shared" si="46"/>
        <v>13963.245454545455</v>
      </c>
      <c r="F278" s="38">
        <f t="shared" si="43"/>
        <v>1.363245372219573</v>
      </c>
      <c r="G278" s="39">
        <f t="shared" si="44"/>
        <v>-2232.3571658731507</v>
      </c>
      <c r="H278" s="39">
        <f t="shared" si="45"/>
        <v>0</v>
      </c>
      <c r="I278" s="37">
        <f t="shared" si="47"/>
        <v>-2232.3571658731507</v>
      </c>
      <c r="J278" s="40">
        <f t="shared" si="48"/>
        <v>-114.21035612670107</v>
      </c>
      <c r="K278" s="37">
        <f t="shared" si="49"/>
        <v>-2346.567521999852</v>
      </c>
      <c r="L278" s="37">
        <f t="shared" si="50"/>
        <v>-11541286.54756419</v>
      </c>
      <c r="M278" s="37">
        <f t="shared" si="51"/>
        <v>-12131754.088739235</v>
      </c>
      <c r="N278" s="41">
        <f>'jan-mar'!M278</f>
        <v>-6310542.5350603871</v>
      </c>
      <c r="O278" s="41">
        <f t="shared" si="52"/>
        <v>-5821211.5536788478</v>
      </c>
    </row>
    <row r="279" spans="1:15" s="34" customFormat="1" x14ac:dyDescent="0.2">
      <c r="A279" s="33">
        <v>4644</v>
      </c>
      <c r="B279" s="34" t="s">
        <v>259</v>
      </c>
      <c r="C279" s="36">
        <v>75074656</v>
      </c>
      <c r="D279" s="36">
        <v>5189</v>
      </c>
      <c r="E279" s="37">
        <f t="shared" si="46"/>
        <v>14468.039313933321</v>
      </c>
      <c r="F279" s="38">
        <f t="shared" si="43"/>
        <v>1.4125288926572481</v>
      </c>
      <c r="G279" s="39">
        <f t="shared" si="44"/>
        <v>-2535.2334815058703</v>
      </c>
      <c r="H279" s="39">
        <f t="shared" si="45"/>
        <v>0</v>
      </c>
      <c r="I279" s="37">
        <f t="shared" si="47"/>
        <v>-2535.2334815058703</v>
      </c>
      <c r="J279" s="40">
        <f t="shared" si="48"/>
        <v>-114.21035612670107</v>
      </c>
      <c r="K279" s="37">
        <f t="shared" si="49"/>
        <v>-2649.4438376325716</v>
      </c>
      <c r="L279" s="37">
        <f t="shared" si="50"/>
        <v>-13155326.535533961</v>
      </c>
      <c r="M279" s="37">
        <f t="shared" si="51"/>
        <v>-13747964.073475413</v>
      </c>
      <c r="N279" s="41">
        <f>'jan-mar'!M279</f>
        <v>-3830752.407781112</v>
      </c>
      <c r="O279" s="41">
        <f t="shared" si="52"/>
        <v>-9917211.6656943001</v>
      </c>
    </row>
    <row r="280" spans="1:15" s="34" customFormat="1" x14ac:dyDescent="0.2">
      <c r="A280" s="33">
        <v>4645</v>
      </c>
      <c r="B280" s="34" t="s">
        <v>260</v>
      </c>
      <c r="C280" s="36">
        <v>26297024</v>
      </c>
      <c r="D280" s="36">
        <v>2991</v>
      </c>
      <c r="E280" s="37">
        <f t="shared" si="46"/>
        <v>8792.0508191240388</v>
      </c>
      <c r="F280" s="38">
        <f t="shared" si="43"/>
        <v>0.85837655941143964</v>
      </c>
      <c r="G280" s="39">
        <f t="shared" si="44"/>
        <v>870.35961537969888</v>
      </c>
      <c r="H280" s="39">
        <f t="shared" si="45"/>
        <v>149.21701940500043</v>
      </c>
      <c r="I280" s="37">
        <f t="shared" si="47"/>
        <v>1019.5766347846993</v>
      </c>
      <c r="J280" s="40">
        <f t="shared" si="48"/>
        <v>-114.21035612670107</v>
      </c>
      <c r="K280" s="37">
        <f t="shared" si="49"/>
        <v>905.36627865799824</v>
      </c>
      <c r="L280" s="37">
        <f t="shared" si="50"/>
        <v>3049553.7146410355</v>
      </c>
      <c r="M280" s="37">
        <f t="shared" si="51"/>
        <v>2707950.5394660728</v>
      </c>
      <c r="N280" s="41">
        <f>'jan-mar'!M280</f>
        <v>1901868.6833198438</v>
      </c>
      <c r="O280" s="41">
        <f t="shared" si="52"/>
        <v>806081.85614622897</v>
      </c>
    </row>
    <row r="281" spans="1:15" s="34" customFormat="1" x14ac:dyDescent="0.2">
      <c r="A281" s="33">
        <v>4646</v>
      </c>
      <c r="B281" s="34" t="s">
        <v>261</v>
      </c>
      <c r="C281" s="36">
        <v>23749027</v>
      </c>
      <c r="D281" s="36">
        <v>2885</v>
      </c>
      <c r="E281" s="37">
        <f t="shared" si="46"/>
        <v>8231.8984402079714</v>
      </c>
      <c r="F281" s="38">
        <f t="shared" si="43"/>
        <v>0.80368833232405212</v>
      </c>
      <c r="G281" s="39">
        <f t="shared" si="44"/>
        <v>1206.4510427293392</v>
      </c>
      <c r="H281" s="39">
        <f t="shared" si="45"/>
        <v>345.27035202562399</v>
      </c>
      <c r="I281" s="37">
        <f t="shared" si="47"/>
        <v>1551.7213947549631</v>
      </c>
      <c r="J281" s="40">
        <f t="shared" si="48"/>
        <v>-114.21035612670107</v>
      </c>
      <c r="K281" s="37">
        <f t="shared" si="49"/>
        <v>1437.511038628262</v>
      </c>
      <c r="L281" s="37">
        <f t="shared" si="50"/>
        <v>4476716.2238680683</v>
      </c>
      <c r="M281" s="37">
        <f t="shared" si="51"/>
        <v>4147219.346442536</v>
      </c>
      <c r="N281" s="41">
        <f>'jan-mar'!M281</f>
        <v>3467307.1154389</v>
      </c>
      <c r="O281" s="41">
        <f t="shared" si="52"/>
        <v>679912.23100363603</v>
      </c>
    </row>
    <row r="282" spans="1:15" s="34" customFormat="1" x14ac:dyDescent="0.2">
      <c r="A282" s="33">
        <v>4647</v>
      </c>
      <c r="B282" s="34" t="s">
        <v>409</v>
      </c>
      <c r="C282" s="36">
        <v>207865632</v>
      </c>
      <c r="D282" s="36">
        <v>22020</v>
      </c>
      <c r="E282" s="37">
        <f t="shared" si="46"/>
        <v>9439.8561307901909</v>
      </c>
      <c r="F282" s="38">
        <f t="shared" si="43"/>
        <v>0.9216224284397363</v>
      </c>
      <c r="G282" s="39">
        <f t="shared" si="44"/>
        <v>481.67642838000756</v>
      </c>
      <c r="H282" s="39">
        <f t="shared" si="45"/>
        <v>0</v>
      </c>
      <c r="I282" s="37">
        <f t="shared" si="47"/>
        <v>481.67642838000756</v>
      </c>
      <c r="J282" s="40">
        <f t="shared" si="48"/>
        <v>-114.21035612670107</v>
      </c>
      <c r="K282" s="37">
        <f t="shared" si="49"/>
        <v>367.46607225330649</v>
      </c>
      <c r="L282" s="37">
        <f t="shared" si="50"/>
        <v>10606514.952927766</v>
      </c>
      <c r="M282" s="37">
        <f t="shared" si="51"/>
        <v>8091602.9110178091</v>
      </c>
      <c r="N282" s="41">
        <f>'jan-mar'!M282</f>
        <v>7297491.1941915378</v>
      </c>
      <c r="O282" s="41">
        <f t="shared" si="52"/>
        <v>794111.71682627127</v>
      </c>
    </row>
    <row r="283" spans="1:15" s="34" customFormat="1" x14ac:dyDescent="0.2">
      <c r="A283" s="33">
        <v>4648</v>
      </c>
      <c r="B283" s="34" t="s">
        <v>262</v>
      </c>
      <c r="C283" s="36">
        <v>44892863</v>
      </c>
      <c r="D283" s="36">
        <v>3597</v>
      </c>
      <c r="E283" s="37">
        <f t="shared" si="46"/>
        <v>12480.640255768696</v>
      </c>
      <c r="F283" s="38">
        <f t="shared" si="43"/>
        <v>1.2184971700454752</v>
      </c>
      <c r="G283" s="39">
        <f t="shared" si="44"/>
        <v>-1342.7940466070954</v>
      </c>
      <c r="H283" s="39">
        <f t="shared" si="45"/>
        <v>0</v>
      </c>
      <c r="I283" s="37">
        <f t="shared" si="47"/>
        <v>-1342.7940466070954</v>
      </c>
      <c r="J283" s="40">
        <f t="shared" si="48"/>
        <v>-114.21035612670107</v>
      </c>
      <c r="K283" s="37">
        <f t="shared" si="49"/>
        <v>-1457.0044027337965</v>
      </c>
      <c r="L283" s="37">
        <f t="shared" si="50"/>
        <v>-4830030.1856457219</v>
      </c>
      <c r="M283" s="37">
        <f t="shared" si="51"/>
        <v>-5240844.8366334662</v>
      </c>
      <c r="N283" s="41">
        <f>'jan-mar'!M283</f>
        <v>-1288681.609286695</v>
      </c>
      <c r="O283" s="41">
        <f t="shared" si="52"/>
        <v>-3952163.2273467714</v>
      </c>
    </row>
    <row r="284" spans="1:15" s="34" customFormat="1" x14ac:dyDescent="0.2">
      <c r="A284" s="33">
        <v>4649</v>
      </c>
      <c r="B284" s="34" t="s">
        <v>410</v>
      </c>
      <c r="C284" s="36">
        <v>79261875</v>
      </c>
      <c r="D284" s="36">
        <v>9517</v>
      </c>
      <c r="E284" s="37">
        <f t="shared" si="46"/>
        <v>8328.4517179783543</v>
      </c>
      <c r="F284" s="38">
        <f t="shared" si="43"/>
        <v>0.81311492369362925</v>
      </c>
      <c r="G284" s="39">
        <f t="shared" si="44"/>
        <v>1148.5190760671096</v>
      </c>
      <c r="H284" s="39">
        <f t="shared" si="45"/>
        <v>311.47670480598998</v>
      </c>
      <c r="I284" s="37">
        <f t="shared" si="47"/>
        <v>1459.9957808730996</v>
      </c>
      <c r="J284" s="40">
        <f t="shared" si="48"/>
        <v>-114.21035612670107</v>
      </c>
      <c r="K284" s="37">
        <f t="shared" si="49"/>
        <v>1345.7854247463986</v>
      </c>
      <c r="L284" s="37">
        <f t="shared" si="50"/>
        <v>13894779.846569289</v>
      </c>
      <c r="M284" s="37">
        <f t="shared" si="51"/>
        <v>12807839.887311475</v>
      </c>
      <c r="N284" s="41">
        <f>'jan-mar'!M284</f>
        <v>11483522.476631545</v>
      </c>
      <c r="O284" s="41">
        <f t="shared" si="52"/>
        <v>1324317.4106799308</v>
      </c>
    </row>
    <row r="285" spans="1:15" s="34" customFormat="1" x14ac:dyDescent="0.2">
      <c r="A285" s="33">
        <v>4650</v>
      </c>
      <c r="B285" s="34" t="s">
        <v>263</v>
      </c>
      <c r="C285" s="36">
        <v>50220041</v>
      </c>
      <c r="D285" s="36">
        <v>5885</v>
      </c>
      <c r="E285" s="37">
        <f t="shared" si="46"/>
        <v>8533.5668649107902</v>
      </c>
      <c r="F285" s="38">
        <f t="shared" si="43"/>
        <v>0.83314051700845249</v>
      </c>
      <c r="G285" s="39">
        <f t="shared" si="44"/>
        <v>1025.4499879076479</v>
      </c>
      <c r="H285" s="39">
        <f t="shared" si="45"/>
        <v>239.68640337963743</v>
      </c>
      <c r="I285" s="37">
        <f t="shared" si="47"/>
        <v>1265.1363912872853</v>
      </c>
      <c r="J285" s="40">
        <f t="shared" si="48"/>
        <v>-114.21035612670107</v>
      </c>
      <c r="K285" s="37">
        <f t="shared" si="49"/>
        <v>1150.9260351605842</v>
      </c>
      <c r="L285" s="37">
        <f t="shared" si="50"/>
        <v>7445327.662725674</v>
      </c>
      <c r="M285" s="37">
        <f t="shared" si="51"/>
        <v>6773199.7169200378</v>
      </c>
      <c r="N285" s="41">
        <f>'jan-mar'!M285</f>
        <v>6093922.3441448649</v>
      </c>
      <c r="O285" s="41">
        <f t="shared" si="52"/>
        <v>679277.37277517281</v>
      </c>
    </row>
    <row r="286" spans="1:15" s="34" customFormat="1" x14ac:dyDescent="0.2">
      <c r="A286" s="33">
        <v>4651</v>
      </c>
      <c r="B286" s="34" t="s">
        <v>264</v>
      </c>
      <c r="C286" s="36">
        <v>61202184</v>
      </c>
      <c r="D286" s="36">
        <v>7118</v>
      </c>
      <c r="E286" s="37">
        <f t="shared" si="46"/>
        <v>8598.2275920202301</v>
      </c>
      <c r="F286" s="38">
        <f t="shared" si="43"/>
        <v>0.83945340732347606</v>
      </c>
      <c r="G286" s="39">
        <f t="shared" si="44"/>
        <v>986.653551641984</v>
      </c>
      <c r="H286" s="39">
        <f t="shared" si="45"/>
        <v>217.05514889133346</v>
      </c>
      <c r="I286" s="37">
        <f t="shared" si="47"/>
        <v>1203.7087005333174</v>
      </c>
      <c r="J286" s="40">
        <f t="shared" si="48"/>
        <v>-114.21035612670107</v>
      </c>
      <c r="K286" s="37">
        <f t="shared" si="49"/>
        <v>1089.4983444066163</v>
      </c>
      <c r="L286" s="37">
        <f t="shared" si="50"/>
        <v>8567998.5303961523</v>
      </c>
      <c r="M286" s="37">
        <f t="shared" si="51"/>
        <v>7755049.2154862946</v>
      </c>
      <c r="N286" s="41">
        <f>'jan-mar'!M286</f>
        <v>7749087.1620430136</v>
      </c>
      <c r="O286" s="41">
        <f t="shared" si="52"/>
        <v>5962.05344328098</v>
      </c>
    </row>
    <row r="287" spans="1:15" s="34" customFormat="1" x14ac:dyDescent="0.2">
      <c r="A287" s="33">
        <v>5001</v>
      </c>
      <c r="B287" s="34" t="s">
        <v>352</v>
      </c>
      <c r="C287" s="36">
        <v>2102034673</v>
      </c>
      <c r="D287" s="36">
        <v>207595</v>
      </c>
      <c r="E287" s="37">
        <f t="shared" si="46"/>
        <v>10125.651740167152</v>
      </c>
      <c r="F287" s="38">
        <f t="shared" si="43"/>
        <v>0.98857732755792826</v>
      </c>
      <c r="G287" s="39">
        <f t="shared" si="44"/>
        <v>70.199062753831086</v>
      </c>
      <c r="H287" s="39">
        <f t="shared" si="45"/>
        <v>0</v>
      </c>
      <c r="I287" s="37">
        <f t="shared" si="47"/>
        <v>70.199062753831086</v>
      </c>
      <c r="J287" s="40">
        <f t="shared" si="48"/>
        <v>-114.21035612670107</v>
      </c>
      <c r="K287" s="37">
        <f t="shared" si="49"/>
        <v>-44.011293372869986</v>
      </c>
      <c r="L287" s="37">
        <f t="shared" si="50"/>
        <v>14572974.432381565</v>
      </c>
      <c r="M287" s="37">
        <f t="shared" si="51"/>
        <v>-9136524.4477409441</v>
      </c>
      <c r="N287" s="41">
        <f>'jan-mar'!M287</f>
        <v>-21934770.224151172</v>
      </c>
      <c r="O287" s="41">
        <f t="shared" si="52"/>
        <v>12798245.776410228</v>
      </c>
    </row>
    <row r="288" spans="1:15" s="34" customFormat="1" x14ac:dyDescent="0.2">
      <c r="A288" s="33">
        <v>5006</v>
      </c>
      <c r="B288" s="34" t="s">
        <v>353</v>
      </c>
      <c r="C288" s="36">
        <v>185433242</v>
      </c>
      <c r="D288" s="36">
        <v>24152</v>
      </c>
      <c r="E288" s="37">
        <f t="shared" si="46"/>
        <v>7677.7592745942366</v>
      </c>
      <c r="F288" s="38">
        <f t="shared" si="43"/>
        <v>0.74958718115918277</v>
      </c>
      <c r="G288" s="39">
        <f t="shared" si="44"/>
        <v>1538.9345420975801</v>
      </c>
      <c r="H288" s="39">
        <f t="shared" si="45"/>
        <v>539.21905999043111</v>
      </c>
      <c r="I288" s="37">
        <f t="shared" si="47"/>
        <v>2078.1536020880112</v>
      </c>
      <c r="J288" s="40">
        <f t="shared" si="48"/>
        <v>-114.21035612670107</v>
      </c>
      <c r="K288" s="37">
        <f t="shared" si="49"/>
        <v>1963.9432459613101</v>
      </c>
      <c r="L288" s="37">
        <f t="shared" si="50"/>
        <v>50191565.797629647</v>
      </c>
      <c r="M288" s="37">
        <f t="shared" si="51"/>
        <v>47433157.276457563</v>
      </c>
      <c r="N288" s="41">
        <f>'jan-mar'!M288</f>
        <v>44835832.562835462</v>
      </c>
      <c r="O288" s="41">
        <f t="shared" si="52"/>
        <v>2597324.7136221007</v>
      </c>
    </row>
    <row r="289" spans="1:15" s="34" customFormat="1" x14ac:dyDescent="0.2">
      <c r="A289" s="33">
        <v>5007</v>
      </c>
      <c r="B289" s="34" t="s">
        <v>354</v>
      </c>
      <c r="C289" s="36">
        <v>121691036</v>
      </c>
      <c r="D289" s="36">
        <v>15096</v>
      </c>
      <c r="E289" s="37">
        <f t="shared" si="46"/>
        <v>8061.144409114997</v>
      </c>
      <c r="F289" s="38">
        <f t="shared" si="43"/>
        <v>0.78701744850745647</v>
      </c>
      <c r="G289" s="39">
        <f t="shared" si="44"/>
        <v>1308.9034613851238</v>
      </c>
      <c r="H289" s="39">
        <f t="shared" si="45"/>
        <v>405.03426290816503</v>
      </c>
      <c r="I289" s="37">
        <f t="shared" si="47"/>
        <v>1713.9377242932887</v>
      </c>
      <c r="J289" s="40">
        <f t="shared" si="48"/>
        <v>-114.21035612670107</v>
      </c>
      <c r="K289" s="37">
        <f t="shared" si="49"/>
        <v>1599.7273681665877</v>
      </c>
      <c r="L289" s="37">
        <f t="shared" si="50"/>
        <v>25873603.885931488</v>
      </c>
      <c r="M289" s="37">
        <f t="shared" si="51"/>
        <v>24149484.349842809</v>
      </c>
      <c r="N289" s="41">
        <f>'jan-mar'!M289</f>
        <v>19672885.077648409</v>
      </c>
      <c r="O289" s="41">
        <f t="shared" si="52"/>
        <v>4476599.2721944004</v>
      </c>
    </row>
    <row r="290" spans="1:15" s="34" customFormat="1" x14ac:dyDescent="0.2">
      <c r="A290" s="33">
        <v>5014</v>
      </c>
      <c r="B290" s="34" t="s">
        <v>356</v>
      </c>
      <c r="C290" s="36">
        <v>76712872</v>
      </c>
      <c r="D290" s="36">
        <v>5204</v>
      </c>
      <c r="E290" s="37">
        <f t="shared" si="46"/>
        <v>14741.136049192928</v>
      </c>
      <c r="F290" s="38">
        <f t="shared" si="43"/>
        <v>1.4391915952304339</v>
      </c>
      <c r="G290" s="39">
        <f t="shared" si="44"/>
        <v>-2699.0915226616348</v>
      </c>
      <c r="H290" s="39">
        <f t="shared" si="45"/>
        <v>0</v>
      </c>
      <c r="I290" s="37">
        <f t="shared" si="47"/>
        <v>-2699.0915226616348</v>
      </c>
      <c r="J290" s="40">
        <f t="shared" si="48"/>
        <v>-114.21035612670107</v>
      </c>
      <c r="K290" s="37">
        <f t="shared" si="49"/>
        <v>-2813.3018787883357</v>
      </c>
      <c r="L290" s="37">
        <f t="shared" si="50"/>
        <v>-14046072.283931147</v>
      </c>
      <c r="M290" s="37">
        <f t="shared" si="51"/>
        <v>-14640422.977214498</v>
      </c>
      <c r="N290" s="41">
        <f>'jan-mar'!M290</f>
        <v>-14989447.970455369</v>
      </c>
      <c r="O290" s="41">
        <f t="shared" si="52"/>
        <v>349024.99324087054</v>
      </c>
    </row>
    <row r="291" spans="1:15" s="34" customFormat="1" x14ac:dyDescent="0.2">
      <c r="A291" s="33">
        <v>5020</v>
      </c>
      <c r="B291" s="34" t="s">
        <v>359</v>
      </c>
      <c r="C291" s="36">
        <v>7112967</v>
      </c>
      <c r="D291" s="36">
        <v>925</v>
      </c>
      <c r="E291" s="37">
        <f t="shared" si="46"/>
        <v>7689.6940540540545</v>
      </c>
      <c r="F291" s="38">
        <f t="shared" si="43"/>
        <v>0.75075238540342681</v>
      </c>
      <c r="G291" s="39">
        <f t="shared" si="44"/>
        <v>1531.7736744216893</v>
      </c>
      <c r="H291" s="39">
        <f t="shared" si="45"/>
        <v>535.04188717949489</v>
      </c>
      <c r="I291" s="37">
        <f t="shared" si="47"/>
        <v>2066.8155616011841</v>
      </c>
      <c r="J291" s="40">
        <f t="shared" si="48"/>
        <v>-114.21035612670107</v>
      </c>
      <c r="K291" s="37">
        <f t="shared" si="49"/>
        <v>1952.605205474483</v>
      </c>
      <c r="L291" s="37">
        <f t="shared" si="50"/>
        <v>1911804.3944810953</v>
      </c>
      <c r="M291" s="37">
        <f t="shared" si="51"/>
        <v>1806159.8150638968</v>
      </c>
      <c r="N291" s="41">
        <f>'jan-mar'!M291</f>
        <v>1608313.1480176717</v>
      </c>
      <c r="O291" s="41">
        <f t="shared" si="52"/>
        <v>197846.66704622516</v>
      </c>
    </row>
    <row r="292" spans="1:15" s="34" customFormat="1" x14ac:dyDescent="0.2">
      <c r="A292" s="33">
        <v>5021</v>
      </c>
      <c r="B292" s="34" t="s">
        <v>360</v>
      </c>
      <c r="C292" s="36">
        <v>59484132</v>
      </c>
      <c r="D292" s="36">
        <v>6981</v>
      </c>
      <c r="E292" s="37">
        <f t="shared" si="46"/>
        <v>8520.8611946712499</v>
      </c>
      <c r="F292" s="38">
        <f t="shared" si="43"/>
        <v>0.83190004994000588</v>
      </c>
      <c r="G292" s="39">
        <f t="shared" si="44"/>
        <v>1033.0733900513721</v>
      </c>
      <c r="H292" s="39">
        <f t="shared" si="45"/>
        <v>244.13338796347651</v>
      </c>
      <c r="I292" s="37">
        <f t="shared" si="47"/>
        <v>1277.2067780148486</v>
      </c>
      <c r="J292" s="40">
        <f t="shared" si="48"/>
        <v>-114.21035612670107</v>
      </c>
      <c r="K292" s="37">
        <f t="shared" si="49"/>
        <v>1162.9964218881476</v>
      </c>
      <c r="L292" s="37">
        <f t="shared" si="50"/>
        <v>8916180.5173216574</v>
      </c>
      <c r="M292" s="37">
        <f t="shared" si="51"/>
        <v>8118878.0212011579</v>
      </c>
      <c r="N292" s="41">
        <f>'jan-mar'!M292</f>
        <v>7507340.0544987712</v>
      </c>
      <c r="O292" s="41">
        <f t="shared" si="52"/>
        <v>611537.96670238674</v>
      </c>
    </row>
    <row r="293" spans="1:15" s="34" customFormat="1" x14ac:dyDescent="0.2">
      <c r="A293" s="33">
        <v>5022</v>
      </c>
      <c r="B293" s="34" t="s">
        <v>361</v>
      </c>
      <c r="C293" s="36">
        <v>22753896</v>
      </c>
      <c r="D293" s="36">
        <v>2454</v>
      </c>
      <c r="E293" s="37">
        <f t="shared" si="46"/>
        <v>9272.1662591687036</v>
      </c>
      <c r="F293" s="38">
        <f t="shared" si="43"/>
        <v>0.90525070152279163</v>
      </c>
      <c r="G293" s="39">
        <f t="shared" si="44"/>
        <v>582.29035135289996</v>
      </c>
      <c r="H293" s="39">
        <f t="shared" si="45"/>
        <v>0</v>
      </c>
      <c r="I293" s="37">
        <f t="shared" si="47"/>
        <v>582.29035135289996</v>
      </c>
      <c r="J293" s="40">
        <f t="shared" si="48"/>
        <v>-114.21035612670107</v>
      </c>
      <c r="K293" s="37">
        <f t="shared" si="49"/>
        <v>468.07999522619889</v>
      </c>
      <c r="L293" s="37">
        <f t="shared" si="50"/>
        <v>1428940.5222200165</v>
      </c>
      <c r="M293" s="37">
        <f t="shared" si="51"/>
        <v>1148668.308285092</v>
      </c>
      <c r="N293" s="41">
        <f>'jan-mar'!M293</f>
        <v>2362426.4752814765</v>
      </c>
      <c r="O293" s="41">
        <f t="shared" si="52"/>
        <v>-1213758.1669963845</v>
      </c>
    </row>
    <row r="294" spans="1:15" s="34" customFormat="1" x14ac:dyDescent="0.2">
      <c r="A294" s="33">
        <v>5025</v>
      </c>
      <c r="B294" s="34" t="s">
        <v>362</v>
      </c>
      <c r="C294" s="36">
        <v>49185334</v>
      </c>
      <c r="D294" s="36">
        <v>5550</v>
      </c>
      <c r="E294" s="37">
        <f t="shared" si="46"/>
        <v>8862.222342342342</v>
      </c>
      <c r="F294" s="38">
        <f t="shared" si="43"/>
        <v>0.8652274741647723</v>
      </c>
      <c r="G294" s="39">
        <f t="shared" si="44"/>
        <v>828.25670144871685</v>
      </c>
      <c r="H294" s="39">
        <f t="shared" si="45"/>
        <v>124.65698627859427</v>
      </c>
      <c r="I294" s="37">
        <f t="shared" si="47"/>
        <v>952.91368772731107</v>
      </c>
      <c r="J294" s="40">
        <f t="shared" si="48"/>
        <v>-114.21035612670107</v>
      </c>
      <c r="K294" s="37">
        <f t="shared" si="49"/>
        <v>838.70333160061</v>
      </c>
      <c r="L294" s="37">
        <f t="shared" si="50"/>
        <v>5288670.9668865763</v>
      </c>
      <c r="M294" s="37">
        <f t="shared" si="51"/>
        <v>4654803.4903833857</v>
      </c>
      <c r="N294" s="41">
        <f>'jan-mar'!M294</f>
        <v>4105680.7881060271</v>
      </c>
      <c r="O294" s="41">
        <f t="shared" si="52"/>
        <v>549122.70227735862</v>
      </c>
    </row>
    <row r="295" spans="1:15" s="34" customFormat="1" x14ac:dyDescent="0.2">
      <c r="A295" s="33">
        <v>5026</v>
      </c>
      <c r="B295" s="34" t="s">
        <v>363</v>
      </c>
      <c r="C295" s="36">
        <v>14175784</v>
      </c>
      <c r="D295" s="36">
        <v>1968</v>
      </c>
      <c r="E295" s="37">
        <f t="shared" si="46"/>
        <v>7203.1422764227646</v>
      </c>
      <c r="F295" s="38">
        <f t="shared" si="43"/>
        <v>0.70324985732997358</v>
      </c>
      <c r="G295" s="39">
        <f t="shared" si="44"/>
        <v>1823.7047410004634</v>
      </c>
      <c r="H295" s="39">
        <f t="shared" si="45"/>
        <v>705.3350093504464</v>
      </c>
      <c r="I295" s="37">
        <f t="shared" si="47"/>
        <v>2529.0397503509098</v>
      </c>
      <c r="J295" s="40">
        <f t="shared" si="48"/>
        <v>-114.21035612670107</v>
      </c>
      <c r="K295" s="37">
        <f t="shared" si="49"/>
        <v>2414.829394224209</v>
      </c>
      <c r="L295" s="37">
        <f t="shared" si="50"/>
        <v>4977150.2286905907</v>
      </c>
      <c r="M295" s="37">
        <f t="shared" si="51"/>
        <v>4752384.2478332436</v>
      </c>
      <c r="N295" s="41">
        <f>'jan-mar'!M295</f>
        <v>4438690.9744311115</v>
      </c>
      <c r="O295" s="41">
        <f t="shared" si="52"/>
        <v>313693.27340213209</v>
      </c>
    </row>
    <row r="296" spans="1:15" s="34" customFormat="1" x14ac:dyDescent="0.2">
      <c r="A296" s="33">
        <v>5027</v>
      </c>
      <c r="B296" s="34" t="s">
        <v>364</v>
      </c>
      <c r="C296" s="36">
        <v>46486389</v>
      </c>
      <c r="D296" s="36">
        <v>6243</v>
      </c>
      <c r="E296" s="37">
        <f t="shared" si="46"/>
        <v>7446.1619413743392</v>
      </c>
      <c r="F296" s="38">
        <f t="shared" si="43"/>
        <v>0.72697610597911833</v>
      </c>
      <c r="G296" s="39">
        <f t="shared" si="44"/>
        <v>1677.8929420295185</v>
      </c>
      <c r="H296" s="39">
        <f t="shared" si="45"/>
        <v>620.27812661739517</v>
      </c>
      <c r="I296" s="37">
        <f t="shared" si="47"/>
        <v>2298.1710686469137</v>
      </c>
      <c r="J296" s="40">
        <f t="shared" si="48"/>
        <v>-114.21035612670107</v>
      </c>
      <c r="K296" s="37">
        <f t="shared" si="49"/>
        <v>2183.9607125202128</v>
      </c>
      <c r="L296" s="37">
        <f t="shared" si="50"/>
        <v>14347481.981562681</v>
      </c>
      <c r="M296" s="37">
        <f t="shared" si="51"/>
        <v>13634466.728263689</v>
      </c>
      <c r="N296" s="41">
        <f>'jan-mar'!M296</f>
        <v>12507406.43283711</v>
      </c>
      <c r="O296" s="41">
        <f t="shared" si="52"/>
        <v>1127060.2954265792</v>
      </c>
    </row>
    <row r="297" spans="1:15" s="34" customFormat="1" x14ac:dyDescent="0.2">
      <c r="A297" s="33">
        <v>5028</v>
      </c>
      <c r="B297" s="34" t="s">
        <v>365</v>
      </c>
      <c r="C297" s="36">
        <v>137897281</v>
      </c>
      <c r="D297" s="36">
        <v>16949</v>
      </c>
      <c r="E297" s="37">
        <f t="shared" si="46"/>
        <v>8136.0128031152281</v>
      </c>
      <c r="F297" s="38">
        <f t="shared" si="43"/>
        <v>0.79432692336977095</v>
      </c>
      <c r="G297" s="39">
        <f t="shared" si="44"/>
        <v>1263.9824249849853</v>
      </c>
      <c r="H297" s="39">
        <f t="shared" si="45"/>
        <v>378.83032500808417</v>
      </c>
      <c r="I297" s="37">
        <f t="shared" si="47"/>
        <v>1642.8127499930695</v>
      </c>
      <c r="J297" s="40">
        <f t="shared" si="48"/>
        <v>-114.21035612670107</v>
      </c>
      <c r="K297" s="37">
        <f t="shared" si="49"/>
        <v>1528.6023938663684</v>
      </c>
      <c r="L297" s="37">
        <f t="shared" si="50"/>
        <v>27844033.299632534</v>
      </c>
      <c r="M297" s="37">
        <f t="shared" si="51"/>
        <v>25908281.973641079</v>
      </c>
      <c r="N297" s="41">
        <f>'jan-mar'!M297</f>
        <v>23331876.688812461</v>
      </c>
      <c r="O297" s="41">
        <f t="shared" si="52"/>
        <v>2576405.2848286182</v>
      </c>
    </row>
    <row r="298" spans="1:15" s="34" customFormat="1" x14ac:dyDescent="0.2">
      <c r="A298" s="33">
        <v>5029</v>
      </c>
      <c r="B298" s="34" t="s">
        <v>366</v>
      </c>
      <c r="C298" s="36">
        <v>67920508</v>
      </c>
      <c r="D298" s="36">
        <v>8367</v>
      </c>
      <c r="E298" s="37">
        <f t="shared" si="46"/>
        <v>8117.66559101231</v>
      </c>
      <c r="F298" s="38">
        <f t="shared" si="43"/>
        <v>0.79253566702654799</v>
      </c>
      <c r="G298" s="39">
        <f t="shared" si="44"/>
        <v>1274.9907522467361</v>
      </c>
      <c r="H298" s="39">
        <f t="shared" si="45"/>
        <v>385.25184924410547</v>
      </c>
      <c r="I298" s="37">
        <f t="shared" si="47"/>
        <v>1660.2426014908415</v>
      </c>
      <c r="J298" s="40">
        <f t="shared" si="48"/>
        <v>-114.21035612670107</v>
      </c>
      <c r="K298" s="37">
        <f t="shared" si="49"/>
        <v>1546.0322453641404</v>
      </c>
      <c r="L298" s="37">
        <f t="shared" si="50"/>
        <v>13891249.84667387</v>
      </c>
      <c r="M298" s="37">
        <f t="shared" si="51"/>
        <v>12935651.796961762</v>
      </c>
      <c r="N298" s="41">
        <f>'jan-mar'!M298</f>
        <v>11179314.693960931</v>
      </c>
      <c r="O298" s="41">
        <f t="shared" si="52"/>
        <v>1756337.1030008309</v>
      </c>
    </row>
    <row r="299" spans="1:15" s="34" customFormat="1" x14ac:dyDescent="0.2">
      <c r="A299" s="33">
        <v>5031</v>
      </c>
      <c r="B299" s="34" t="s">
        <v>367</v>
      </c>
      <c r="C299" s="36">
        <v>129787512</v>
      </c>
      <c r="D299" s="36">
        <v>14334</v>
      </c>
      <c r="E299" s="37">
        <f t="shared" si="46"/>
        <v>9054.5215571368772</v>
      </c>
      <c r="F299" s="38">
        <f t="shared" si="43"/>
        <v>0.88400183543368271</v>
      </c>
      <c r="G299" s="39">
        <f t="shared" si="44"/>
        <v>712.87717257199586</v>
      </c>
      <c r="H299" s="39">
        <f t="shared" si="45"/>
        <v>57.352261100506979</v>
      </c>
      <c r="I299" s="37">
        <f t="shared" si="47"/>
        <v>770.22943367250286</v>
      </c>
      <c r="J299" s="40">
        <f t="shared" si="48"/>
        <v>-114.21035612670107</v>
      </c>
      <c r="K299" s="37">
        <f t="shared" si="49"/>
        <v>656.01907754580179</v>
      </c>
      <c r="L299" s="37">
        <f t="shared" si="50"/>
        <v>11040468.702261657</v>
      </c>
      <c r="M299" s="37">
        <f t="shared" si="51"/>
        <v>9403377.4575415235</v>
      </c>
      <c r="N299" s="41">
        <f>'jan-mar'!M299</f>
        <v>6886484.5484805349</v>
      </c>
      <c r="O299" s="41">
        <f t="shared" si="52"/>
        <v>2516892.9090609886</v>
      </c>
    </row>
    <row r="300" spans="1:15" s="34" customFormat="1" x14ac:dyDescent="0.2">
      <c r="A300" s="33">
        <v>5032</v>
      </c>
      <c r="B300" s="34" t="s">
        <v>368</v>
      </c>
      <c r="C300" s="36">
        <v>35477528</v>
      </c>
      <c r="D300" s="36">
        <v>4069</v>
      </c>
      <c r="E300" s="37">
        <f t="shared" si="46"/>
        <v>8718.9796018677807</v>
      </c>
      <c r="F300" s="38">
        <f t="shared" si="43"/>
        <v>0.85124254468031446</v>
      </c>
      <c r="G300" s="39">
        <f t="shared" si="44"/>
        <v>914.20234573345363</v>
      </c>
      <c r="H300" s="39">
        <f t="shared" si="45"/>
        <v>174.79194544469073</v>
      </c>
      <c r="I300" s="37">
        <f t="shared" si="47"/>
        <v>1088.9942911781443</v>
      </c>
      <c r="J300" s="40">
        <f t="shared" si="48"/>
        <v>-114.21035612670107</v>
      </c>
      <c r="K300" s="37">
        <f t="shared" si="49"/>
        <v>974.78393505144322</v>
      </c>
      <c r="L300" s="37">
        <f t="shared" si="50"/>
        <v>4431117.7708038688</v>
      </c>
      <c r="M300" s="37">
        <f t="shared" si="51"/>
        <v>3966395.8317243224</v>
      </c>
      <c r="N300" s="41">
        <f>'jan-mar'!M300</f>
        <v>4962124.5029015206</v>
      </c>
      <c r="O300" s="41">
        <f t="shared" si="52"/>
        <v>-995728.67117719818</v>
      </c>
    </row>
    <row r="301" spans="1:15" s="34" customFormat="1" x14ac:dyDescent="0.2">
      <c r="A301" s="33">
        <v>5033</v>
      </c>
      <c r="B301" s="34" t="s">
        <v>369</v>
      </c>
      <c r="C301" s="36">
        <v>19483283</v>
      </c>
      <c r="D301" s="36">
        <v>759</v>
      </c>
      <c r="E301" s="37">
        <f t="shared" si="46"/>
        <v>25669.674571805008</v>
      </c>
      <c r="F301" s="38">
        <f t="shared" si="43"/>
        <v>2.5061555481719338</v>
      </c>
      <c r="G301" s="39">
        <f t="shared" si="44"/>
        <v>-9256.2146362288822</v>
      </c>
      <c r="H301" s="39">
        <f t="shared" si="45"/>
        <v>0</v>
      </c>
      <c r="I301" s="37">
        <f t="shared" si="47"/>
        <v>-9256.2146362288822</v>
      </c>
      <c r="J301" s="40">
        <f t="shared" si="48"/>
        <v>-114.21035612670107</v>
      </c>
      <c r="K301" s="37">
        <f t="shared" si="49"/>
        <v>-9370.4249923555835</v>
      </c>
      <c r="L301" s="37">
        <f t="shared" si="50"/>
        <v>-7025466.9088977212</v>
      </c>
      <c r="M301" s="37">
        <f t="shared" si="51"/>
        <v>-7112152.5691978876</v>
      </c>
      <c r="N301" s="41">
        <f>'jan-mar'!M301</f>
        <v>-3199023.0313173761</v>
      </c>
      <c r="O301" s="41">
        <f t="shared" si="52"/>
        <v>-3913129.5378805115</v>
      </c>
    </row>
    <row r="302" spans="1:15" s="34" customFormat="1" x14ac:dyDescent="0.2">
      <c r="A302" s="33">
        <v>5034</v>
      </c>
      <c r="B302" s="34" t="s">
        <v>370</v>
      </c>
      <c r="C302" s="36">
        <v>22288959</v>
      </c>
      <c r="D302" s="36">
        <v>2413</v>
      </c>
      <c r="E302" s="37">
        <f t="shared" si="46"/>
        <v>9237.0323249067551</v>
      </c>
      <c r="F302" s="38">
        <f t="shared" si="43"/>
        <v>0.90182054100270448</v>
      </c>
      <c r="G302" s="39">
        <f t="shared" si="44"/>
        <v>603.37071191006908</v>
      </c>
      <c r="H302" s="39">
        <f t="shared" si="45"/>
        <v>0</v>
      </c>
      <c r="I302" s="37">
        <f t="shared" si="47"/>
        <v>603.37071191006908</v>
      </c>
      <c r="J302" s="40">
        <f t="shared" si="48"/>
        <v>-114.21035612670107</v>
      </c>
      <c r="K302" s="37">
        <f t="shared" si="49"/>
        <v>489.160355783368</v>
      </c>
      <c r="L302" s="37">
        <f t="shared" si="50"/>
        <v>1455933.5278389966</v>
      </c>
      <c r="M302" s="37">
        <f t="shared" si="51"/>
        <v>1180343.938505267</v>
      </c>
      <c r="N302" s="41">
        <f>'jan-mar'!M302</f>
        <v>3684514.6518558287</v>
      </c>
      <c r="O302" s="41">
        <f t="shared" si="52"/>
        <v>-2504170.7133505614</v>
      </c>
    </row>
    <row r="303" spans="1:15" s="34" customFormat="1" x14ac:dyDescent="0.2">
      <c r="A303" s="33">
        <v>5035</v>
      </c>
      <c r="B303" s="34" t="s">
        <v>371</v>
      </c>
      <c r="C303" s="36">
        <v>196526810</v>
      </c>
      <c r="D303" s="36">
        <v>24283</v>
      </c>
      <c r="E303" s="37">
        <f t="shared" si="46"/>
        <v>8093.1849441996455</v>
      </c>
      <c r="F303" s="38">
        <f t="shared" si="43"/>
        <v>0.790145597426687</v>
      </c>
      <c r="G303" s="39">
        <f t="shared" si="44"/>
        <v>1289.6791403343348</v>
      </c>
      <c r="H303" s="39">
        <f t="shared" si="45"/>
        <v>393.82007562853801</v>
      </c>
      <c r="I303" s="37">
        <f t="shared" si="47"/>
        <v>1683.4992159628728</v>
      </c>
      <c r="J303" s="40">
        <f t="shared" si="48"/>
        <v>-114.21035612670107</v>
      </c>
      <c r="K303" s="37">
        <f t="shared" si="49"/>
        <v>1569.2888598361717</v>
      </c>
      <c r="L303" s="37">
        <f t="shared" si="50"/>
        <v>40880411.461226441</v>
      </c>
      <c r="M303" s="37">
        <f t="shared" si="51"/>
        <v>38107041.383401759</v>
      </c>
      <c r="N303" s="41">
        <f>'jan-mar'!M303</f>
        <v>34728785.640122302</v>
      </c>
      <c r="O303" s="41">
        <f t="shared" si="52"/>
        <v>3378255.7432794571</v>
      </c>
    </row>
    <row r="304" spans="1:15" s="34" customFormat="1" x14ac:dyDescent="0.2">
      <c r="A304" s="33">
        <v>5036</v>
      </c>
      <c r="B304" s="34" t="s">
        <v>372</v>
      </c>
      <c r="C304" s="36">
        <v>18538495</v>
      </c>
      <c r="D304" s="36">
        <v>2609</v>
      </c>
      <c r="E304" s="37">
        <f t="shared" si="46"/>
        <v>7105.5940973553088</v>
      </c>
      <c r="F304" s="38">
        <f t="shared" si="43"/>
        <v>0.69372613276930095</v>
      </c>
      <c r="G304" s="39">
        <f t="shared" si="44"/>
        <v>1882.2336484409368</v>
      </c>
      <c r="H304" s="39">
        <f t="shared" si="45"/>
        <v>739.47687202405587</v>
      </c>
      <c r="I304" s="37">
        <f t="shared" si="47"/>
        <v>2621.7105204649924</v>
      </c>
      <c r="J304" s="40">
        <f t="shared" si="48"/>
        <v>-114.21035612670107</v>
      </c>
      <c r="K304" s="37">
        <f t="shared" si="49"/>
        <v>2507.5001643382911</v>
      </c>
      <c r="L304" s="37">
        <f t="shared" si="50"/>
        <v>6840042.7478931649</v>
      </c>
      <c r="M304" s="37">
        <f t="shared" si="51"/>
        <v>6542067.9287586017</v>
      </c>
      <c r="N304" s="41">
        <f>'jan-mar'!M304</f>
        <v>6269111.3235979518</v>
      </c>
      <c r="O304" s="41">
        <f t="shared" si="52"/>
        <v>272956.60516064987</v>
      </c>
    </row>
    <row r="305" spans="1:15" s="34" customFormat="1" x14ac:dyDescent="0.2">
      <c r="A305" s="33">
        <v>5037</v>
      </c>
      <c r="B305" s="34" t="s">
        <v>373</v>
      </c>
      <c r="C305" s="36">
        <v>164328652</v>
      </c>
      <c r="D305" s="36">
        <v>20170</v>
      </c>
      <c r="E305" s="37">
        <f t="shared" si="46"/>
        <v>8147.1815567674766</v>
      </c>
      <c r="F305" s="38">
        <f t="shared" si="43"/>
        <v>0.79541733976182338</v>
      </c>
      <c r="G305" s="39">
        <f t="shared" si="44"/>
        <v>1257.2811727936362</v>
      </c>
      <c r="H305" s="39">
        <f t="shared" si="45"/>
        <v>374.92126122979715</v>
      </c>
      <c r="I305" s="37">
        <f t="shared" si="47"/>
        <v>1632.2024340234334</v>
      </c>
      <c r="J305" s="40">
        <f t="shared" si="48"/>
        <v>-114.21035612670107</v>
      </c>
      <c r="K305" s="37">
        <f t="shared" si="49"/>
        <v>1517.9920778967323</v>
      </c>
      <c r="L305" s="37">
        <f t="shared" si="50"/>
        <v>32921523.094252653</v>
      </c>
      <c r="M305" s="37">
        <f t="shared" si="51"/>
        <v>30617900.211177092</v>
      </c>
      <c r="N305" s="41">
        <f>'jan-mar'!M305</f>
        <v>26325077.198666416</v>
      </c>
      <c r="O305" s="41">
        <f t="shared" si="52"/>
        <v>4292823.0125106759</v>
      </c>
    </row>
    <row r="306" spans="1:15" s="34" customFormat="1" x14ac:dyDescent="0.2">
      <c r="A306" s="33">
        <v>5038</v>
      </c>
      <c r="B306" s="34" t="s">
        <v>374</v>
      </c>
      <c r="C306" s="36">
        <v>112498042</v>
      </c>
      <c r="D306" s="36">
        <v>14986</v>
      </c>
      <c r="E306" s="37">
        <f t="shared" si="46"/>
        <v>7506.8758841585477</v>
      </c>
      <c r="F306" s="38">
        <f t="shared" si="43"/>
        <v>0.73290366786286598</v>
      </c>
      <c r="G306" s="39">
        <f t="shared" si="44"/>
        <v>1641.4645763589936</v>
      </c>
      <c r="H306" s="39">
        <f t="shared" si="45"/>
        <v>599.02824664292223</v>
      </c>
      <c r="I306" s="37">
        <f t="shared" si="47"/>
        <v>2240.4928230019159</v>
      </c>
      <c r="J306" s="40">
        <f t="shared" si="48"/>
        <v>-114.21035612670107</v>
      </c>
      <c r="K306" s="37">
        <f t="shared" si="49"/>
        <v>2126.2824668752146</v>
      </c>
      <c r="L306" s="37">
        <f t="shared" si="50"/>
        <v>33576025.445506714</v>
      </c>
      <c r="M306" s="37">
        <f t="shared" si="51"/>
        <v>31864469.048591968</v>
      </c>
      <c r="N306" s="41">
        <f>'jan-mar'!M306</f>
        <v>29322923.956262521</v>
      </c>
      <c r="O306" s="41">
        <f t="shared" si="52"/>
        <v>2541545.0923294462</v>
      </c>
    </row>
    <row r="307" spans="1:15" s="34" customFormat="1" x14ac:dyDescent="0.2">
      <c r="A307" s="33">
        <v>5041</v>
      </c>
      <c r="B307" s="34" t="s">
        <v>391</v>
      </c>
      <c r="C307" s="36">
        <v>14752410</v>
      </c>
      <c r="D307" s="36">
        <v>2054</v>
      </c>
      <c r="E307" s="37">
        <f t="shared" si="46"/>
        <v>7182.2833495618306</v>
      </c>
      <c r="F307" s="38">
        <f t="shared" si="43"/>
        <v>0.70121337980723708</v>
      </c>
      <c r="G307" s="39">
        <f t="shared" si="44"/>
        <v>1836.2200971170237</v>
      </c>
      <c r="H307" s="39">
        <f t="shared" si="45"/>
        <v>712.63563375177318</v>
      </c>
      <c r="I307" s="37">
        <f t="shared" si="47"/>
        <v>2548.8557308687969</v>
      </c>
      <c r="J307" s="40">
        <f t="shared" si="48"/>
        <v>-114.21035612670107</v>
      </c>
      <c r="K307" s="37">
        <f t="shared" si="49"/>
        <v>2434.6453747420956</v>
      </c>
      <c r="L307" s="37">
        <f t="shared" si="50"/>
        <v>5235349.6712045083</v>
      </c>
      <c r="M307" s="37">
        <f t="shared" si="51"/>
        <v>5000761.5997202639</v>
      </c>
      <c r="N307" s="41">
        <f>'jan-mar'!M307</f>
        <v>4853485.4247873491</v>
      </c>
      <c r="O307" s="41">
        <f t="shared" si="52"/>
        <v>147276.17493291479</v>
      </c>
    </row>
    <row r="308" spans="1:15" s="34" customFormat="1" x14ac:dyDescent="0.2">
      <c r="A308" s="33">
        <v>5042</v>
      </c>
      <c r="B308" s="34" t="s">
        <v>375</v>
      </c>
      <c r="C308" s="36">
        <v>11937386</v>
      </c>
      <c r="D308" s="36">
        <v>1328</v>
      </c>
      <c r="E308" s="37">
        <f t="shared" si="46"/>
        <v>8988.99548192771</v>
      </c>
      <c r="F308" s="38">
        <f t="shared" si="43"/>
        <v>0.87760446033350281</v>
      </c>
      <c r="G308" s="39">
        <f t="shared" si="44"/>
        <v>752.19281769749614</v>
      </c>
      <c r="H308" s="39">
        <f t="shared" si="45"/>
        <v>80.286387423715496</v>
      </c>
      <c r="I308" s="37">
        <f t="shared" si="47"/>
        <v>832.47920512121163</v>
      </c>
      <c r="J308" s="40">
        <f t="shared" si="48"/>
        <v>-114.21035612670107</v>
      </c>
      <c r="K308" s="37">
        <f t="shared" si="49"/>
        <v>718.26884899451056</v>
      </c>
      <c r="L308" s="37">
        <f t="shared" si="50"/>
        <v>1105532.3844009691</v>
      </c>
      <c r="M308" s="37">
        <f t="shared" si="51"/>
        <v>953861.03146471002</v>
      </c>
      <c r="N308" s="41">
        <f>'jan-mar'!M308</f>
        <v>1568327.063640506</v>
      </c>
      <c r="O308" s="41">
        <f t="shared" si="52"/>
        <v>-614466.03217579599</v>
      </c>
    </row>
    <row r="309" spans="1:15" s="34" customFormat="1" x14ac:dyDescent="0.2">
      <c r="A309" s="33">
        <v>5043</v>
      </c>
      <c r="B309" s="34" t="s">
        <v>392</v>
      </c>
      <c r="C309" s="36">
        <v>6096978</v>
      </c>
      <c r="D309" s="36">
        <v>459</v>
      </c>
      <c r="E309" s="37">
        <f t="shared" si="46"/>
        <v>13283.176470588236</v>
      </c>
      <c r="F309" s="38">
        <f t="shared" si="43"/>
        <v>1.2968495691673574</v>
      </c>
      <c r="G309" s="39">
        <f t="shared" si="44"/>
        <v>-1824.3157754988194</v>
      </c>
      <c r="H309" s="39">
        <f t="shared" si="45"/>
        <v>0</v>
      </c>
      <c r="I309" s="37">
        <f t="shared" si="47"/>
        <v>-1824.3157754988194</v>
      </c>
      <c r="J309" s="40">
        <f t="shared" si="48"/>
        <v>-114.21035612670107</v>
      </c>
      <c r="K309" s="37">
        <f t="shared" si="49"/>
        <v>-1938.5261316255205</v>
      </c>
      <c r="L309" s="37">
        <f t="shared" si="50"/>
        <v>-837360.94095395808</v>
      </c>
      <c r="M309" s="37">
        <f t="shared" si="51"/>
        <v>-889783.49441611394</v>
      </c>
      <c r="N309" s="41">
        <f>'jan-mar'!M309</f>
        <v>-54694.377832247148</v>
      </c>
      <c r="O309" s="41">
        <f t="shared" si="52"/>
        <v>-835089.11658386677</v>
      </c>
    </row>
    <row r="310" spans="1:15" s="34" customFormat="1" x14ac:dyDescent="0.2">
      <c r="A310" s="33">
        <v>5044</v>
      </c>
      <c r="B310" s="34" t="s">
        <v>376</v>
      </c>
      <c r="C310" s="36">
        <v>15157894</v>
      </c>
      <c r="D310" s="36">
        <v>846</v>
      </c>
      <c r="E310" s="37">
        <f t="shared" si="46"/>
        <v>17917.132387706857</v>
      </c>
      <c r="F310" s="38">
        <f t="shared" si="43"/>
        <v>1.7492672380857979</v>
      </c>
      <c r="G310" s="39">
        <f t="shared" si="44"/>
        <v>-4604.6893257699921</v>
      </c>
      <c r="H310" s="39">
        <f t="shared" si="45"/>
        <v>0</v>
      </c>
      <c r="I310" s="37">
        <f t="shared" si="47"/>
        <v>-4604.6893257699921</v>
      </c>
      <c r="J310" s="40">
        <f t="shared" si="48"/>
        <v>-114.21035612670107</v>
      </c>
      <c r="K310" s="37">
        <f t="shared" si="49"/>
        <v>-4718.8996818966934</v>
      </c>
      <c r="L310" s="37">
        <f t="shared" si="50"/>
        <v>-3895567.1696014134</v>
      </c>
      <c r="M310" s="37">
        <f t="shared" si="51"/>
        <v>-3992189.1308846027</v>
      </c>
      <c r="N310" s="41">
        <f>'jan-mar'!M310</f>
        <v>-1342745.5748280641</v>
      </c>
      <c r="O310" s="41">
        <f t="shared" si="52"/>
        <v>-2649443.5560565386</v>
      </c>
    </row>
    <row r="311" spans="1:15" s="34" customFormat="1" x14ac:dyDescent="0.2">
      <c r="A311" s="33">
        <v>5045</v>
      </c>
      <c r="B311" s="34" t="s">
        <v>377</v>
      </c>
      <c r="C311" s="36">
        <v>23375721</v>
      </c>
      <c r="D311" s="36">
        <v>2347</v>
      </c>
      <c r="E311" s="37">
        <f t="shared" si="46"/>
        <v>9959.829995739241</v>
      </c>
      <c r="F311" s="38">
        <f t="shared" si="43"/>
        <v>0.97238798773427448</v>
      </c>
      <c r="G311" s="39">
        <f t="shared" si="44"/>
        <v>169.69210941057753</v>
      </c>
      <c r="H311" s="39">
        <f t="shared" si="45"/>
        <v>0</v>
      </c>
      <c r="I311" s="37">
        <f t="shared" si="47"/>
        <v>169.69210941057753</v>
      </c>
      <c r="J311" s="40">
        <f t="shared" si="48"/>
        <v>-114.21035612670107</v>
      </c>
      <c r="K311" s="37">
        <f t="shared" si="49"/>
        <v>55.481753283876458</v>
      </c>
      <c r="L311" s="37">
        <f t="shared" si="50"/>
        <v>398267.38078662544</v>
      </c>
      <c r="M311" s="37">
        <f t="shared" si="51"/>
        <v>130215.67495725804</v>
      </c>
      <c r="N311" s="41">
        <f>'jan-mar'!M311</f>
        <v>1479961.3690242979</v>
      </c>
      <c r="O311" s="41">
        <f t="shared" si="52"/>
        <v>-1349745.69406704</v>
      </c>
    </row>
    <row r="312" spans="1:15" s="34" customFormat="1" x14ac:dyDescent="0.2">
      <c r="A312" s="33">
        <v>5046</v>
      </c>
      <c r="B312" s="34" t="s">
        <v>378</v>
      </c>
      <c r="C312" s="36">
        <v>8386326</v>
      </c>
      <c r="D312" s="36">
        <v>1215</v>
      </c>
      <c r="E312" s="37">
        <f t="shared" si="46"/>
        <v>6902.3259259259257</v>
      </c>
      <c r="F312" s="38">
        <f t="shared" si="43"/>
        <v>0.67388086148744186</v>
      </c>
      <c r="G312" s="39">
        <f t="shared" si="44"/>
        <v>2004.1945512985667</v>
      </c>
      <c r="H312" s="39">
        <f t="shared" si="45"/>
        <v>810.62073202433999</v>
      </c>
      <c r="I312" s="37">
        <f t="shared" si="47"/>
        <v>2814.8152833229069</v>
      </c>
      <c r="J312" s="40">
        <f t="shared" si="48"/>
        <v>-114.21035612670107</v>
      </c>
      <c r="K312" s="37">
        <f t="shared" si="49"/>
        <v>2700.6049271962056</v>
      </c>
      <c r="L312" s="37">
        <f t="shared" si="50"/>
        <v>3420000.5692373319</v>
      </c>
      <c r="M312" s="37">
        <f t="shared" si="51"/>
        <v>3281234.98654339</v>
      </c>
      <c r="N312" s="41">
        <f>'jan-mar'!M312</f>
        <v>2974606.3271259149</v>
      </c>
      <c r="O312" s="41">
        <f t="shared" si="52"/>
        <v>306628.65941747511</v>
      </c>
    </row>
    <row r="313" spans="1:15" s="34" customFormat="1" x14ac:dyDescent="0.2">
      <c r="A313" s="33">
        <v>5047</v>
      </c>
      <c r="B313" s="34" t="s">
        <v>379</v>
      </c>
      <c r="C313" s="36">
        <v>29702513</v>
      </c>
      <c r="D313" s="36">
        <v>3865</v>
      </c>
      <c r="E313" s="37">
        <f t="shared" si="46"/>
        <v>7684.9968952134541</v>
      </c>
      <c r="F313" s="38">
        <f t="shared" si="43"/>
        <v>0.75029379717099376</v>
      </c>
      <c r="G313" s="39">
        <f t="shared" si="44"/>
        <v>1534.5919697260497</v>
      </c>
      <c r="H313" s="39">
        <f t="shared" si="45"/>
        <v>536.68589277370506</v>
      </c>
      <c r="I313" s="37">
        <f t="shared" si="47"/>
        <v>2071.2778624997545</v>
      </c>
      <c r="J313" s="40">
        <f t="shared" si="48"/>
        <v>-114.21035612670107</v>
      </c>
      <c r="K313" s="37">
        <f t="shared" si="49"/>
        <v>1957.0675063730534</v>
      </c>
      <c r="L313" s="37">
        <f t="shared" si="50"/>
        <v>8005488.9385615513</v>
      </c>
      <c r="M313" s="37">
        <f t="shared" si="51"/>
        <v>7564065.9121318515</v>
      </c>
      <c r="N313" s="41">
        <f>'jan-mar'!M313</f>
        <v>6802081.0741495145</v>
      </c>
      <c r="O313" s="41">
        <f t="shared" si="52"/>
        <v>761984.83798233699</v>
      </c>
    </row>
    <row r="314" spans="1:15" s="34" customFormat="1" x14ac:dyDescent="0.2">
      <c r="A314" s="33">
        <v>5049</v>
      </c>
      <c r="B314" s="34" t="s">
        <v>380</v>
      </c>
      <c r="C314" s="36">
        <v>9672755</v>
      </c>
      <c r="D314" s="36">
        <v>1100</v>
      </c>
      <c r="E314" s="37">
        <f t="shared" si="46"/>
        <v>8793.4136363636371</v>
      </c>
      <c r="F314" s="38">
        <f t="shared" si="43"/>
        <v>0.85850961259747094</v>
      </c>
      <c r="G314" s="39">
        <f t="shared" si="44"/>
        <v>869.54192503593981</v>
      </c>
      <c r="H314" s="39">
        <f t="shared" si="45"/>
        <v>148.74003337114098</v>
      </c>
      <c r="I314" s="37">
        <f t="shared" si="47"/>
        <v>1018.2819584070808</v>
      </c>
      <c r="J314" s="40">
        <f t="shared" si="48"/>
        <v>-114.21035612670107</v>
      </c>
      <c r="K314" s="37">
        <f t="shared" si="49"/>
        <v>904.07160228037969</v>
      </c>
      <c r="L314" s="37">
        <f t="shared" si="50"/>
        <v>1120110.1542477889</v>
      </c>
      <c r="M314" s="37">
        <f t="shared" si="51"/>
        <v>994478.76250841771</v>
      </c>
      <c r="N314" s="41">
        <f>'jan-mar'!M314</f>
        <v>1083790.7638588531</v>
      </c>
      <c r="O314" s="41">
        <f t="shared" si="52"/>
        <v>-89312.001350435428</v>
      </c>
    </row>
    <row r="315" spans="1:15" s="34" customFormat="1" x14ac:dyDescent="0.2">
      <c r="A315" s="33">
        <v>5052</v>
      </c>
      <c r="B315" s="34" t="s">
        <v>381</v>
      </c>
      <c r="C315" s="36">
        <v>4341492</v>
      </c>
      <c r="D315" s="36">
        <v>563</v>
      </c>
      <c r="E315" s="37">
        <f t="shared" si="46"/>
        <v>7711.3534635879214</v>
      </c>
      <c r="F315" s="38">
        <f t="shared" si="43"/>
        <v>0.75286701483597329</v>
      </c>
      <c r="G315" s="39">
        <f t="shared" si="44"/>
        <v>1518.7780287013693</v>
      </c>
      <c r="H315" s="39">
        <f t="shared" si="45"/>
        <v>527.4610938426415</v>
      </c>
      <c r="I315" s="37">
        <f t="shared" si="47"/>
        <v>2046.2391225440108</v>
      </c>
      <c r="J315" s="40">
        <f t="shared" si="48"/>
        <v>-114.21035612670107</v>
      </c>
      <c r="K315" s="37">
        <f t="shared" si="49"/>
        <v>1932.0287664173097</v>
      </c>
      <c r="L315" s="37">
        <f t="shared" si="50"/>
        <v>1152032.6259922781</v>
      </c>
      <c r="M315" s="37">
        <f t="shared" si="51"/>
        <v>1087732.1954929454</v>
      </c>
      <c r="N315" s="41">
        <f>'jan-mar'!M315</f>
        <v>1026150.1558204854</v>
      </c>
      <c r="O315" s="41">
        <f t="shared" si="52"/>
        <v>61582.039672459941</v>
      </c>
    </row>
    <row r="316" spans="1:15" s="34" customFormat="1" x14ac:dyDescent="0.2">
      <c r="A316" s="33">
        <v>5053</v>
      </c>
      <c r="B316" s="34" t="s">
        <v>382</v>
      </c>
      <c r="C316" s="36">
        <v>53820160</v>
      </c>
      <c r="D316" s="36">
        <v>6764</v>
      </c>
      <c r="E316" s="37">
        <f t="shared" si="46"/>
        <v>7956.8539325842694</v>
      </c>
      <c r="F316" s="38">
        <f t="shared" si="43"/>
        <v>0.77683546682132876</v>
      </c>
      <c r="G316" s="39">
        <f t="shared" si="44"/>
        <v>1371.4777473035604</v>
      </c>
      <c r="H316" s="39">
        <f t="shared" si="45"/>
        <v>441.53592969391968</v>
      </c>
      <c r="I316" s="37">
        <f t="shared" si="47"/>
        <v>1813.0136769974802</v>
      </c>
      <c r="J316" s="40">
        <f t="shared" si="48"/>
        <v>-114.21035612670107</v>
      </c>
      <c r="K316" s="37">
        <f t="shared" si="49"/>
        <v>1698.8033208707791</v>
      </c>
      <c r="L316" s="37">
        <f t="shared" si="50"/>
        <v>12263224.511210956</v>
      </c>
      <c r="M316" s="37">
        <f t="shared" si="51"/>
        <v>11490705.66236995</v>
      </c>
      <c r="N316" s="41">
        <f>'jan-mar'!M316</f>
        <v>10308220.326855712</v>
      </c>
      <c r="O316" s="41">
        <f t="shared" si="52"/>
        <v>1182485.3355142381</v>
      </c>
    </row>
    <row r="317" spans="1:15" s="34" customFormat="1" x14ac:dyDescent="0.2">
      <c r="A317" s="33">
        <v>5054</v>
      </c>
      <c r="B317" s="34" t="s">
        <v>383</v>
      </c>
      <c r="C317" s="36">
        <v>72671575</v>
      </c>
      <c r="D317" s="36">
        <v>9948</v>
      </c>
      <c r="E317" s="37">
        <f t="shared" si="46"/>
        <v>7305.1442501005231</v>
      </c>
      <c r="F317" s="38">
        <f t="shared" si="43"/>
        <v>0.71320841023417691</v>
      </c>
      <c r="G317" s="39">
        <f t="shared" si="44"/>
        <v>1762.5035567938082</v>
      </c>
      <c r="H317" s="39">
        <f t="shared" si="45"/>
        <v>669.63431856323086</v>
      </c>
      <c r="I317" s="37">
        <f t="shared" si="47"/>
        <v>2432.1378753570389</v>
      </c>
      <c r="J317" s="40">
        <f t="shared" si="48"/>
        <v>-114.21035612670107</v>
      </c>
      <c r="K317" s="37">
        <f t="shared" si="49"/>
        <v>2317.9275192303376</v>
      </c>
      <c r="L317" s="37">
        <f t="shared" si="50"/>
        <v>24194907.584051821</v>
      </c>
      <c r="M317" s="37">
        <f t="shared" si="51"/>
        <v>23058742.961303398</v>
      </c>
      <c r="N317" s="41">
        <f>'jan-mar'!M317</f>
        <v>20866018.166788973</v>
      </c>
      <c r="O317" s="41">
        <f t="shared" si="52"/>
        <v>2192724.7945144251</v>
      </c>
    </row>
    <row r="318" spans="1:15" s="34" customFormat="1" x14ac:dyDescent="0.2">
      <c r="A318" s="33">
        <v>5055</v>
      </c>
      <c r="B318" s="34" t="s">
        <v>411</v>
      </c>
      <c r="C318" s="36">
        <v>52278955</v>
      </c>
      <c r="D318" s="36">
        <v>5941</v>
      </c>
      <c r="E318" s="37">
        <f t="shared" si="46"/>
        <v>8799.6894462211749</v>
      </c>
      <c r="F318" s="38">
        <f t="shared" si="43"/>
        <v>0.85912232607966732</v>
      </c>
      <c r="G318" s="39">
        <f t="shared" si="44"/>
        <v>865.77643912141718</v>
      </c>
      <c r="H318" s="39">
        <f t="shared" si="45"/>
        <v>146.54349992100276</v>
      </c>
      <c r="I318" s="37">
        <f t="shared" si="47"/>
        <v>1012.3199390424199</v>
      </c>
      <c r="J318" s="40">
        <f t="shared" si="48"/>
        <v>-114.21035612670107</v>
      </c>
      <c r="K318" s="37">
        <f t="shared" si="49"/>
        <v>898.10958291571887</v>
      </c>
      <c r="L318" s="37">
        <f t="shared" si="50"/>
        <v>6014192.7578510167</v>
      </c>
      <c r="M318" s="37">
        <f t="shared" si="51"/>
        <v>5335669.0321022859</v>
      </c>
      <c r="N318" s="41">
        <f>'jan-mar'!M318</f>
        <v>3926892.2932140459</v>
      </c>
      <c r="O318" s="41">
        <f t="shared" si="52"/>
        <v>1408776.73888824</v>
      </c>
    </row>
    <row r="319" spans="1:15" s="34" customFormat="1" x14ac:dyDescent="0.2">
      <c r="A319" s="33">
        <v>5056</v>
      </c>
      <c r="B319" s="34" t="s">
        <v>355</v>
      </c>
      <c r="C319" s="36">
        <v>45184727</v>
      </c>
      <c r="D319" s="36">
        <v>5140</v>
      </c>
      <c r="E319" s="37">
        <f t="shared" si="46"/>
        <v>8790.8029182879382</v>
      </c>
      <c r="F319" s="38">
        <f t="shared" si="43"/>
        <v>0.85825472562678407</v>
      </c>
      <c r="G319" s="39">
        <f t="shared" si="44"/>
        <v>871.10835588135922</v>
      </c>
      <c r="H319" s="39">
        <f t="shared" si="45"/>
        <v>149.65378469763561</v>
      </c>
      <c r="I319" s="37">
        <f t="shared" si="47"/>
        <v>1020.7621405789948</v>
      </c>
      <c r="J319" s="40">
        <f t="shared" si="48"/>
        <v>-114.21035612670107</v>
      </c>
      <c r="K319" s="37">
        <f t="shared" si="49"/>
        <v>906.55178445229376</v>
      </c>
      <c r="L319" s="37">
        <f t="shared" si="50"/>
        <v>5246717.402576033</v>
      </c>
      <c r="M319" s="37">
        <f t="shared" si="51"/>
        <v>4659676.1720847897</v>
      </c>
      <c r="N319" s="41">
        <f>'jan-mar'!M319</f>
        <v>4452302.2038495466</v>
      </c>
      <c r="O319" s="41">
        <f t="shared" si="52"/>
        <v>207373.96823524311</v>
      </c>
    </row>
    <row r="320" spans="1:15" s="34" customFormat="1" x14ac:dyDescent="0.2">
      <c r="A320" s="33">
        <v>5057</v>
      </c>
      <c r="B320" s="34" t="s">
        <v>357</v>
      </c>
      <c r="C320" s="36">
        <v>83920504</v>
      </c>
      <c r="D320" s="36">
        <v>10306</v>
      </c>
      <c r="E320" s="37">
        <f t="shared" si="46"/>
        <v>8142.8783233068116</v>
      </c>
      <c r="F320" s="38">
        <f t="shared" si="43"/>
        <v>0.79499721085125397</v>
      </c>
      <c r="G320" s="39">
        <f t="shared" si="44"/>
        <v>1259.8631128700351</v>
      </c>
      <c r="H320" s="39">
        <f t="shared" si="45"/>
        <v>376.42739294102989</v>
      </c>
      <c r="I320" s="37">
        <f t="shared" si="47"/>
        <v>1636.290505811065</v>
      </c>
      <c r="J320" s="40">
        <f t="shared" si="48"/>
        <v>-114.21035612670107</v>
      </c>
      <c r="K320" s="37">
        <f t="shared" si="49"/>
        <v>1522.080149684364</v>
      </c>
      <c r="L320" s="37">
        <f t="shared" si="50"/>
        <v>16863609.952888835</v>
      </c>
      <c r="M320" s="37">
        <f t="shared" si="51"/>
        <v>15686558.022647055</v>
      </c>
      <c r="N320" s="41">
        <f>'jan-mar'!M320</f>
        <v>13448313.55548122</v>
      </c>
      <c r="O320" s="41">
        <f t="shared" si="52"/>
        <v>2238244.4671658352</v>
      </c>
    </row>
    <row r="321" spans="1:15" s="34" customFormat="1" x14ac:dyDescent="0.2">
      <c r="A321" s="33">
        <v>5058</v>
      </c>
      <c r="B321" s="34" t="s">
        <v>358</v>
      </c>
      <c r="C321" s="36">
        <v>35911608</v>
      </c>
      <c r="D321" s="36">
        <v>4271</v>
      </c>
      <c r="E321" s="37">
        <f t="shared" si="46"/>
        <v>8408.2435026925777</v>
      </c>
      <c r="F321" s="38">
        <f t="shared" si="43"/>
        <v>0.82090507402844248</v>
      </c>
      <c r="G321" s="39">
        <f t="shared" si="44"/>
        <v>1100.6440052385753</v>
      </c>
      <c r="H321" s="39">
        <f t="shared" si="45"/>
        <v>283.54958015601176</v>
      </c>
      <c r="I321" s="37">
        <f t="shared" si="47"/>
        <v>1384.193585394587</v>
      </c>
      <c r="J321" s="40">
        <f t="shared" si="48"/>
        <v>-114.21035612670107</v>
      </c>
      <c r="K321" s="37">
        <f t="shared" si="49"/>
        <v>1269.9832292678859</v>
      </c>
      <c r="L321" s="37">
        <f t="shared" si="50"/>
        <v>5911890.8032202814</v>
      </c>
      <c r="M321" s="37">
        <f t="shared" si="51"/>
        <v>5424098.3722031405</v>
      </c>
      <c r="N321" s="41">
        <f>'jan-mar'!M321</f>
        <v>4522088.7549010562</v>
      </c>
      <c r="O321" s="41">
        <f t="shared" si="52"/>
        <v>902009.61730208434</v>
      </c>
    </row>
    <row r="322" spans="1:15" s="34" customFormat="1" x14ac:dyDescent="0.2">
      <c r="A322" s="33">
        <v>5059</v>
      </c>
      <c r="B322" s="34" t="s">
        <v>412</v>
      </c>
      <c r="C322" s="36">
        <v>145978496</v>
      </c>
      <c r="D322" s="36">
        <v>18300</v>
      </c>
      <c r="E322" s="37">
        <f t="shared" si="46"/>
        <v>7976.966994535519</v>
      </c>
      <c r="F322" s="38">
        <f t="shared" si="43"/>
        <v>0.77879912482014169</v>
      </c>
      <c r="G322" s="39">
        <f t="shared" si="44"/>
        <v>1359.4099101328106</v>
      </c>
      <c r="H322" s="39">
        <f t="shared" si="45"/>
        <v>434.49635801098231</v>
      </c>
      <c r="I322" s="37">
        <f t="shared" si="47"/>
        <v>1793.9062681437929</v>
      </c>
      <c r="J322" s="40">
        <f t="shared" si="48"/>
        <v>-114.21035612670107</v>
      </c>
      <c r="K322" s="37">
        <f t="shared" si="49"/>
        <v>1679.6959120170918</v>
      </c>
      <c r="L322" s="37">
        <f t="shared" si="50"/>
        <v>32828484.70703141</v>
      </c>
      <c r="M322" s="37">
        <f t="shared" si="51"/>
        <v>30738435.189912781</v>
      </c>
      <c r="N322" s="41">
        <f>'jan-mar'!M322</f>
        <v>28273328.885106377</v>
      </c>
      <c r="O322" s="41">
        <f t="shared" si="52"/>
        <v>2465106.3048064038</v>
      </c>
    </row>
    <row r="323" spans="1:15" s="34" customFormat="1" x14ac:dyDescent="0.2">
      <c r="A323" s="33">
        <v>5060</v>
      </c>
      <c r="B323" s="34" t="s">
        <v>413</v>
      </c>
      <c r="C323" s="36">
        <v>89242641</v>
      </c>
      <c r="D323" s="36">
        <v>9581</v>
      </c>
      <c r="E323" s="37">
        <f t="shared" si="46"/>
        <v>9314.5434714539188</v>
      </c>
      <c r="F323" s="38">
        <f t="shared" si="43"/>
        <v>0.90938803039260541</v>
      </c>
      <c r="G323" s="39">
        <f t="shared" si="44"/>
        <v>556.86402398177086</v>
      </c>
      <c r="H323" s="39">
        <f t="shared" si="45"/>
        <v>0</v>
      </c>
      <c r="I323" s="37">
        <f t="shared" si="47"/>
        <v>556.86402398177086</v>
      </c>
      <c r="J323" s="40">
        <f t="shared" si="48"/>
        <v>-114.21035612670107</v>
      </c>
      <c r="K323" s="37">
        <f t="shared" si="49"/>
        <v>442.65366785506978</v>
      </c>
      <c r="L323" s="37">
        <f t="shared" si="50"/>
        <v>5335314.2137693465</v>
      </c>
      <c r="M323" s="37">
        <f t="shared" si="51"/>
        <v>4241064.7917194236</v>
      </c>
      <c r="N323" s="41">
        <f>'jan-mar'!M323</f>
        <v>4460141.5611965964</v>
      </c>
      <c r="O323" s="41">
        <f t="shared" si="52"/>
        <v>-219076.76947717275</v>
      </c>
    </row>
    <row r="324" spans="1:15" s="34" customFormat="1" x14ac:dyDescent="0.2">
      <c r="A324" s="33">
        <v>5061</v>
      </c>
      <c r="B324" s="34" t="s">
        <v>285</v>
      </c>
      <c r="C324" s="36">
        <v>18096689</v>
      </c>
      <c r="D324" s="36">
        <v>1989</v>
      </c>
      <c r="E324" s="37">
        <f t="shared" si="46"/>
        <v>9098.3856209150326</v>
      </c>
      <c r="F324" s="38">
        <f t="shared" si="43"/>
        <v>0.88828432707554161</v>
      </c>
      <c r="G324" s="39">
        <f t="shared" si="44"/>
        <v>686.55873430510258</v>
      </c>
      <c r="H324" s="39">
        <f t="shared" si="45"/>
        <v>41.999838778152565</v>
      </c>
      <c r="I324" s="37">
        <f t="shared" si="47"/>
        <v>728.55857308325517</v>
      </c>
      <c r="J324" s="40">
        <f t="shared" si="48"/>
        <v>-114.21035612670107</v>
      </c>
      <c r="K324" s="37">
        <f t="shared" si="49"/>
        <v>614.3482169565541</v>
      </c>
      <c r="L324" s="37">
        <f t="shared" si="50"/>
        <v>1449103.0018625946</v>
      </c>
      <c r="M324" s="37">
        <f t="shared" si="51"/>
        <v>1221938.6035265862</v>
      </c>
      <c r="N324" s="41">
        <f>'jan-mar'!M324</f>
        <v>2499957.4803320537</v>
      </c>
      <c r="O324" s="41">
        <f t="shared" si="52"/>
        <v>-1278018.8768054675</v>
      </c>
    </row>
    <row r="325" spans="1:15" s="34" customFormat="1" x14ac:dyDescent="0.2">
      <c r="A325" s="33">
        <v>5401</v>
      </c>
      <c r="B325" s="34" t="s">
        <v>324</v>
      </c>
      <c r="C325" s="36">
        <v>780489781</v>
      </c>
      <c r="D325" s="36">
        <v>77095</v>
      </c>
      <c r="E325" s="37">
        <f t="shared" si="46"/>
        <v>10123.740592775148</v>
      </c>
      <c r="F325" s="38">
        <f t="shared" si="43"/>
        <v>0.98839074036039887</v>
      </c>
      <c r="G325" s="39">
        <f t="shared" si="44"/>
        <v>71.345751189033393</v>
      </c>
      <c r="H325" s="39">
        <f t="shared" si="45"/>
        <v>0</v>
      </c>
      <c r="I325" s="37">
        <f t="shared" si="47"/>
        <v>71.345751189033393</v>
      </c>
      <c r="J325" s="40">
        <f t="shared" si="48"/>
        <v>-114.21035612670107</v>
      </c>
      <c r="K325" s="37">
        <f t="shared" si="49"/>
        <v>-42.864604937667679</v>
      </c>
      <c r="L325" s="37">
        <f t="shared" si="50"/>
        <v>5500400.6879185298</v>
      </c>
      <c r="M325" s="37">
        <f t="shared" si="51"/>
        <v>-3304646.7176694898</v>
      </c>
      <c r="N325" s="41">
        <f>'jan-mar'!M325</f>
        <v>-11420025.358120026</v>
      </c>
      <c r="O325" s="41">
        <f t="shared" si="52"/>
        <v>8115378.6404505363</v>
      </c>
    </row>
    <row r="326" spans="1:15" s="34" customFormat="1" x14ac:dyDescent="0.2">
      <c r="A326" s="33">
        <v>5402</v>
      </c>
      <c r="B326" s="34" t="s">
        <v>386</v>
      </c>
      <c r="C326" s="36">
        <v>216229208</v>
      </c>
      <c r="D326" s="36">
        <v>24738</v>
      </c>
      <c r="E326" s="37">
        <f t="shared" si="46"/>
        <v>8740.7716064354427</v>
      </c>
      <c r="F326" s="38">
        <f t="shared" si="43"/>
        <v>0.85337011949628117</v>
      </c>
      <c r="G326" s="39">
        <f t="shared" si="44"/>
        <v>901.12714299285653</v>
      </c>
      <c r="H326" s="39">
        <f t="shared" si="45"/>
        <v>167.16474384600906</v>
      </c>
      <c r="I326" s="37">
        <f t="shared" si="47"/>
        <v>1068.2918868388656</v>
      </c>
      <c r="J326" s="40">
        <f t="shared" si="48"/>
        <v>-114.21035612670107</v>
      </c>
      <c r="K326" s="37">
        <f t="shared" si="49"/>
        <v>954.08153071216452</v>
      </c>
      <c r="L326" s="37">
        <f t="shared" si="50"/>
        <v>26427404.696619857</v>
      </c>
      <c r="M326" s="37">
        <f t="shared" si="51"/>
        <v>23602068.906757526</v>
      </c>
      <c r="N326" s="41">
        <f>'jan-mar'!M326</f>
        <v>19553527.301309366</v>
      </c>
      <c r="O326" s="41">
        <f t="shared" si="52"/>
        <v>4048541.6054481603</v>
      </c>
    </row>
    <row r="327" spans="1:15" s="34" customFormat="1" x14ac:dyDescent="0.2">
      <c r="A327" s="33">
        <v>5403</v>
      </c>
      <c r="B327" s="34" t="s">
        <v>342</v>
      </c>
      <c r="C327" s="36">
        <v>188020404</v>
      </c>
      <c r="D327" s="36">
        <v>20847</v>
      </c>
      <c r="E327" s="37">
        <f t="shared" si="46"/>
        <v>9019.0628867462947</v>
      </c>
      <c r="F327" s="38">
        <f t="shared" si="43"/>
        <v>0.88053997060631306</v>
      </c>
      <c r="G327" s="39">
        <f t="shared" si="44"/>
        <v>734.15237480634528</v>
      </c>
      <c r="H327" s="39">
        <f t="shared" si="45"/>
        <v>69.762795737210851</v>
      </c>
      <c r="I327" s="37">
        <f t="shared" si="47"/>
        <v>803.91517054355609</v>
      </c>
      <c r="J327" s="40">
        <f t="shared" si="48"/>
        <v>-114.21035612670107</v>
      </c>
      <c r="K327" s="37">
        <f t="shared" si="49"/>
        <v>689.70481441685502</v>
      </c>
      <c r="L327" s="37">
        <f t="shared" si="50"/>
        <v>16759219.560321514</v>
      </c>
      <c r="M327" s="37">
        <f t="shared" si="51"/>
        <v>14378276.266148176</v>
      </c>
      <c r="N327" s="41">
        <f>'jan-mar'!M327</f>
        <v>13812192.729377737</v>
      </c>
      <c r="O327" s="41">
        <f t="shared" si="52"/>
        <v>566083.53677043878</v>
      </c>
    </row>
    <row r="328" spans="1:15" s="34" customFormat="1" x14ac:dyDescent="0.2">
      <c r="A328" s="33">
        <v>5404</v>
      </c>
      <c r="B328" s="34" t="s">
        <v>339</v>
      </c>
      <c r="C328" s="36">
        <v>14354746</v>
      </c>
      <c r="D328" s="36">
        <v>1959</v>
      </c>
      <c r="E328" s="37">
        <f t="shared" si="46"/>
        <v>7327.5885655946913</v>
      </c>
      <c r="F328" s="38">
        <f t="shared" ref="F328:F363" si="53">IF(ISNUMBER(C328),E328/E$365,"")</f>
        <v>0.71539967080677547</v>
      </c>
      <c r="G328" s="39">
        <f t="shared" ref="G328:G363" si="54">(E$365-E328)*0.6</f>
        <v>1749.0369674973074</v>
      </c>
      <c r="H328" s="39">
        <f t="shared" ref="H328:H363" si="55">IF(E328&gt;=E$365*0.9,0,IF(E328&lt;0.9*E$365,(E$365*0.9-E328)*0.35))</f>
        <v>661.77880814027196</v>
      </c>
      <c r="I328" s="37">
        <f t="shared" si="47"/>
        <v>2410.8157756375795</v>
      </c>
      <c r="J328" s="40">
        <f t="shared" si="48"/>
        <v>-114.21035612670107</v>
      </c>
      <c r="K328" s="37">
        <f t="shared" si="49"/>
        <v>2296.6054195108782</v>
      </c>
      <c r="L328" s="37">
        <f t="shared" si="50"/>
        <v>4722788.1044740183</v>
      </c>
      <c r="M328" s="37">
        <f t="shared" si="51"/>
        <v>4499050.01682181</v>
      </c>
      <c r="N328" s="41">
        <f>'jan-mar'!M328</f>
        <v>4269354.329044994</v>
      </c>
      <c r="O328" s="41">
        <f t="shared" si="52"/>
        <v>229695.68777681608</v>
      </c>
    </row>
    <row r="329" spans="1:15" s="34" customFormat="1" x14ac:dyDescent="0.2">
      <c r="A329" s="33">
        <v>5405</v>
      </c>
      <c r="B329" s="34" t="s">
        <v>340</v>
      </c>
      <c r="C329" s="36">
        <v>49071435</v>
      </c>
      <c r="D329" s="36">
        <v>5642</v>
      </c>
      <c r="E329" s="37">
        <f t="shared" ref="E329:E363" si="56">(C329)/D329</f>
        <v>8697.5248138957813</v>
      </c>
      <c r="F329" s="38">
        <f t="shared" si="53"/>
        <v>0.84914789265188795</v>
      </c>
      <c r="G329" s="39">
        <f t="shared" si="54"/>
        <v>927.07521851665331</v>
      </c>
      <c r="H329" s="39">
        <f t="shared" si="55"/>
        <v>182.3011212348905</v>
      </c>
      <c r="I329" s="37">
        <f t="shared" ref="I329:I363" si="57">G329+H329</f>
        <v>1109.3763397515438</v>
      </c>
      <c r="J329" s="40">
        <f t="shared" ref="J329:J363" si="58">I$367</f>
        <v>-114.21035612670107</v>
      </c>
      <c r="K329" s="37">
        <f t="shared" ref="K329:K363" si="59">I329+J329</f>
        <v>995.16598362484274</v>
      </c>
      <c r="L329" s="37">
        <f t="shared" ref="L329:L363" si="60">(I329*D329)</f>
        <v>6259101.3088782104</v>
      </c>
      <c r="M329" s="37">
        <f t="shared" ref="M329:M363" si="61">(K329*D329)</f>
        <v>5614726.4796113623</v>
      </c>
      <c r="N329" s="41">
        <f>'jan-mar'!M329</f>
        <v>4467933.018719676</v>
      </c>
      <c r="O329" s="41">
        <f t="shared" ref="O329:O363" si="62">M329-N329</f>
        <v>1146793.4608916864</v>
      </c>
    </row>
    <row r="330" spans="1:15" s="34" customFormat="1" x14ac:dyDescent="0.2">
      <c r="A330" s="33">
        <v>5406</v>
      </c>
      <c r="B330" s="34" t="s">
        <v>341</v>
      </c>
      <c r="C330" s="36">
        <v>108100155</v>
      </c>
      <c r="D330" s="36">
        <v>11331</v>
      </c>
      <c r="E330" s="37">
        <f t="shared" si="56"/>
        <v>9540.2131321154357</v>
      </c>
      <c r="F330" s="38">
        <f t="shared" si="53"/>
        <v>0.93142038107702507</v>
      </c>
      <c r="G330" s="39">
        <f t="shared" si="54"/>
        <v>421.46222758486073</v>
      </c>
      <c r="H330" s="39">
        <f t="shared" si="55"/>
        <v>0</v>
      </c>
      <c r="I330" s="37">
        <f t="shared" si="57"/>
        <v>421.46222758486073</v>
      </c>
      <c r="J330" s="40">
        <f t="shared" si="58"/>
        <v>-114.21035612670107</v>
      </c>
      <c r="K330" s="37">
        <f t="shared" si="59"/>
        <v>307.25187145815966</v>
      </c>
      <c r="L330" s="37">
        <f t="shared" si="60"/>
        <v>4775588.500764057</v>
      </c>
      <c r="M330" s="37">
        <f t="shared" si="61"/>
        <v>3481470.9554924071</v>
      </c>
      <c r="N330" s="41">
        <f>'jan-mar'!M330</f>
        <v>2044082.5158666805</v>
      </c>
      <c r="O330" s="41">
        <f t="shared" si="62"/>
        <v>1437388.4396257265</v>
      </c>
    </row>
    <row r="331" spans="1:15" s="34" customFormat="1" x14ac:dyDescent="0.2">
      <c r="A331" s="33">
        <v>5411</v>
      </c>
      <c r="B331" s="34" t="s">
        <v>325</v>
      </c>
      <c r="C331" s="36">
        <v>20982887</v>
      </c>
      <c r="D331" s="36">
        <v>2822</v>
      </c>
      <c r="E331" s="37">
        <f t="shared" si="56"/>
        <v>7435.4666902905738</v>
      </c>
      <c r="F331" s="38">
        <f t="shared" si="53"/>
        <v>0.72593191810802971</v>
      </c>
      <c r="G331" s="39">
        <f t="shared" si="54"/>
        <v>1684.3100926797779</v>
      </c>
      <c r="H331" s="39">
        <f t="shared" si="55"/>
        <v>624.02146449671318</v>
      </c>
      <c r="I331" s="37">
        <f t="shared" si="57"/>
        <v>2308.3315571764911</v>
      </c>
      <c r="J331" s="40">
        <f t="shared" si="58"/>
        <v>-114.21035612670107</v>
      </c>
      <c r="K331" s="37">
        <f t="shared" si="59"/>
        <v>2194.1212010497902</v>
      </c>
      <c r="L331" s="37">
        <f t="shared" si="60"/>
        <v>6514111.6543520577</v>
      </c>
      <c r="M331" s="37">
        <f t="shared" si="61"/>
        <v>6191810.0293625081</v>
      </c>
      <c r="N331" s="41">
        <f>'jan-mar'!M331</f>
        <v>5644897.3977360753</v>
      </c>
      <c r="O331" s="41">
        <f t="shared" si="62"/>
        <v>546912.63162643276</v>
      </c>
    </row>
    <row r="332" spans="1:15" s="34" customFormat="1" x14ac:dyDescent="0.2">
      <c r="A332" s="33">
        <v>5412</v>
      </c>
      <c r="B332" s="34" t="s">
        <v>313</v>
      </c>
      <c r="C332" s="36">
        <v>31703766</v>
      </c>
      <c r="D332" s="36">
        <v>4209</v>
      </c>
      <c r="E332" s="37">
        <f t="shared" si="56"/>
        <v>7532.3749109052033</v>
      </c>
      <c r="F332" s="38">
        <f t="shared" si="53"/>
        <v>0.73539316289621193</v>
      </c>
      <c r="G332" s="39">
        <f t="shared" si="54"/>
        <v>1626.1651603110001</v>
      </c>
      <c r="H332" s="39">
        <f t="shared" si="55"/>
        <v>590.10358728159281</v>
      </c>
      <c r="I332" s="37">
        <f t="shared" si="57"/>
        <v>2216.2687475925932</v>
      </c>
      <c r="J332" s="40">
        <f t="shared" si="58"/>
        <v>-114.21035612670107</v>
      </c>
      <c r="K332" s="37">
        <f t="shared" si="59"/>
        <v>2102.0583914658919</v>
      </c>
      <c r="L332" s="37">
        <f t="shared" si="60"/>
        <v>9328275.1586172245</v>
      </c>
      <c r="M332" s="37">
        <f t="shared" si="61"/>
        <v>8847563.7696799394</v>
      </c>
      <c r="N332" s="41">
        <f>'jan-mar'!M332</f>
        <v>7916638.1255744649</v>
      </c>
      <c r="O332" s="41">
        <f t="shared" si="62"/>
        <v>930925.64410547446</v>
      </c>
    </row>
    <row r="333" spans="1:15" s="34" customFormat="1" x14ac:dyDescent="0.2">
      <c r="A333" s="33">
        <v>5413</v>
      </c>
      <c r="B333" s="34" t="s">
        <v>326</v>
      </c>
      <c r="C333" s="36">
        <v>11129256</v>
      </c>
      <c r="D333" s="36">
        <v>1320</v>
      </c>
      <c r="E333" s="37">
        <f t="shared" si="56"/>
        <v>8431.2545454545452</v>
      </c>
      <c r="F333" s="38">
        <f t="shared" si="53"/>
        <v>0.82315166474098966</v>
      </c>
      <c r="G333" s="39">
        <f t="shared" si="54"/>
        <v>1086.837379581395</v>
      </c>
      <c r="H333" s="39">
        <f t="shared" si="55"/>
        <v>275.49571518932316</v>
      </c>
      <c r="I333" s="37">
        <f t="shared" si="57"/>
        <v>1362.3330947707182</v>
      </c>
      <c r="J333" s="40">
        <f t="shared" si="58"/>
        <v>-114.21035612670107</v>
      </c>
      <c r="K333" s="37">
        <f t="shared" si="59"/>
        <v>1248.1227386440171</v>
      </c>
      <c r="L333" s="37">
        <f t="shared" si="60"/>
        <v>1798279.6850973479</v>
      </c>
      <c r="M333" s="37">
        <f t="shared" si="61"/>
        <v>1647522.0150101027</v>
      </c>
      <c r="N333" s="41">
        <f>'jan-mar'!M333</f>
        <v>1357209.0066306239</v>
      </c>
      <c r="O333" s="41">
        <f t="shared" si="62"/>
        <v>290313.00837947871</v>
      </c>
    </row>
    <row r="334" spans="1:15" s="34" customFormat="1" x14ac:dyDescent="0.2">
      <c r="A334" s="33">
        <v>5414</v>
      </c>
      <c r="B334" s="34" t="s">
        <v>327</v>
      </c>
      <c r="C334" s="36">
        <v>9310182</v>
      </c>
      <c r="D334" s="36">
        <v>1092</v>
      </c>
      <c r="E334" s="37">
        <f t="shared" si="56"/>
        <v>8525.8076923076915</v>
      </c>
      <c r="F334" s="38">
        <f t="shared" si="53"/>
        <v>0.83238298136404509</v>
      </c>
      <c r="G334" s="39">
        <f t="shared" si="54"/>
        <v>1030.1054914695071</v>
      </c>
      <c r="H334" s="39">
        <f t="shared" si="55"/>
        <v>242.40211379072196</v>
      </c>
      <c r="I334" s="37">
        <f t="shared" si="57"/>
        <v>1272.507605260229</v>
      </c>
      <c r="J334" s="40">
        <f t="shared" si="58"/>
        <v>-114.21035612670107</v>
      </c>
      <c r="K334" s="37">
        <f t="shared" si="59"/>
        <v>1158.2972491335279</v>
      </c>
      <c r="L334" s="37">
        <f t="shared" si="60"/>
        <v>1389578.3049441699</v>
      </c>
      <c r="M334" s="37">
        <f t="shared" si="61"/>
        <v>1264860.5960538124</v>
      </c>
      <c r="N334" s="41">
        <f>'jan-mar'!M334</f>
        <v>1209706.1068489698</v>
      </c>
      <c r="O334" s="41">
        <f t="shared" si="62"/>
        <v>55154.489204842597</v>
      </c>
    </row>
    <row r="335" spans="1:15" s="34" customFormat="1" x14ac:dyDescent="0.2">
      <c r="A335" s="33">
        <v>5415</v>
      </c>
      <c r="B335" s="34" t="s">
        <v>387</v>
      </c>
      <c r="C335" s="36">
        <v>6312947</v>
      </c>
      <c r="D335" s="36">
        <v>1020</v>
      </c>
      <c r="E335" s="37">
        <f t="shared" si="56"/>
        <v>6189.1637254901962</v>
      </c>
      <c r="F335" s="38">
        <f t="shared" si="53"/>
        <v>0.60425413519728333</v>
      </c>
      <c r="G335" s="39">
        <f t="shared" si="54"/>
        <v>2432.0918715600042</v>
      </c>
      <c r="H335" s="39">
        <f t="shared" si="55"/>
        <v>1060.2275021768453</v>
      </c>
      <c r="I335" s="37">
        <f t="shared" si="57"/>
        <v>3492.3193737368492</v>
      </c>
      <c r="J335" s="40">
        <f t="shared" si="58"/>
        <v>-114.21035612670107</v>
      </c>
      <c r="K335" s="37">
        <f t="shared" si="59"/>
        <v>3378.1090176101479</v>
      </c>
      <c r="L335" s="37">
        <f t="shared" si="60"/>
        <v>3562165.7612115862</v>
      </c>
      <c r="M335" s="37">
        <f t="shared" si="61"/>
        <v>3445671.1979623507</v>
      </c>
      <c r="N335" s="41">
        <f>'jan-mar'!M335</f>
        <v>3199260.8937600274</v>
      </c>
      <c r="O335" s="41">
        <f t="shared" si="62"/>
        <v>246410.30420232331</v>
      </c>
    </row>
    <row r="336" spans="1:15" s="34" customFormat="1" x14ac:dyDescent="0.2">
      <c r="A336" s="33">
        <v>5416</v>
      </c>
      <c r="B336" s="34" t="s">
        <v>328</v>
      </c>
      <c r="C336" s="36">
        <v>47701780</v>
      </c>
      <c r="D336" s="36">
        <v>3959</v>
      </c>
      <c r="E336" s="37">
        <f t="shared" si="56"/>
        <v>12048.946703713058</v>
      </c>
      <c r="F336" s="38">
        <f t="shared" si="53"/>
        <v>1.1763505044316225</v>
      </c>
      <c r="G336" s="39">
        <f t="shared" si="54"/>
        <v>-1083.7779153737126</v>
      </c>
      <c r="H336" s="39">
        <f t="shared" si="55"/>
        <v>0</v>
      </c>
      <c r="I336" s="37">
        <f t="shared" si="57"/>
        <v>-1083.7779153737126</v>
      </c>
      <c r="J336" s="40">
        <f t="shared" si="58"/>
        <v>-114.21035612670107</v>
      </c>
      <c r="K336" s="37">
        <f t="shared" si="59"/>
        <v>-1197.9882715004137</v>
      </c>
      <c r="L336" s="37">
        <f t="shared" si="60"/>
        <v>-4290676.7669645287</v>
      </c>
      <c r="M336" s="37">
        <f t="shared" si="61"/>
        <v>-4742835.566870138</v>
      </c>
      <c r="N336" s="41">
        <f>'jan-mar'!M336</f>
        <v>-1653632.0684920838</v>
      </c>
      <c r="O336" s="41">
        <f t="shared" si="62"/>
        <v>-3089203.4983780542</v>
      </c>
    </row>
    <row r="337" spans="1:15" s="34" customFormat="1" x14ac:dyDescent="0.2">
      <c r="A337" s="33">
        <v>5417</v>
      </c>
      <c r="B337" s="34" t="s">
        <v>329</v>
      </c>
      <c r="C337" s="36">
        <v>17013973</v>
      </c>
      <c r="D337" s="36">
        <v>2089</v>
      </c>
      <c r="E337" s="37">
        <f t="shared" si="56"/>
        <v>8144.5538535184296</v>
      </c>
      <c r="F337" s="38">
        <f t="shared" si="53"/>
        <v>0.79516079451197508</v>
      </c>
      <c r="G337" s="39">
        <f t="shared" si="54"/>
        <v>1258.8577947430642</v>
      </c>
      <c r="H337" s="39">
        <f t="shared" si="55"/>
        <v>375.84095736696361</v>
      </c>
      <c r="I337" s="37">
        <f t="shared" si="57"/>
        <v>1634.6987521100277</v>
      </c>
      <c r="J337" s="40">
        <f t="shared" si="58"/>
        <v>-114.21035612670107</v>
      </c>
      <c r="K337" s="37">
        <f t="shared" si="59"/>
        <v>1520.4883959833267</v>
      </c>
      <c r="L337" s="37">
        <f t="shared" si="60"/>
        <v>3414885.693157848</v>
      </c>
      <c r="M337" s="37">
        <f t="shared" si="61"/>
        <v>3176300.2592091695</v>
      </c>
      <c r="N337" s="41">
        <f>'jan-mar'!M337</f>
        <v>2634568.3679555845</v>
      </c>
      <c r="O337" s="41">
        <f t="shared" si="62"/>
        <v>541731.891253585</v>
      </c>
    </row>
    <row r="338" spans="1:15" s="34" customFormat="1" x14ac:dyDescent="0.2">
      <c r="A338" s="33">
        <v>5418</v>
      </c>
      <c r="B338" s="34" t="s">
        <v>330</v>
      </c>
      <c r="C338" s="36">
        <v>63842316</v>
      </c>
      <c r="D338" s="36">
        <v>6609</v>
      </c>
      <c r="E338" s="37">
        <f t="shared" si="56"/>
        <v>9659.9055832955055</v>
      </c>
      <c r="F338" s="38">
        <f t="shared" si="53"/>
        <v>0.94310607268017099</v>
      </c>
      <c r="G338" s="39">
        <f t="shared" si="54"/>
        <v>349.64675687681881</v>
      </c>
      <c r="H338" s="39">
        <f t="shared" si="55"/>
        <v>0</v>
      </c>
      <c r="I338" s="37">
        <f t="shared" si="57"/>
        <v>349.64675687681881</v>
      </c>
      <c r="J338" s="40">
        <f t="shared" si="58"/>
        <v>-114.21035612670107</v>
      </c>
      <c r="K338" s="37">
        <f t="shared" si="59"/>
        <v>235.43640075011774</v>
      </c>
      <c r="L338" s="37">
        <f t="shared" si="60"/>
        <v>2310815.4161988953</v>
      </c>
      <c r="M338" s="37">
        <f t="shared" si="61"/>
        <v>1555999.1725575281</v>
      </c>
      <c r="N338" s="41">
        <f>'jan-mar'!M338</f>
        <v>1961124.1257226067</v>
      </c>
      <c r="O338" s="41">
        <f t="shared" si="62"/>
        <v>-405124.95316507854</v>
      </c>
    </row>
    <row r="339" spans="1:15" s="34" customFormat="1" x14ac:dyDescent="0.2">
      <c r="A339" s="33">
        <v>5419</v>
      </c>
      <c r="B339" s="34" t="s">
        <v>331</v>
      </c>
      <c r="C339" s="36">
        <v>28942410</v>
      </c>
      <c r="D339" s="36">
        <v>3465</v>
      </c>
      <c r="E339" s="37">
        <f t="shared" si="56"/>
        <v>8352.7878787878781</v>
      </c>
      <c r="F339" s="38">
        <f t="shared" si="53"/>
        <v>0.81549088698305028</v>
      </c>
      <c r="G339" s="39">
        <f t="shared" si="54"/>
        <v>1133.9173795813952</v>
      </c>
      <c r="H339" s="39">
        <f t="shared" si="55"/>
        <v>302.95904852265664</v>
      </c>
      <c r="I339" s="37">
        <f t="shared" si="57"/>
        <v>1436.8764281040517</v>
      </c>
      <c r="J339" s="40">
        <f t="shared" si="58"/>
        <v>-114.21035612670107</v>
      </c>
      <c r="K339" s="37">
        <f t="shared" si="59"/>
        <v>1322.6660719773506</v>
      </c>
      <c r="L339" s="37">
        <f t="shared" si="60"/>
        <v>4978776.8233805392</v>
      </c>
      <c r="M339" s="37">
        <f t="shared" si="61"/>
        <v>4583037.9394015195</v>
      </c>
      <c r="N339" s="41">
        <f>'jan-mar'!M339</f>
        <v>3815992.9236553856</v>
      </c>
      <c r="O339" s="41">
        <f t="shared" si="62"/>
        <v>767045.01574613387</v>
      </c>
    </row>
    <row r="340" spans="1:15" s="34" customFormat="1" x14ac:dyDescent="0.2">
      <c r="A340" s="33">
        <v>5420</v>
      </c>
      <c r="B340" s="34" t="s">
        <v>332</v>
      </c>
      <c r="C340" s="36">
        <v>7841518</v>
      </c>
      <c r="D340" s="36">
        <v>1063</v>
      </c>
      <c r="E340" s="37">
        <f t="shared" si="56"/>
        <v>7376.7808090310446</v>
      </c>
      <c r="F340" s="38">
        <f t="shared" si="53"/>
        <v>0.72020235786344944</v>
      </c>
      <c r="G340" s="39">
        <f t="shared" si="54"/>
        <v>1719.5216214354953</v>
      </c>
      <c r="H340" s="39">
        <f t="shared" si="55"/>
        <v>644.56152293754838</v>
      </c>
      <c r="I340" s="37">
        <f t="shared" si="57"/>
        <v>2364.0831443730435</v>
      </c>
      <c r="J340" s="40">
        <f t="shared" si="58"/>
        <v>-114.21035612670107</v>
      </c>
      <c r="K340" s="37">
        <f t="shared" si="59"/>
        <v>2249.8727882463427</v>
      </c>
      <c r="L340" s="37">
        <f t="shared" si="60"/>
        <v>2513020.3824685453</v>
      </c>
      <c r="M340" s="37">
        <f t="shared" si="61"/>
        <v>2391614.7739058621</v>
      </c>
      <c r="N340" s="41">
        <f>'jan-mar'!M340</f>
        <v>2146660.293938146</v>
      </c>
      <c r="O340" s="41">
        <f t="shared" si="62"/>
        <v>244954.47996771615</v>
      </c>
    </row>
    <row r="341" spans="1:15" s="34" customFormat="1" x14ac:dyDescent="0.2">
      <c r="A341" s="33">
        <v>5421</v>
      </c>
      <c r="B341" s="34" t="s">
        <v>414</v>
      </c>
      <c r="C341" s="36">
        <v>130876467</v>
      </c>
      <c r="D341" s="36">
        <v>14725</v>
      </c>
      <c r="E341" s="37">
        <f t="shared" si="56"/>
        <v>8888.0452971137529</v>
      </c>
      <c r="F341" s="38">
        <f t="shared" si="53"/>
        <v>0.86774859460942522</v>
      </c>
      <c r="G341" s="39">
        <f t="shared" si="54"/>
        <v>812.76292858587033</v>
      </c>
      <c r="H341" s="39">
        <f t="shared" si="55"/>
        <v>115.61895210860047</v>
      </c>
      <c r="I341" s="37">
        <f t="shared" si="57"/>
        <v>928.38188069447074</v>
      </c>
      <c r="J341" s="40">
        <f t="shared" si="58"/>
        <v>-114.21035612670107</v>
      </c>
      <c r="K341" s="37">
        <f t="shared" si="59"/>
        <v>814.17152456776967</v>
      </c>
      <c r="L341" s="37">
        <f t="shared" si="60"/>
        <v>13670423.193226082</v>
      </c>
      <c r="M341" s="37">
        <f t="shared" si="61"/>
        <v>11988675.699260408</v>
      </c>
      <c r="N341" s="41">
        <f>'jan-mar'!M341</f>
        <v>10112963.590065097</v>
      </c>
      <c r="O341" s="41">
        <f t="shared" si="62"/>
        <v>1875712.1091953106</v>
      </c>
    </row>
    <row r="342" spans="1:15" s="34" customFormat="1" x14ac:dyDescent="0.2">
      <c r="A342" s="33">
        <v>5422</v>
      </c>
      <c r="B342" s="34" t="s">
        <v>333</v>
      </c>
      <c r="C342" s="36">
        <v>40574195</v>
      </c>
      <c r="D342" s="36">
        <v>5559</v>
      </c>
      <c r="E342" s="37">
        <f t="shared" si="56"/>
        <v>7298.8298255081845</v>
      </c>
      <c r="F342" s="38">
        <f t="shared" si="53"/>
        <v>0.71259192675748395</v>
      </c>
      <c r="G342" s="39">
        <f t="shared" si="54"/>
        <v>1766.2922115492113</v>
      </c>
      <c r="H342" s="39">
        <f t="shared" si="55"/>
        <v>671.84436717054939</v>
      </c>
      <c r="I342" s="37">
        <f t="shared" si="57"/>
        <v>2438.1365787197606</v>
      </c>
      <c r="J342" s="40">
        <f t="shared" si="58"/>
        <v>-114.21035612670107</v>
      </c>
      <c r="K342" s="37">
        <f t="shared" si="59"/>
        <v>2323.9262225930597</v>
      </c>
      <c r="L342" s="37">
        <f t="shared" si="60"/>
        <v>13553601.241103148</v>
      </c>
      <c r="M342" s="37">
        <f t="shared" si="61"/>
        <v>12918705.871394819</v>
      </c>
      <c r="N342" s="41">
        <f>'jan-mar'!M342</f>
        <v>12441814.983492149</v>
      </c>
      <c r="O342" s="41">
        <f t="shared" si="62"/>
        <v>476890.88790266961</v>
      </c>
    </row>
    <row r="343" spans="1:15" s="34" customFormat="1" x14ac:dyDescent="0.2">
      <c r="A343" s="33">
        <v>5423</v>
      </c>
      <c r="B343" s="34" t="s">
        <v>334</v>
      </c>
      <c r="C343" s="36">
        <v>17561981</v>
      </c>
      <c r="D343" s="36">
        <v>2172</v>
      </c>
      <c r="E343" s="37">
        <f t="shared" si="56"/>
        <v>8085.626611418048</v>
      </c>
      <c r="F343" s="38">
        <f t="shared" si="53"/>
        <v>0.78940766997137224</v>
      </c>
      <c r="G343" s="39">
        <f t="shared" si="54"/>
        <v>1294.2141400032933</v>
      </c>
      <c r="H343" s="39">
        <f t="shared" si="55"/>
        <v>396.46549210209719</v>
      </c>
      <c r="I343" s="37">
        <f t="shared" si="57"/>
        <v>1690.6796321053905</v>
      </c>
      <c r="J343" s="40">
        <f t="shared" si="58"/>
        <v>-114.21035612670107</v>
      </c>
      <c r="K343" s="37">
        <f t="shared" si="59"/>
        <v>1576.4692759786894</v>
      </c>
      <c r="L343" s="37">
        <f t="shared" si="60"/>
        <v>3672156.1609329083</v>
      </c>
      <c r="M343" s="37">
        <f t="shared" si="61"/>
        <v>3424091.2674257136</v>
      </c>
      <c r="N343" s="41">
        <f>'jan-mar'!M343</f>
        <v>3311730.303183116</v>
      </c>
      <c r="O343" s="41">
        <f t="shared" si="62"/>
        <v>112360.96424259758</v>
      </c>
    </row>
    <row r="344" spans="1:15" s="34" customFormat="1" x14ac:dyDescent="0.2">
      <c r="A344" s="33">
        <v>5424</v>
      </c>
      <c r="B344" s="34" t="s">
        <v>335</v>
      </c>
      <c r="C344" s="36">
        <v>20013688</v>
      </c>
      <c r="D344" s="36">
        <v>2773</v>
      </c>
      <c r="E344" s="37">
        <f t="shared" si="56"/>
        <v>7217.3415073927154</v>
      </c>
      <c r="F344" s="38">
        <f t="shared" si="53"/>
        <v>0.70463614219991133</v>
      </c>
      <c r="G344" s="39">
        <f t="shared" si="54"/>
        <v>1815.185202418493</v>
      </c>
      <c r="H344" s="39">
        <f t="shared" si="55"/>
        <v>700.36527851096355</v>
      </c>
      <c r="I344" s="37">
        <f t="shared" si="57"/>
        <v>2515.5504809294566</v>
      </c>
      <c r="J344" s="40">
        <f t="shared" si="58"/>
        <v>-114.21035612670107</v>
      </c>
      <c r="K344" s="37">
        <f t="shared" si="59"/>
        <v>2401.3401248027558</v>
      </c>
      <c r="L344" s="37">
        <f t="shared" si="60"/>
        <v>6975621.4836173831</v>
      </c>
      <c r="M344" s="37">
        <f t="shared" si="61"/>
        <v>6658916.1660780422</v>
      </c>
      <c r="N344" s="41">
        <f>'jan-mar'!M344</f>
        <v>6015753.8673005449</v>
      </c>
      <c r="O344" s="41">
        <f t="shared" si="62"/>
        <v>643162.29877749737</v>
      </c>
    </row>
    <row r="345" spans="1:15" s="34" customFormat="1" x14ac:dyDescent="0.2">
      <c r="A345" s="33">
        <v>5425</v>
      </c>
      <c r="B345" s="34" t="s">
        <v>415</v>
      </c>
      <c r="C345" s="36">
        <v>19154519</v>
      </c>
      <c r="D345" s="36">
        <v>1831</v>
      </c>
      <c r="E345" s="37">
        <f t="shared" si="56"/>
        <v>10461.233752048061</v>
      </c>
      <c r="F345" s="38">
        <f t="shared" si="53"/>
        <v>1.0213405290776625</v>
      </c>
      <c r="G345" s="39">
        <f t="shared" si="54"/>
        <v>-131.15014437471473</v>
      </c>
      <c r="H345" s="39">
        <f t="shared" si="55"/>
        <v>0</v>
      </c>
      <c r="I345" s="37">
        <f t="shared" si="57"/>
        <v>-131.15014437471473</v>
      </c>
      <c r="J345" s="40">
        <f t="shared" si="58"/>
        <v>-114.21035612670107</v>
      </c>
      <c r="K345" s="37">
        <f t="shared" si="59"/>
        <v>-245.3605005014158</v>
      </c>
      <c r="L345" s="37">
        <f t="shared" si="60"/>
        <v>-240135.91435010266</v>
      </c>
      <c r="M345" s="37">
        <f t="shared" si="61"/>
        <v>-449255.07641809236</v>
      </c>
      <c r="N345" s="41">
        <f>'jan-mar'!M345</f>
        <v>797832.8762290969</v>
      </c>
      <c r="O345" s="41">
        <f t="shared" si="62"/>
        <v>-1247087.9526471891</v>
      </c>
    </row>
    <row r="346" spans="1:15" s="34" customFormat="1" x14ac:dyDescent="0.2">
      <c r="A346" s="33">
        <v>5426</v>
      </c>
      <c r="B346" s="34" t="s">
        <v>416</v>
      </c>
      <c r="C346" s="36">
        <v>17048925</v>
      </c>
      <c r="D346" s="36">
        <v>2072</v>
      </c>
      <c r="E346" s="37">
        <f t="shared" si="56"/>
        <v>8228.2456563706564</v>
      </c>
      <c r="F346" s="38">
        <f t="shared" si="53"/>
        <v>0.80333170744925864</v>
      </c>
      <c r="G346" s="39">
        <f t="shared" si="54"/>
        <v>1208.6427130317281</v>
      </c>
      <c r="H346" s="39">
        <f t="shared" si="55"/>
        <v>346.54882636868422</v>
      </c>
      <c r="I346" s="37">
        <f t="shared" si="57"/>
        <v>1555.1915394004122</v>
      </c>
      <c r="J346" s="40">
        <f t="shared" si="58"/>
        <v>-114.21035612670107</v>
      </c>
      <c r="K346" s="37">
        <f t="shared" si="59"/>
        <v>1440.9811832737112</v>
      </c>
      <c r="L346" s="37">
        <f t="shared" si="60"/>
        <v>3222356.8696376542</v>
      </c>
      <c r="M346" s="37">
        <f t="shared" si="61"/>
        <v>2985713.0117431297</v>
      </c>
      <c r="N346" s="41">
        <f>'jan-mar'!M346</f>
        <v>4251000.3655595854</v>
      </c>
      <c r="O346" s="41">
        <f t="shared" si="62"/>
        <v>-1265287.3538164557</v>
      </c>
    </row>
    <row r="347" spans="1:15" s="34" customFormat="1" x14ac:dyDescent="0.2">
      <c r="A347" s="33">
        <v>5427</v>
      </c>
      <c r="B347" s="34" t="s">
        <v>336</v>
      </c>
      <c r="C347" s="36">
        <v>24257904</v>
      </c>
      <c r="D347" s="36">
        <v>2893</v>
      </c>
      <c r="E347" s="37">
        <f t="shared" si="56"/>
        <v>8385.0342205323195</v>
      </c>
      <c r="F347" s="38">
        <f t="shared" si="53"/>
        <v>0.81863912900867553</v>
      </c>
      <c r="G347" s="39">
        <f t="shared" si="54"/>
        <v>1114.5695745347305</v>
      </c>
      <c r="H347" s="39">
        <f t="shared" si="55"/>
        <v>291.67282891210215</v>
      </c>
      <c r="I347" s="37">
        <f t="shared" si="57"/>
        <v>1406.2424034468327</v>
      </c>
      <c r="J347" s="40">
        <f t="shared" si="58"/>
        <v>-114.21035612670107</v>
      </c>
      <c r="K347" s="37">
        <f t="shared" si="59"/>
        <v>1292.0320473201316</v>
      </c>
      <c r="L347" s="37">
        <f t="shared" si="60"/>
        <v>4068259.273171687</v>
      </c>
      <c r="M347" s="37">
        <f t="shared" si="61"/>
        <v>3737848.7128971405</v>
      </c>
      <c r="N347" s="41">
        <f>'jan-mar'!M347</f>
        <v>3844777.7724487833</v>
      </c>
      <c r="O347" s="41">
        <f t="shared" si="62"/>
        <v>-106929.05955164274</v>
      </c>
    </row>
    <row r="348" spans="1:15" s="34" customFormat="1" x14ac:dyDescent="0.2">
      <c r="A348" s="33">
        <v>5428</v>
      </c>
      <c r="B348" s="34" t="s">
        <v>337</v>
      </c>
      <c r="C348" s="36">
        <v>38125164</v>
      </c>
      <c r="D348" s="36">
        <v>4812</v>
      </c>
      <c r="E348" s="37">
        <f t="shared" si="56"/>
        <v>7922.9351620947627</v>
      </c>
      <c r="F348" s="38">
        <f t="shared" si="53"/>
        <v>0.77352394393420898</v>
      </c>
      <c r="G348" s="39">
        <f t="shared" si="54"/>
        <v>1391.8290095972645</v>
      </c>
      <c r="H348" s="39">
        <f t="shared" si="55"/>
        <v>453.40749936524702</v>
      </c>
      <c r="I348" s="37">
        <f t="shared" si="57"/>
        <v>1845.2365089625116</v>
      </c>
      <c r="J348" s="40">
        <f t="shared" si="58"/>
        <v>-114.21035612670107</v>
      </c>
      <c r="K348" s="37">
        <f t="shared" si="59"/>
        <v>1731.0261528358105</v>
      </c>
      <c r="L348" s="37">
        <f t="shared" si="60"/>
        <v>8879278.0811276063</v>
      </c>
      <c r="M348" s="37">
        <f t="shared" si="61"/>
        <v>8329697.8474459201</v>
      </c>
      <c r="N348" s="41">
        <f>'jan-mar'!M348</f>
        <v>7525901.9164443649</v>
      </c>
      <c r="O348" s="41">
        <f t="shared" si="62"/>
        <v>803795.93100155517</v>
      </c>
    </row>
    <row r="349" spans="1:15" s="34" customFormat="1" x14ac:dyDescent="0.2">
      <c r="A349" s="33">
        <v>5429</v>
      </c>
      <c r="B349" s="34" t="s">
        <v>338</v>
      </c>
      <c r="C349" s="36">
        <v>11834344</v>
      </c>
      <c r="D349" s="36">
        <v>1166</v>
      </c>
      <c r="E349" s="37">
        <f t="shared" si="56"/>
        <v>10149.523156089193</v>
      </c>
      <c r="F349" s="38">
        <f t="shared" si="53"/>
        <v>0.9909079173473857</v>
      </c>
      <c r="G349" s="39">
        <f t="shared" si="54"/>
        <v>55.876213200606067</v>
      </c>
      <c r="H349" s="39">
        <f t="shared" si="55"/>
        <v>0</v>
      </c>
      <c r="I349" s="37">
        <f t="shared" si="57"/>
        <v>55.876213200606067</v>
      </c>
      <c r="J349" s="40">
        <f t="shared" si="58"/>
        <v>-114.21035612670107</v>
      </c>
      <c r="K349" s="37">
        <f t="shared" si="59"/>
        <v>-58.334142926095005</v>
      </c>
      <c r="L349" s="37">
        <f t="shared" si="60"/>
        <v>65151.664591906672</v>
      </c>
      <c r="M349" s="37">
        <f t="shared" si="61"/>
        <v>-68017.610651826777</v>
      </c>
      <c r="N349" s="41">
        <f>'jan-mar'!M349</f>
        <v>-257178.3785455343</v>
      </c>
      <c r="O349" s="41">
        <f t="shared" si="62"/>
        <v>189160.76789370753</v>
      </c>
    </row>
    <row r="350" spans="1:15" s="34" customFormat="1" x14ac:dyDescent="0.2">
      <c r="A350" s="33">
        <v>5430</v>
      </c>
      <c r="B350" s="34" t="s">
        <v>417</v>
      </c>
      <c r="C350" s="36">
        <v>18816392</v>
      </c>
      <c r="D350" s="36">
        <v>2920</v>
      </c>
      <c r="E350" s="37">
        <f t="shared" si="56"/>
        <v>6443.9698630136991</v>
      </c>
      <c r="F350" s="38">
        <f t="shared" si="53"/>
        <v>0.6291311087435002</v>
      </c>
      <c r="G350" s="39">
        <f t="shared" si="54"/>
        <v>2279.2081890459026</v>
      </c>
      <c r="H350" s="39">
        <f t="shared" si="55"/>
        <v>971.04535404361923</v>
      </c>
      <c r="I350" s="37">
        <f t="shared" si="57"/>
        <v>3250.2535430895218</v>
      </c>
      <c r="J350" s="40">
        <f t="shared" si="58"/>
        <v>-114.21035612670107</v>
      </c>
      <c r="K350" s="37">
        <f t="shared" si="59"/>
        <v>3136.043186962821</v>
      </c>
      <c r="L350" s="37">
        <f t="shared" si="60"/>
        <v>9490740.345821403</v>
      </c>
      <c r="M350" s="37">
        <f t="shared" si="61"/>
        <v>9157246.1059314366</v>
      </c>
      <c r="N350" s="41">
        <f>'jan-mar'!M350</f>
        <v>9316384.7586071342</v>
      </c>
      <c r="O350" s="41">
        <f t="shared" si="62"/>
        <v>-159138.65267569758</v>
      </c>
    </row>
    <row r="351" spans="1:15" s="34" customFormat="1" x14ac:dyDescent="0.2">
      <c r="A351" s="33">
        <v>5432</v>
      </c>
      <c r="B351" s="34" t="s">
        <v>343</v>
      </c>
      <c r="C351" s="36">
        <v>6304132</v>
      </c>
      <c r="D351" s="36">
        <v>860</v>
      </c>
      <c r="E351" s="37">
        <f t="shared" si="56"/>
        <v>7330.3860465116277</v>
      </c>
      <c r="F351" s="38">
        <f t="shared" si="53"/>
        <v>0.71567279161714148</v>
      </c>
      <c r="G351" s="39">
        <f t="shared" si="54"/>
        <v>1747.3584789471454</v>
      </c>
      <c r="H351" s="39">
        <f t="shared" si="55"/>
        <v>660.79968981934428</v>
      </c>
      <c r="I351" s="37">
        <f t="shared" si="57"/>
        <v>2408.1581687664898</v>
      </c>
      <c r="J351" s="40">
        <f t="shared" si="58"/>
        <v>-114.21035612670107</v>
      </c>
      <c r="K351" s="37">
        <f t="shared" si="59"/>
        <v>2293.9478126397889</v>
      </c>
      <c r="L351" s="37">
        <f t="shared" si="60"/>
        <v>2071016.0251391812</v>
      </c>
      <c r="M351" s="37">
        <f t="shared" si="61"/>
        <v>1972795.1188702185</v>
      </c>
      <c r="N351" s="41">
        <f>'jan-mar'!M351</f>
        <v>1758547.2535623759</v>
      </c>
      <c r="O351" s="41">
        <f t="shared" si="62"/>
        <v>214247.86530784261</v>
      </c>
    </row>
    <row r="352" spans="1:15" s="34" customFormat="1" x14ac:dyDescent="0.2">
      <c r="A352" s="33">
        <v>5433</v>
      </c>
      <c r="B352" s="34" t="s">
        <v>344</v>
      </c>
      <c r="C352" s="36">
        <v>6841292</v>
      </c>
      <c r="D352" s="36">
        <v>983</v>
      </c>
      <c r="E352" s="37">
        <f t="shared" si="56"/>
        <v>6959.6052899287897</v>
      </c>
      <c r="F352" s="38">
        <f t="shared" si="53"/>
        <v>0.67947310207039069</v>
      </c>
      <c r="G352" s="39">
        <f t="shared" si="54"/>
        <v>1969.8269328968481</v>
      </c>
      <c r="H352" s="39">
        <f t="shared" si="55"/>
        <v>790.57295462333752</v>
      </c>
      <c r="I352" s="37">
        <f t="shared" si="57"/>
        <v>2760.3998875201855</v>
      </c>
      <c r="J352" s="40">
        <f t="shared" si="58"/>
        <v>-114.21035612670107</v>
      </c>
      <c r="K352" s="37">
        <f t="shared" si="59"/>
        <v>2646.1895313934847</v>
      </c>
      <c r="L352" s="37">
        <f t="shared" si="60"/>
        <v>2713473.0894323424</v>
      </c>
      <c r="M352" s="37">
        <f t="shared" si="61"/>
        <v>2601204.3093597954</v>
      </c>
      <c r="N352" s="41">
        <f>'jan-mar'!M352</f>
        <v>2367158.7738393205</v>
      </c>
      <c r="O352" s="41">
        <f t="shared" si="62"/>
        <v>234045.53552047489</v>
      </c>
    </row>
    <row r="353" spans="1:15" s="34" customFormat="1" x14ac:dyDescent="0.2">
      <c r="A353" s="33">
        <v>5434</v>
      </c>
      <c r="B353" s="34" t="s">
        <v>345</v>
      </c>
      <c r="C353" s="36">
        <v>10596627</v>
      </c>
      <c r="D353" s="36">
        <v>1197</v>
      </c>
      <c r="E353" s="37">
        <f t="shared" si="56"/>
        <v>8852.6541353383454</v>
      </c>
      <c r="F353" s="38">
        <f t="shared" si="53"/>
        <v>0.86429332071448028</v>
      </c>
      <c r="G353" s="39">
        <f t="shared" si="54"/>
        <v>833.99762565111484</v>
      </c>
      <c r="H353" s="39">
        <f t="shared" si="55"/>
        <v>128.00585872999309</v>
      </c>
      <c r="I353" s="37">
        <f t="shared" si="57"/>
        <v>962.00348438110791</v>
      </c>
      <c r="J353" s="40">
        <f t="shared" si="58"/>
        <v>-114.21035612670107</v>
      </c>
      <c r="K353" s="37">
        <f t="shared" si="59"/>
        <v>847.79312825440684</v>
      </c>
      <c r="L353" s="37">
        <f t="shared" si="60"/>
        <v>1151518.1708041863</v>
      </c>
      <c r="M353" s="37">
        <f t="shared" si="61"/>
        <v>1014808.374520525</v>
      </c>
      <c r="N353" s="41">
        <f>'jan-mar'!M353</f>
        <v>813254.48635367944</v>
      </c>
      <c r="O353" s="41">
        <f t="shared" si="62"/>
        <v>201553.88816684554</v>
      </c>
    </row>
    <row r="354" spans="1:15" s="34" customFormat="1" x14ac:dyDescent="0.2">
      <c r="A354" s="33">
        <v>5435</v>
      </c>
      <c r="B354" s="34" t="s">
        <v>346</v>
      </c>
      <c r="C354" s="36">
        <v>26566262</v>
      </c>
      <c r="D354" s="36">
        <v>3075</v>
      </c>
      <c r="E354" s="37">
        <f t="shared" si="56"/>
        <v>8639.434796747968</v>
      </c>
      <c r="F354" s="38">
        <f t="shared" si="53"/>
        <v>0.84347650720595402</v>
      </c>
      <c r="G354" s="39">
        <f t="shared" si="54"/>
        <v>961.92922880534127</v>
      </c>
      <c r="H354" s="39">
        <f t="shared" si="55"/>
        <v>202.63262723662518</v>
      </c>
      <c r="I354" s="37">
        <f t="shared" si="57"/>
        <v>1164.5618560419664</v>
      </c>
      <c r="J354" s="40">
        <f t="shared" si="58"/>
        <v>-114.21035612670107</v>
      </c>
      <c r="K354" s="37">
        <f t="shared" si="59"/>
        <v>1050.3514999152653</v>
      </c>
      <c r="L354" s="37">
        <f t="shared" si="60"/>
        <v>3581027.7073290464</v>
      </c>
      <c r="M354" s="37">
        <f t="shared" si="61"/>
        <v>3229830.8622394409</v>
      </c>
      <c r="N354" s="41">
        <f>'jan-mar'!M354</f>
        <v>2977550.4569236129</v>
      </c>
      <c r="O354" s="41">
        <f t="shared" si="62"/>
        <v>252280.40531582804</v>
      </c>
    </row>
    <row r="355" spans="1:15" s="34" customFormat="1" x14ac:dyDescent="0.2">
      <c r="A355" s="33">
        <v>5436</v>
      </c>
      <c r="B355" s="34" t="s">
        <v>418</v>
      </c>
      <c r="C355" s="36">
        <v>33786099</v>
      </c>
      <c r="D355" s="36">
        <v>3921</v>
      </c>
      <c r="E355" s="37">
        <f t="shared" si="56"/>
        <v>8616.7046671767403</v>
      </c>
      <c r="F355" s="38">
        <f t="shared" si="53"/>
        <v>0.84125734232420801</v>
      </c>
      <c r="G355" s="39">
        <f t="shared" si="54"/>
        <v>975.56730654807791</v>
      </c>
      <c r="H355" s="39">
        <f t="shared" si="55"/>
        <v>210.58817258655489</v>
      </c>
      <c r="I355" s="37">
        <f t="shared" si="57"/>
        <v>1186.1554791346327</v>
      </c>
      <c r="J355" s="40">
        <f t="shared" si="58"/>
        <v>-114.21035612670107</v>
      </c>
      <c r="K355" s="37">
        <f t="shared" si="59"/>
        <v>1071.9451230079317</v>
      </c>
      <c r="L355" s="37">
        <f t="shared" si="60"/>
        <v>4650915.6336868946</v>
      </c>
      <c r="M355" s="37">
        <f t="shared" si="61"/>
        <v>4203096.8273141002</v>
      </c>
      <c r="N355" s="41">
        <f>'jan-mar'!M355</f>
        <v>3359581.9732186957</v>
      </c>
      <c r="O355" s="41">
        <f t="shared" si="62"/>
        <v>843514.8540954045</v>
      </c>
    </row>
    <row r="356" spans="1:15" s="34" customFormat="1" x14ac:dyDescent="0.2">
      <c r="A356" s="33">
        <v>5437</v>
      </c>
      <c r="B356" s="34" t="s">
        <v>388</v>
      </c>
      <c r="C356" s="36">
        <v>19861471</v>
      </c>
      <c r="D356" s="36">
        <v>2641</v>
      </c>
      <c r="E356" s="37">
        <f t="shared" si="56"/>
        <v>7520.43581976524</v>
      </c>
      <c r="F356" s="38">
        <f t="shared" si="53"/>
        <v>0.73422753769839921</v>
      </c>
      <c r="G356" s="39">
        <f t="shared" si="54"/>
        <v>1633.3286149949781</v>
      </c>
      <c r="H356" s="39">
        <f t="shared" si="55"/>
        <v>594.28226918057999</v>
      </c>
      <c r="I356" s="37">
        <f t="shared" si="57"/>
        <v>2227.6108841755581</v>
      </c>
      <c r="J356" s="40">
        <f t="shared" si="58"/>
        <v>-114.21035612670107</v>
      </c>
      <c r="K356" s="37">
        <f t="shared" si="59"/>
        <v>2113.4005280488573</v>
      </c>
      <c r="L356" s="37">
        <f t="shared" si="60"/>
        <v>5883120.3451076485</v>
      </c>
      <c r="M356" s="37">
        <f t="shared" si="61"/>
        <v>5581490.7945770323</v>
      </c>
      <c r="N356" s="41">
        <f>'jan-mar'!M356</f>
        <v>5067328.2016374832</v>
      </c>
      <c r="O356" s="41">
        <f t="shared" si="62"/>
        <v>514162.59293954913</v>
      </c>
    </row>
    <row r="357" spans="1:15" s="34" customFormat="1" x14ac:dyDescent="0.2">
      <c r="A357" s="33">
        <v>5438</v>
      </c>
      <c r="B357" s="34" t="s">
        <v>347</v>
      </c>
      <c r="C357" s="36">
        <v>12913927</v>
      </c>
      <c r="D357" s="36">
        <v>1271</v>
      </c>
      <c r="E357" s="37">
        <f t="shared" si="56"/>
        <v>10160.446105428797</v>
      </c>
      <c r="F357" s="38">
        <f t="shared" si="53"/>
        <v>0.99197433562289894</v>
      </c>
      <c r="G357" s="39">
        <f t="shared" si="54"/>
        <v>49.322443596844096</v>
      </c>
      <c r="H357" s="39">
        <f t="shared" si="55"/>
        <v>0</v>
      </c>
      <c r="I357" s="37">
        <f t="shared" si="57"/>
        <v>49.322443596844096</v>
      </c>
      <c r="J357" s="40">
        <f t="shared" si="58"/>
        <v>-114.21035612670107</v>
      </c>
      <c r="K357" s="37">
        <f t="shared" si="59"/>
        <v>-64.887912529856976</v>
      </c>
      <c r="L357" s="37">
        <f t="shared" si="60"/>
        <v>62688.825811588846</v>
      </c>
      <c r="M357" s="37">
        <f t="shared" si="61"/>
        <v>-82472.536825448216</v>
      </c>
      <c r="N357" s="41">
        <f>'jan-mar'!M357</f>
        <v>483144.48273466993</v>
      </c>
      <c r="O357" s="41">
        <f t="shared" si="62"/>
        <v>-565617.01956011821</v>
      </c>
    </row>
    <row r="358" spans="1:15" s="34" customFormat="1" x14ac:dyDescent="0.2">
      <c r="A358" s="33">
        <v>5439</v>
      </c>
      <c r="B358" s="34" t="s">
        <v>348</v>
      </c>
      <c r="C358" s="36">
        <v>8367830</v>
      </c>
      <c r="D358" s="36">
        <v>1097</v>
      </c>
      <c r="E358" s="37">
        <f t="shared" si="56"/>
        <v>7627.9216043755696</v>
      </c>
      <c r="F358" s="38">
        <f t="shared" si="53"/>
        <v>0.744721480451638</v>
      </c>
      <c r="G358" s="39">
        <f t="shared" si="54"/>
        <v>1568.8371442287803</v>
      </c>
      <c r="H358" s="39">
        <f t="shared" si="55"/>
        <v>556.66224456696455</v>
      </c>
      <c r="I358" s="37">
        <f t="shared" si="57"/>
        <v>2125.4993887957448</v>
      </c>
      <c r="J358" s="40">
        <f t="shared" si="58"/>
        <v>-114.21035612670107</v>
      </c>
      <c r="K358" s="37">
        <f t="shared" si="59"/>
        <v>2011.2890326690438</v>
      </c>
      <c r="L358" s="37">
        <f t="shared" si="60"/>
        <v>2331672.8295089323</v>
      </c>
      <c r="M358" s="37">
        <f t="shared" si="61"/>
        <v>2206384.0688379412</v>
      </c>
      <c r="N358" s="41">
        <f>'jan-mar'!M358</f>
        <v>2142465.3487301469</v>
      </c>
      <c r="O358" s="41">
        <f t="shared" si="62"/>
        <v>63918.720107794274</v>
      </c>
    </row>
    <row r="359" spans="1:15" s="34" customFormat="1" x14ac:dyDescent="0.2">
      <c r="A359" s="33">
        <v>5440</v>
      </c>
      <c r="B359" s="34" t="s">
        <v>349</v>
      </c>
      <c r="C359" s="36">
        <v>7729711</v>
      </c>
      <c r="D359" s="36">
        <v>928</v>
      </c>
      <c r="E359" s="37">
        <f t="shared" si="56"/>
        <v>8329.4299568965525</v>
      </c>
      <c r="F359" s="38">
        <f t="shared" si="53"/>
        <v>0.81321043012030492</v>
      </c>
      <c r="G359" s="39">
        <f t="shared" si="54"/>
        <v>1147.9321327161906</v>
      </c>
      <c r="H359" s="39">
        <f t="shared" si="55"/>
        <v>311.1343211846206</v>
      </c>
      <c r="I359" s="37">
        <f t="shared" si="57"/>
        <v>1459.0664539008112</v>
      </c>
      <c r="J359" s="40">
        <f t="shared" si="58"/>
        <v>-114.21035612670107</v>
      </c>
      <c r="K359" s="37">
        <f t="shared" si="59"/>
        <v>1344.8560977741101</v>
      </c>
      <c r="L359" s="37">
        <f t="shared" si="60"/>
        <v>1354013.6692199528</v>
      </c>
      <c r="M359" s="37">
        <f t="shared" si="61"/>
        <v>1248026.4587343743</v>
      </c>
      <c r="N359" s="41">
        <f>'jan-mar'!M359</f>
        <v>1239025.0631463781</v>
      </c>
      <c r="O359" s="41">
        <f t="shared" si="62"/>
        <v>9001.395587996114</v>
      </c>
    </row>
    <row r="360" spans="1:15" s="34" customFormat="1" x14ac:dyDescent="0.2">
      <c r="A360" s="33">
        <v>5441</v>
      </c>
      <c r="B360" s="34" t="s">
        <v>389</v>
      </c>
      <c r="C360" s="36">
        <v>23372069</v>
      </c>
      <c r="D360" s="36">
        <v>2829</v>
      </c>
      <c r="E360" s="37">
        <f t="shared" si="56"/>
        <v>8261.6009190526693</v>
      </c>
      <c r="F360" s="38">
        <f t="shared" si="53"/>
        <v>0.80658821451550233</v>
      </c>
      <c r="G360" s="39">
        <f t="shared" si="54"/>
        <v>1188.6295554225205</v>
      </c>
      <c r="H360" s="39">
        <f t="shared" si="55"/>
        <v>334.8744844299797</v>
      </c>
      <c r="I360" s="37">
        <f t="shared" si="57"/>
        <v>1523.5040398525002</v>
      </c>
      <c r="J360" s="40">
        <f t="shared" si="58"/>
        <v>-114.21035612670107</v>
      </c>
      <c r="K360" s="37">
        <f t="shared" si="59"/>
        <v>1409.2936837257992</v>
      </c>
      <c r="L360" s="37">
        <f t="shared" si="60"/>
        <v>4309992.9287427235</v>
      </c>
      <c r="M360" s="37">
        <f t="shared" si="61"/>
        <v>3986891.8312602858</v>
      </c>
      <c r="N360" s="41">
        <f>'jan-mar'!M360</f>
        <v>3500289.4663697234</v>
      </c>
      <c r="O360" s="41">
        <f t="shared" si="62"/>
        <v>486602.36489056237</v>
      </c>
    </row>
    <row r="361" spans="1:15" s="34" customFormat="1" x14ac:dyDescent="0.2">
      <c r="A361" s="33">
        <v>5442</v>
      </c>
      <c r="B361" s="34" t="s">
        <v>390</v>
      </c>
      <c r="C361" s="36">
        <v>6025202</v>
      </c>
      <c r="D361" s="36">
        <v>880</v>
      </c>
      <c r="E361" s="37">
        <f t="shared" si="56"/>
        <v>6846.8204545454546</v>
      </c>
      <c r="F361" s="38">
        <f t="shared" si="53"/>
        <v>0.66846180778401632</v>
      </c>
      <c r="G361" s="39">
        <f t="shared" si="54"/>
        <v>2037.4978341268493</v>
      </c>
      <c r="H361" s="39">
        <f t="shared" si="55"/>
        <v>830.04764700750479</v>
      </c>
      <c r="I361" s="37">
        <f t="shared" si="57"/>
        <v>2867.5454811343543</v>
      </c>
      <c r="J361" s="40">
        <f t="shared" si="58"/>
        <v>-114.21035612670107</v>
      </c>
      <c r="K361" s="37">
        <f t="shared" si="59"/>
        <v>2753.335125007653</v>
      </c>
      <c r="L361" s="37">
        <f t="shared" si="60"/>
        <v>2523440.0233982317</v>
      </c>
      <c r="M361" s="37">
        <f t="shared" si="61"/>
        <v>2422934.9100067345</v>
      </c>
      <c r="N361" s="41">
        <f>'jan-mar'!M361</f>
        <v>2277983.8210870824</v>
      </c>
      <c r="O361" s="41">
        <f t="shared" si="62"/>
        <v>144951.08891965216</v>
      </c>
    </row>
    <row r="362" spans="1:15" s="34" customFormat="1" x14ac:dyDescent="0.2">
      <c r="A362" s="33">
        <v>5443</v>
      </c>
      <c r="B362" s="34" t="s">
        <v>350</v>
      </c>
      <c r="C362" s="36">
        <v>19368227</v>
      </c>
      <c r="D362" s="36">
        <v>2200</v>
      </c>
      <c r="E362" s="37">
        <f t="shared" si="56"/>
        <v>8803.7395454545458</v>
      </c>
      <c r="F362" s="38">
        <f t="shared" si="53"/>
        <v>0.85951774124692892</v>
      </c>
      <c r="G362" s="39">
        <f t="shared" si="54"/>
        <v>863.34637958139467</v>
      </c>
      <c r="H362" s="39">
        <f t="shared" si="55"/>
        <v>145.12596518932295</v>
      </c>
      <c r="I362" s="37">
        <f t="shared" si="57"/>
        <v>1008.4723447707177</v>
      </c>
      <c r="J362" s="40">
        <f t="shared" si="58"/>
        <v>-114.21035612670107</v>
      </c>
      <c r="K362" s="37">
        <f t="shared" si="59"/>
        <v>894.26198864401658</v>
      </c>
      <c r="L362" s="37">
        <f t="shared" si="60"/>
        <v>2218639.1584955789</v>
      </c>
      <c r="M362" s="37">
        <f t="shared" si="61"/>
        <v>1967376.3750168364</v>
      </c>
      <c r="N362" s="41">
        <f>'jan-mar'!M362</f>
        <v>1541097.3777177071</v>
      </c>
      <c r="O362" s="41">
        <f t="shared" si="62"/>
        <v>426278.99729912938</v>
      </c>
    </row>
    <row r="363" spans="1:15" s="34" customFormat="1" x14ac:dyDescent="0.2">
      <c r="A363" s="33">
        <v>5444</v>
      </c>
      <c r="B363" s="34" t="s">
        <v>351</v>
      </c>
      <c r="C363" s="36">
        <v>90910156</v>
      </c>
      <c r="D363" s="36">
        <v>10103</v>
      </c>
      <c r="E363" s="37">
        <f t="shared" si="56"/>
        <v>8998.3327724438277</v>
      </c>
      <c r="F363" s="38">
        <f t="shared" si="53"/>
        <v>0.8785160691802143</v>
      </c>
      <c r="G363" s="39">
        <f t="shared" si="54"/>
        <v>746.59044338782553</v>
      </c>
      <c r="H363" s="39">
        <f t="shared" si="55"/>
        <v>77.018335743074289</v>
      </c>
      <c r="I363" s="37">
        <f t="shared" si="57"/>
        <v>823.60877913089985</v>
      </c>
      <c r="J363" s="40">
        <f t="shared" si="58"/>
        <v>-114.21035612670107</v>
      </c>
      <c r="K363" s="37">
        <f t="shared" si="59"/>
        <v>709.39842300419878</v>
      </c>
      <c r="L363" s="37">
        <f t="shared" si="60"/>
        <v>8320919.495559481</v>
      </c>
      <c r="M363" s="37">
        <f t="shared" si="61"/>
        <v>7167052.2676114198</v>
      </c>
      <c r="N363" s="41">
        <f>'jan-mar'!M363</f>
        <v>7674904.1651054397</v>
      </c>
      <c r="O363" s="41">
        <f t="shared" si="62"/>
        <v>-507851.89749401994</v>
      </c>
    </row>
    <row r="364" spans="1:15" s="34" customFormat="1" x14ac:dyDescent="0.2">
      <c r="A364" s="33"/>
      <c r="C364" s="36"/>
      <c r="D364" s="36"/>
      <c r="E364" s="37"/>
      <c r="F364" s="38"/>
      <c r="G364" s="39"/>
      <c r="H364" s="39"/>
      <c r="I364" s="37"/>
      <c r="J364" s="40"/>
      <c r="K364" s="37"/>
      <c r="L364" s="37"/>
      <c r="M364" s="37"/>
      <c r="N364" s="41"/>
      <c r="O364" s="41"/>
    </row>
    <row r="365" spans="1:15" s="60" customFormat="1" ht="13.5" thickBot="1" x14ac:dyDescent="0.25">
      <c r="A365" s="44"/>
      <c r="B365" s="44" t="s">
        <v>32</v>
      </c>
      <c r="C365" s="45">
        <f>SUM(C8:C363)</f>
        <v>55221906648</v>
      </c>
      <c r="D365" s="46">
        <f>SUM(D8:D363)</f>
        <v>5391369</v>
      </c>
      <c r="E365" s="46">
        <f>(C365)/D365</f>
        <v>10242.650178090204</v>
      </c>
      <c r="F365" s="47">
        <f>IF(C365&gt;0,E365/E$365,"")</f>
        <v>1</v>
      </c>
      <c r="G365" s="48"/>
      <c r="H365" s="48"/>
      <c r="I365" s="46"/>
      <c r="J365" s="49"/>
      <c r="K365" s="46"/>
      <c r="L365" s="46">
        <f>SUM(L8:L363)</f>
        <v>615750173.50045621</v>
      </c>
      <c r="M365" s="46">
        <f>SUM(M8:M363)</f>
        <v>7.1153044700622559E-7</v>
      </c>
      <c r="N365" s="46">
        <f>'jan-mar'!M365</f>
        <v>0</v>
      </c>
      <c r="O365" s="46">
        <f t="shared" ref="O365" si="63">M365-N365</f>
        <v>7.1153044700622559E-7</v>
      </c>
    </row>
    <row r="366" spans="1:15" s="34" customFormat="1" ht="13.5" thickTop="1" x14ac:dyDescent="0.2">
      <c r="A366" s="50"/>
      <c r="B366" s="50"/>
      <c r="C366" s="50"/>
      <c r="D366" s="2"/>
      <c r="E366" s="37"/>
      <c r="F366" s="38"/>
      <c r="G366" s="39"/>
      <c r="H366" s="39"/>
      <c r="I366" s="37"/>
      <c r="J366" s="40"/>
      <c r="K366" s="37"/>
      <c r="L366" s="37"/>
      <c r="M366" s="37"/>
      <c r="O366" s="51"/>
    </row>
    <row r="367" spans="1:15" s="34" customFormat="1" x14ac:dyDescent="0.2">
      <c r="A367" s="52" t="s">
        <v>33</v>
      </c>
      <c r="B367" s="52"/>
      <c r="C367" s="52"/>
      <c r="D367" s="53">
        <f>L365</f>
        <v>615750173.50045621</v>
      </c>
      <c r="E367" s="54" t="s">
        <v>34</v>
      </c>
      <c r="F367" s="55">
        <f>D365</f>
        <v>5391369</v>
      </c>
      <c r="G367" s="54" t="s">
        <v>35</v>
      </c>
      <c r="H367" s="54"/>
      <c r="I367" s="56">
        <f>-L365/D365</f>
        <v>-114.21035612670107</v>
      </c>
      <c r="J367" s="57" t="s">
        <v>36</v>
      </c>
      <c r="M367" s="58"/>
    </row>
  </sheetData>
  <mergeCells count="6">
    <mergeCell ref="A1:M1"/>
    <mergeCell ref="A2:A5"/>
    <mergeCell ref="B2:B5"/>
    <mergeCell ref="E2:F2"/>
    <mergeCell ref="G2:K2"/>
    <mergeCell ref="L2:M2"/>
  </mergeCells>
  <pageMargins left="0.70866141732283472" right="0.70866141732283472" top="0.78740157480314965" bottom="0.78740157480314965" header="0.31496062992125984" footer="0.31496062992125984"/>
  <pageSetup paperSize="9" scale="96" fitToHeight="1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367"/>
  <sheetViews>
    <sheetView zoomScale="80" zoomScaleNormal="80" workbookViewId="0">
      <pane xSplit="2" ySplit="7" topLeftCell="C71" activePane="bottomRight" state="frozen"/>
      <selection activeCell="C15" sqref="C15"/>
      <selection pane="topRight" activeCell="C15" sqref="C15"/>
      <selection pane="bottomLeft" activeCell="C15" sqref="C15"/>
      <selection pane="bottomRight" activeCell="S85" sqref="S85"/>
    </sheetView>
  </sheetViews>
  <sheetFormatPr baseColWidth="10" defaultColWidth="6.42578125" defaultRowHeight="12.75" x14ac:dyDescent="0.2"/>
  <cols>
    <col min="1" max="1" width="6.42578125" style="2" customWidth="1"/>
    <col min="2" max="2" width="14" style="2" bestFit="1" customWidth="1"/>
    <col min="3" max="3" width="14.140625" style="2" customWidth="1"/>
    <col min="4" max="6" width="11.42578125" style="2" customWidth="1"/>
    <col min="7" max="8" width="11.42578125" style="61" customWidth="1"/>
    <col min="9" max="9" width="11.42578125" style="2" customWidth="1"/>
    <col min="10" max="10" width="11.42578125" style="62" customWidth="1"/>
    <col min="11" max="11" width="11.42578125" style="2" customWidth="1"/>
    <col min="12" max="13" width="13.5703125" style="2" bestFit="1" customWidth="1"/>
    <col min="14" max="15" width="12.140625" style="2" bestFit="1" customWidth="1"/>
    <col min="16" max="16" width="6.42578125" style="2" customWidth="1"/>
    <col min="17" max="20" width="6.42578125" style="4" customWidth="1"/>
    <col min="21" max="16384" width="6.42578125" style="2"/>
  </cols>
  <sheetData>
    <row r="1" spans="1:20" ht="22.5" customHeight="1" x14ac:dyDescent="0.2">
      <c r="A1" s="84" t="s">
        <v>444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5"/>
      <c r="N1" s="3"/>
      <c r="O1" s="3"/>
    </row>
    <row r="2" spans="1:20" x14ac:dyDescent="0.2">
      <c r="A2" s="86" t="s">
        <v>0</v>
      </c>
      <c r="B2" s="86" t="s">
        <v>1</v>
      </c>
      <c r="C2" s="5" t="s">
        <v>2</v>
      </c>
      <c r="D2" s="6" t="s">
        <v>3</v>
      </c>
      <c r="E2" s="89" t="s">
        <v>427</v>
      </c>
      <c r="F2" s="90"/>
      <c r="G2" s="89" t="s">
        <v>4</v>
      </c>
      <c r="H2" s="91"/>
      <c r="I2" s="91"/>
      <c r="J2" s="91"/>
      <c r="K2" s="90"/>
      <c r="L2" s="89" t="s">
        <v>5</v>
      </c>
      <c r="M2" s="90"/>
      <c r="N2" s="7" t="s">
        <v>6</v>
      </c>
      <c r="O2" s="7" t="s">
        <v>7</v>
      </c>
    </row>
    <row r="3" spans="1:20" x14ac:dyDescent="0.2">
      <c r="A3" s="87"/>
      <c r="B3" s="87"/>
      <c r="C3" s="8" t="s">
        <v>42</v>
      </c>
      <c r="D3" s="9" t="s">
        <v>422</v>
      </c>
      <c r="E3" s="10" t="s">
        <v>9</v>
      </c>
      <c r="F3" s="11" t="s">
        <v>10</v>
      </c>
      <c r="G3" s="12" t="s">
        <v>11</v>
      </c>
      <c r="H3" s="70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</row>
    <row r="4" spans="1:20" x14ac:dyDescent="0.2">
      <c r="A4" s="87"/>
      <c r="B4" s="87"/>
      <c r="C4" s="9"/>
      <c r="D4" s="9"/>
      <c r="E4" s="18"/>
      <c r="F4" s="16" t="s">
        <v>18</v>
      </c>
      <c r="G4" s="19" t="s">
        <v>19</v>
      </c>
      <c r="H4" s="71" t="s">
        <v>20</v>
      </c>
      <c r="I4" s="18" t="s">
        <v>16</v>
      </c>
      <c r="J4" s="20" t="s">
        <v>21</v>
      </c>
      <c r="K4" s="15" t="s">
        <v>22</v>
      </c>
      <c r="L4" s="15" t="s">
        <v>23</v>
      </c>
      <c r="M4" s="16" t="s">
        <v>16</v>
      </c>
      <c r="N4" s="21" t="s">
        <v>38</v>
      </c>
      <c r="O4" s="17" t="s">
        <v>39</v>
      </c>
    </row>
    <row r="5" spans="1:20" s="34" customFormat="1" ht="14.25" x14ac:dyDescent="0.2">
      <c r="A5" s="88"/>
      <c r="B5" s="88"/>
      <c r="C5" s="1"/>
      <c r="D5" s="22"/>
      <c r="E5" s="22"/>
      <c r="F5" s="23" t="s">
        <v>26</v>
      </c>
      <c r="G5" s="24" t="s">
        <v>27</v>
      </c>
      <c r="H5" s="25" t="s">
        <v>28</v>
      </c>
      <c r="I5" s="22"/>
      <c r="J5" s="26" t="s">
        <v>29</v>
      </c>
      <c r="K5" s="22"/>
      <c r="L5" s="23" t="s">
        <v>30</v>
      </c>
      <c r="M5" s="23" t="s">
        <v>37</v>
      </c>
      <c r="N5" s="27"/>
      <c r="O5" s="27"/>
      <c r="Q5" s="4"/>
      <c r="R5" s="82" t="s">
        <v>443</v>
      </c>
      <c r="S5" s="4"/>
      <c r="T5" s="4"/>
    </row>
    <row r="6" spans="1:20" s="59" customFormat="1" x14ac:dyDescent="0.2">
      <c r="A6" s="74"/>
      <c r="B6" s="74"/>
      <c r="C6" s="74">
        <v>1</v>
      </c>
      <c r="D6" s="75">
        <v>2</v>
      </c>
      <c r="E6" s="74">
        <v>3</v>
      </c>
      <c r="F6" s="74">
        <v>4</v>
      </c>
      <c r="G6" s="74">
        <v>5</v>
      </c>
      <c r="H6" s="74">
        <f t="shared" ref="H6:M6" si="0">G6+1</f>
        <v>6</v>
      </c>
      <c r="I6" s="74">
        <f t="shared" si="0"/>
        <v>7</v>
      </c>
      <c r="J6" s="74">
        <f t="shared" si="0"/>
        <v>8</v>
      </c>
      <c r="K6" s="74">
        <f t="shared" si="0"/>
        <v>9</v>
      </c>
      <c r="L6" s="74">
        <f t="shared" si="0"/>
        <v>10</v>
      </c>
      <c r="M6" s="74">
        <f t="shared" si="0"/>
        <v>11</v>
      </c>
      <c r="N6" s="74">
        <v>12</v>
      </c>
      <c r="O6" s="74">
        <v>13</v>
      </c>
      <c r="Q6" s="4"/>
      <c r="R6" s="4"/>
      <c r="S6" s="4"/>
      <c r="T6" s="4"/>
    </row>
    <row r="7" spans="1:20" s="34" customFormat="1" x14ac:dyDescent="0.2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  <c r="Q7" s="4"/>
      <c r="R7" s="4"/>
      <c r="S7" s="4"/>
      <c r="T7" s="4"/>
    </row>
    <row r="8" spans="1:20" s="34" customFormat="1" x14ac:dyDescent="0.2">
      <c r="A8" s="33">
        <v>301</v>
      </c>
      <c r="B8" s="34" t="s">
        <v>90</v>
      </c>
      <c r="C8" s="36">
        <v>9047122337</v>
      </c>
      <c r="D8" s="36">
        <v>697010</v>
      </c>
      <c r="E8" s="37">
        <f>(C8)/D8</f>
        <v>12979.903210857807</v>
      </c>
      <c r="F8" s="38">
        <f t="shared" ref="F8:F71" si="1">IF(ISNUMBER(C8),E8/E$365,"")</f>
        <v>1.3083257255557157</v>
      </c>
      <c r="G8" s="39">
        <f t="shared" ref="G8:G71" si="2">(E$365-E8)*0.6</f>
        <v>-1835.340235367222</v>
      </c>
      <c r="H8" s="39">
        <f t="shared" ref="H8:H71" si="3">IF(E8&gt;=E$365*0.9,0,IF(E8&lt;0.9*E$365,(E$365*0.9-E8)*0.35))</f>
        <v>0</v>
      </c>
      <c r="I8" s="37">
        <f t="shared" ref="I8" si="4">G8+H8</f>
        <v>-1835.340235367222</v>
      </c>
      <c r="J8" s="40">
        <f>I$367</f>
        <v>-99.679202764558482</v>
      </c>
      <c r="K8" s="37">
        <f t="shared" ref="K8" si="5">I8+J8</f>
        <v>-1935.0194381317806</v>
      </c>
      <c r="L8" s="37">
        <f t="shared" ref="L8" si="6">(I8*D8)</f>
        <v>-1279250497.4533074</v>
      </c>
      <c r="M8" s="37">
        <f t="shared" ref="M8" si="7">(K8*D8)</f>
        <v>-1348727898.5722325</v>
      </c>
      <c r="N8" s="41">
        <f>'jan-feb'!M8</f>
        <v>-473789966.04847288</v>
      </c>
      <c r="O8" s="41">
        <f>M8-N8</f>
        <v>-874937932.5237596</v>
      </c>
      <c r="Q8" s="4"/>
      <c r="R8" s="4"/>
      <c r="S8" s="4"/>
      <c r="T8" s="4"/>
    </row>
    <row r="9" spans="1:20" s="34" customFormat="1" x14ac:dyDescent="0.2">
      <c r="A9" s="33">
        <v>1101</v>
      </c>
      <c r="B9" s="34" t="s">
        <v>204</v>
      </c>
      <c r="C9" s="36">
        <v>152272301</v>
      </c>
      <c r="D9" s="36">
        <v>14787</v>
      </c>
      <c r="E9" s="37">
        <f t="shared" ref="E9:E72" si="8">(C9)/D9</f>
        <v>10297.71427605329</v>
      </c>
      <c r="F9" s="38">
        <f t="shared" si="1"/>
        <v>1.0379711067885917</v>
      </c>
      <c r="G9" s="39">
        <f t="shared" si="2"/>
        <v>-226.02687448451178</v>
      </c>
      <c r="H9" s="39">
        <f t="shared" si="3"/>
        <v>0</v>
      </c>
      <c r="I9" s="37">
        <f t="shared" ref="I9:I72" si="9">G9+H9</f>
        <v>-226.02687448451178</v>
      </c>
      <c r="J9" s="40">
        <f t="shared" ref="J9:J72" si="10">I$367</f>
        <v>-99.679202764558482</v>
      </c>
      <c r="K9" s="37">
        <f t="shared" ref="K9:K72" si="11">I9+J9</f>
        <v>-325.70607724907029</v>
      </c>
      <c r="L9" s="37">
        <f t="shared" ref="L9:L72" si="12">(I9*D9)</f>
        <v>-3342259.3930024756</v>
      </c>
      <c r="M9" s="37">
        <f t="shared" ref="M9:M72" si="13">(K9*D9)</f>
        <v>-4816215.7642820021</v>
      </c>
      <c r="N9" s="41">
        <f>'jan-feb'!M9</f>
        <v>-2192289.9311062531</v>
      </c>
      <c r="O9" s="41">
        <f t="shared" ref="O9:O72" si="14">M9-N9</f>
        <v>-2623925.8331757491</v>
      </c>
      <c r="Q9" s="4"/>
      <c r="R9" s="4"/>
      <c r="S9" s="4"/>
      <c r="T9" s="4"/>
    </row>
    <row r="10" spans="1:20" s="34" customFormat="1" x14ac:dyDescent="0.2">
      <c r="A10" s="33">
        <v>1103</v>
      </c>
      <c r="B10" s="34" t="s">
        <v>206</v>
      </c>
      <c r="C10" s="36">
        <v>1754564686</v>
      </c>
      <c r="D10" s="36">
        <v>144147</v>
      </c>
      <c r="E10" s="37">
        <f t="shared" si="8"/>
        <v>12172.05135035762</v>
      </c>
      <c r="F10" s="38">
        <f t="shared" si="1"/>
        <v>1.2268972777190394</v>
      </c>
      <c r="G10" s="39">
        <f t="shared" si="2"/>
        <v>-1350.6291190671102</v>
      </c>
      <c r="H10" s="39">
        <f t="shared" si="3"/>
        <v>0</v>
      </c>
      <c r="I10" s="37">
        <f t="shared" si="9"/>
        <v>-1350.6291190671102</v>
      </c>
      <c r="J10" s="40">
        <f t="shared" si="10"/>
        <v>-99.679202764558482</v>
      </c>
      <c r="K10" s="37">
        <f t="shared" si="11"/>
        <v>-1450.3083218316688</v>
      </c>
      <c r="L10" s="37">
        <f t="shared" si="12"/>
        <v>-194689135.62616673</v>
      </c>
      <c r="M10" s="37">
        <f t="shared" si="13"/>
        <v>-209057593.66706955</v>
      </c>
      <c r="N10" s="41">
        <f>'jan-feb'!M10</f>
        <v>-61138947.098909363</v>
      </c>
      <c r="O10" s="41">
        <f t="shared" si="14"/>
        <v>-147918646.56816018</v>
      </c>
      <c r="Q10" s="4"/>
      <c r="R10" s="4"/>
      <c r="S10" s="4"/>
      <c r="T10" s="4"/>
    </row>
    <row r="11" spans="1:20" s="34" customFormat="1" x14ac:dyDescent="0.2">
      <c r="A11" s="33">
        <v>1106</v>
      </c>
      <c r="B11" s="34" t="s">
        <v>207</v>
      </c>
      <c r="C11" s="36">
        <v>358270453</v>
      </c>
      <c r="D11" s="36">
        <v>37323</v>
      </c>
      <c r="E11" s="37">
        <f t="shared" si="8"/>
        <v>9599.1869088765634</v>
      </c>
      <c r="F11" s="38">
        <f t="shared" si="1"/>
        <v>0.96756215923052924</v>
      </c>
      <c r="G11" s="39">
        <f t="shared" si="2"/>
        <v>193.08954582152401</v>
      </c>
      <c r="H11" s="39">
        <f t="shared" si="3"/>
        <v>0</v>
      </c>
      <c r="I11" s="37">
        <f t="shared" si="9"/>
        <v>193.08954582152401</v>
      </c>
      <c r="J11" s="40">
        <f t="shared" si="10"/>
        <v>-99.679202764558482</v>
      </c>
      <c r="K11" s="37">
        <f t="shared" si="11"/>
        <v>93.41034305696553</v>
      </c>
      <c r="L11" s="37">
        <f t="shared" si="12"/>
        <v>7206681.1186967408</v>
      </c>
      <c r="M11" s="37">
        <f t="shared" si="13"/>
        <v>3486354.2339151246</v>
      </c>
      <c r="N11" s="41">
        <f>'jan-feb'!M11</f>
        <v>-1286297.0141799434</v>
      </c>
      <c r="O11" s="41">
        <f t="shared" si="14"/>
        <v>4772651.2480950681</v>
      </c>
      <c r="Q11" s="4"/>
      <c r="R11" s="4"/>
      <c r="S11" s="4"/>
      <c r="T11" s="4"/>
    </row>
    <row r="12" spans="1:20" s="34" customFormat="1" x14ac:dyDescent="0.2">
      <c r="A12" s="33">
        <v>1108</v>
      </c>
      <c r="B12" s="34" t="s">
        <v>205</v>
      </c>
      <c r="C12" s="36">
        <v>805073365</v>
      </c>
      <c r="D12" s="36">
        <v>80450</v>
      </c>
      <c r="E12" s="37">
        <f t="shared" si="8"/>
        <v>10007.126973275326</v>
      </c>
      <c r="F12" s="38">
        <f t="shared" si="1"/>
        <v>1.0086809928664608</v>
      </c>
      <c r="G12" s="39">
        <f t="shared" si="2"/>
        <v>-51.6744928177337</v>
      </c>
      <c r="H12" s="39">
        <f t="shared" si="3"/>
        <v>0</v>
      </c>
      <c r="I12" s="37">
        <f t="shared" si="9"/>
        <v>-51.6744928177337</v>
      </c>
      <c r="J12" s="40">
        <f t="shared" si="10"/>
        <v>-99.679202764558482</v>
      </c>
      <c r="K12" s="37">
        <f t="shared" si="11"/>
        <v>-151.35369558229218</v>
      </c>
      <c r="L12" s="37">
        <f t="shared" si="12"/>
        <v>-4157212.9471866763</v>
      </c>
      <c r="M12" s="37">
        <f t="shared" si="13"/>
        <v>-12176404.809595406</v>
      </c>
      <c r="N12" s="41">
        <f>'jan-feb'!M12</f>
        <v>-2770636.6512813992</v>
      </c>
      <c r="O12" s="41">
        <f t="shared" si="14"/>
        <v>-9405768.1583140064</v>
      </c>
      <c r="Q12" s="4"/>
      <c r="R12" s="4"/>
      <c r="S12" s="4"/>
      <c r="T12" s="4"/>
    </row>
    <row r="13" spans="1:20" s="34" customFormat="1" x14ac:dyDescent="0.2">
      <c r="A13" s="33">
        <v>1111</v>
      </c>
      <c r="B13" s="34" t="s">
        <v>208</v>
      </c>
      <c r="C13" s="36">
        <v>27350106</v>
      </c>
      <c r="D13" s="36">
        <v>3257</v>
      </c>
      <c r="E13" s="37">
        <f t="shared" si="8"/>
        <v>8397.3306723979131</v>
      </c>
      <c r="F13" s="38">
        <f t="shared" si="1"/>
        <v>0.84641954305992095</v>
      </c>
      <c r="G13" s="39">
        <f t="shared" si="2"/>
        <v>914.20328770871413</v>
      </c>
      <c r="H13" s="39">
        <f t="shared" si="3"/>
        <v>186.05015251314779</v>
      </c>
      <c r="I13" s="37">
        <f t="shared" si="9"/>
        <v>1100.2534402218619</v>
      </c>
      <c r="J13" s="40">
        <f t="shared" si="10"/>
        <v>-99.679202764558482</v>
      </c>
      <c r="K13" s="37">
        <f t="shared" si="11"/>
        <v>1000.5742374573034</v>
      </c>
      <c r="L13" s="37">
        <f t="shared" si="12"/>
        <v>3583525.4548026039</v>
      </c>
      <c r="M13" s="37">
        <f t="shared" si="13"/>
        <v>3258870.2913984372</v>
      </c>
      <c r="N13" s="41">
        <f>'jan-feb'!M13</f>
        <v>755597.32789471024</v>
      </c>
      <c r="O13" s="41">
        <f t="shared" si="14"/>
        <v>2503272.9635037268</v>
      </c>
      <c r="Q13" s="4"/>
      <c r="R13" s="4"/>
      <c r="S13" s="4"/>
      <c r="T13" s="4"/>
    </row>
    <row r="14" spans="1:20" s="34" customFormat="1" x14ac:dyDescent="0.2">
      <c r="A14" s="33">
        <v>1112</v>
      </c>
      <c r="B14" s="34" t="s">
        <v>209</v>
      </c>
      <c r="C14" s="36">
        <v>25388530</v>
      </c>
      <c r="D14" s="36">
        <v>3174</v>
      </c>
      <c r="E14" s="37">
        <f t="shared" si="8"/>
        <v>7998.9067422810331</v>
      </c>
      <c r="F14" s="38">
        <f t="shared" si="1"/>
        <v>0.80625990018886473</v>
      </c>
      <c r="G14" s="39">
        <f t="shared" si="2"/>
        <v>1153.2576457788421</v>
      </c>
      <c r="H14" s="39">
        <f t="shared" si="3"/>
        <v>325.49852805405578</v>
      </c>
      <c r="I14" s="37">
        <f t="shared" si="9"/>
        <v>1478.7561738328977</v>
      </c>
      <c r="J14" s="40">
        <f t="shared" si="10"/>
        <v>-99.679202764558482</v>
      </c>
      <c r="K14" s="37">
        <f t="shared" si="11"/>
        <v>1379.0769710683392</v>
      </c>
      <c r="L14" s="37">
        <f t="shared" si="12"/>
        <v>4693572.0957456175</v>
      </c>
      <c r="M14" s="37">
        <f t="shared" si="13"/>
        <v>4377190.3061709087</v>
      </c>
      <c r="N14" s="41">
        <f>'jan-feb'!M14</f>
        <v>1288953.5290260392</v>
      </c>
      <c r="O14" s="41">
        <f t="shared" si="14"/>
        <v>3088236.7771448698</v>
      </c>
      <c r="Q14" s="4"/>
      <c r="R14" s="4"/>
      <c r="S14" s="4"/>
      <c r="T14" s="4"/>
    </row>
    <row r="15" spans="1:20" s="34" customFormat="1" x14ac:dyDescent="0.2">
      <c r="A15" s="33">
        <v>1114</v>
      </c>
      <c r="B15" s="34" t="s">
        <v>210</v>
      </c>
      <c r="C15" s="36">
        <v>23354416</v>
      </c>
      <c r="D15" s="36">
        <v>2791</v>
      </c>
      <c r="E15" s="37">
        <f t="shared" si="8"/>
        <v>8367.759226083841</v>
      </c>
      <c r="F15" s="38">
        <f t="shared" si="1"/>
        <v>0.84343885180775313</v>
      </c>
      <c r="G15" s="39">
        <f t="shared" si="2"/>
        <v>931.94615549715741</v>
      </c>
      <c r="H15" s="39">
        <f t="shared" si="3"/>
        <v>196.40015872307302</v>
      </c>
      <c r="I15" s="37">
        <f t="shared" si="9"/>
        <v>1128.3463142202304</v>
      </c>
      <c r="J15" s="40">
        <f t="shared" si="10"/>
        <v>-99.679202764558482</v>
      </c>
      <c r="K15" s="37">
        <f t="shared" si="11"/>
        <v>1028.6671114556718</v>
      </c>
      <c r="L15" s="37">
        <f t="shared" si="12"/>
        <v>3149214.5629886631</v>
      </c>
      <c r="M15" s="37">
        <f t="shared" si="13"/>
        <v>2871009.9080727799</v>
      </c>
      <c r="N15" s="41">
        <f>'jan-feb'!M15</f>
        <v>1616488.8999091601</v>
      </c>
      <c r="O15" s="41">
        <f t="shared" si="14"/>
        <v>1254521.0081636198</v>
      </c>
      <c r="Q15" s="4"/>
      <c r="R15" s="4"/>
      <c r="S15" s="4"/>
      <c r="T15" s="4"/>
    </row>
    <row r="16" spans="1:20" s="34" customFormat="1" x14ac:dyDescent="0.2">
      <c r="A16" s="33">
        <v>1119</v>
      </c>
      <c r="B16" s="34" t="s">
        <v>211</v>
      </c>
      <c r="C16" s="36">
        <v>154153218</v>
      </c>
      <c r="D16" s="36">
        <v>19120</v>
      </c>
      <c r="E16" s="37">
        <f t="shared" si="8"/>
        <v>8062.40679916318</v>
      </c>
      <c r="F16" s="38">
        <f t="shared" si="1"/>
        <v>0.81266046856318563</v>
      </c>
      <c r="G16" s="39">
        <f t="shared" si="2"/>
        <v>1115.1576116495539</v>
      </c>
      <c r="H16" s="39">
        <f t="shared" si="3"/>
        <v>303.27350814530433</v>
      </c>
      <c r="I16" s="37">
        <f t="shared" si="9"/>
        <v>1418.4311197948582</v>
      </c>
      <c r="J16" s="40">
        <f t="shared" si="10"/>
        <v>-99.679202764558482</v>
      </c>
      <c r="K16" s="37">
        <f t="shared" si="11"/>
        <v>1318.7519170302996</v>
      </c>
      <c r="L16" s="37">
        <f t="shared" si="12"/>
        <v>27120403.010477688</v>
      </c>
      <c r="M16" s="37">
        <f t="shared" si="13"/>
        <v>25214536.65361933</v>
      </c>
      <c r="N16" s="41">
        <f>'jan-feb'!M16</f>
        <v>11496494.747819114</v>
      </c>
      <c r="O16" s="41">
        <f t="shared" si="14"/>
        <v>13718041.905800216</v>
      </c>
      <c r="Q16" s="4"/>
      <c r="R16" s="4"/>
      <c r="S16" s="4"/>
      <c r="T16" s="4"/>
    </row>
    <row r="17" spans="1:20" s="34" customFormat="1" x14ac:dyDescent="0.2">
      <c r="A17" s="33">
        <v>1120</v>
      </c>
      <c r="B17" s="34" t="s">
        <v>212</v>
      </c>
      <c r="C17" s="36">
        <v>180797859</v>
      </c>
      <c r="D17" s="36">
        <v>19848</v>
      </c>
      <c r="E17" s="37">
        <f t="shared" si="8"/>
        <v>9109.1222793228535</v>
      </c>
      <c r="F17" s="38">
        <f t="shared" si="1"/>
        <v>0.91816547640367185</v>
      </c>
      <c r="G17" s="39">
        <f t="shared" si="2"/>
        <v>487.12832355374991</v>
      </c>
      <c r="H17" s="39">
        <f t="shared" si="3"/>
        <v>0</v>
      </c>
      <c r="I17" s="37">
        <f t="shared" si="9"/>
        <v>487.12832355374991</v>
      </c>
      <c r="J17" s="40">
        <f t="shared" si="10"/>
        <v>-99.679202764558482</v>
      </c>
      <c r="K17" s="37">
        <f t="shared" si="11"/>
        <v>387.4491207891914</v>
      </c>
      <c r="L17" s="37">
        <f t="shared" si="12"/>
        <v>9668522.9658948276</v>
      </c>
      <c r="M17" s="37">
        <f t="shared" si="13"/>
        <v>7690090.1494238712</v>
      </c>
      <c r="N17" s="41">
        <f>'jan-feb'!M17</f>
        <v>4033223.0850884616</v>
      </c>
      <c r="O17" s="41">
        <f t="shared" si="14"/>
        <v>3656867.0643354096</v>
      </c>
      <c r="Q17" s="4"/>
      <c r="R17" s="4"/>
      <c r="S17" s="4"/>
      <c r="T17" s="4"/>
    </row>
    <row r="18" spans="1:20" s="34" customFormat="1" x14ac:dyDescent="0.2">
      <c r="A18" s="33">
        <v>1121</v>
      </c>
      <c r="B18" s="34" t="s">
        <v>213</v>
      </c>
      <c r="C18" s="36">
        <v>180519038</v>
      </c>
      <c r="D18" s="36">
        <v>19106</v>
      </c>
      <c r="E18" s="37">
        <f t="shared" si="8"/>
        <v>9448.2904846645033</v>
      </c>
      <c r="F18" s="38">
        <f t="shared" si="1"/>
        <v>0.95235236371172582</v>
      </c>
      <c r="G18" s="39">
        <f t="shared" si="2"/>
        <v>283.62740034876003</v>
      </c>
      <c r="H18" s="39">
        <f t="shared" si="3"/>
        <v>0</v>
      </c>
      <c r="I18" s="37">
        <f t="shared" si="9"/>
        <v>283.62740034876003</v>
      </c>
      <c r="J18" s="40">
        <f t="shared" si="10"/>
        <v>-99.679202764558482</v>
      </c>
      <c r="K18" s="37">
        <f t="shared" si="11"/>
        <v>183.94819758420155</v>
      </c>
      <c r="L18" s="37">
        <f t="shared" si="12"/>
        <v>5418985.1110634096</v>
      </c>
      <c r="M18" s="37">
        <f t="shared" si="13"/>
        <v>3514514.2630437547</v>
      </c>
      <c r="N18" s="41">
        <f>'jan-feb'!M18</f>
        <v>3559980.6221332173</v>
      </c>
      <c r="O18" s="41">
        <f t="shared" si="14"/>
        <v>-45466.359089462552</v>
      </c>
      <c r="Q18" s="4"/>
      <c r="R18" s="4"/>
      <c r="S18" s="4"/>
      <c r="T18" s="4"/>
    </row>
    <row r="19" spans="1:20" s="34" customFormat="1" x14ac:dyDescent="0.2">
      <c r="A19" s="33">
        <v>1122</v>
      </c>
      <c r="B19" s="34" t="s">
        <v>214</v>
      </c>
      <c r="C19" s="36">
        <v>104811528</v>
      </c>
      <c r="D19" s="36">
        <v>12064</v>
      </c>
      <c r="E19" s="37">
        <f t="shared" si="8"/>
        <v>8687.9582228116706</v>
      </c>
      <c r="F19" s="38">
        <f t="shared" si="1"/>
        <v>0.87571371379329666</v>
      </c>
      <c r="G19" s="39">
        <f t="shared" si="2"/>
        <v>739.8267574604597</v>
      </c>
      <c r="H19" s="39">
        <f t="shared" si="3"/>
        <v>84.330509868332683</v>
      </c>
      <c r="I19" s="37">
        <f t="shared" si="9"/>
        <v>824.15726732879239</v>
      </c>
      <c r="J19" s="40">
        <f t="shared" si="10"/>
        <v>-99.679202764558482</v>
      </c>
      <c r="K19" s="37">
        <f t="shared" si="11"/>
        <v>724.47806456423393</v>
      </c>
      <c r="L19" s="37">
        <f t="shared" si="12"/>
        <v>9942633.2730545513</v>
      </c>
      <c r="M19" s="37">
        <f t="shared" si="13"/>
        <v>8740103.3709029183</v>
      </c>
      <c r="N19" s="41">
        <f>'jan-feb'!M19</f>
        <v>2561143.5403812667</v>
      </c>
      <c r="O19" s="41">
        <f t="shared" si="14"/>
        <v>6178959.8305216515</v>
      </c>
      <c r="Q19" s="4"/>
      <c r="R19" s="4"/>
      <c r="S19" s="4"/>
      <c r="T19" s="4"/>
    </row>
    <row r="20" spans="1:20" s="34" customFormat="1" x14ac:dyDescent="0.2">
      <c r="A20" s="33">
        <v>1124</v>
      </c>
      <c r="B20" s="34" t="s">
        <v>215</v>
      </c>
      <c r="C20" s="36">
        <v>341853750</v>
      </c>
      <c r="D20" s="36">
        <v>27457</v>
      </c>
      <c r="E20" s="37">
        <f t="shared" si="8"/>
        <v>12450.513530247295</v>
      </c>
      <c r="F20" s="38">
        <f t="shared" si="1"/>
        <v>1.2549652245770122</v>
      </c>
      <c r="G20" s="39">
        <f t="shared" si="2"/>
        <v>-1517.7064270009153</v>
      </c>
      <c r="H20" s="39">
        <f t="shared" si="3"/>
        <v>0</v>
      </c>
      <c r="I20" s="37">
        <f t="shared" si="9"/>
        <v>-1517.7064270009153</v>
      </c>
      <c r="J20" s="40">
        <f t="shared" si="10"/>
        <v>-99.679202764558482</v>
      </c>
      <c r="K20" s="37">
        <f t="shared" si="11"/>
        <v>-1617.3856297654738</v>
      </c>
      <c r="L20" s="37">
        <f t="shared" si="12"/>
        <v>-41671665.366164133</v>
      </c>
      <c r="M20" s="37">
        <f t="shared" si="13"/>
        <v>-44408557.236470617</v>
      </c>
      <c r="N20" s="41">
        <f>'jan-feb'!M20</f>
        <v>-12585960.176870525</v>
      </c>
      <c r="O20" s="41">
        <f t="shared" si="14"/>
        <v>-31822597.059600092</v>
      </c>
      <c r="Q20" s="4"/>
      <c r="R20" s="4"/>
      <c r="S20" s="4"/>
      <c r="T20" s="4"/>
    </row>
    <row r="21" spans="1:20" s="34" customFormat="1" x14ac:dyDescent="0.2">
      <c r="A21" s="33">
        <v>1127</v>
      </c>
      <c r="B21" s="34" t="s">
        <v>216</v>
      </c>
      <c r="C21" s="36">
        <v>123175560</v>
      </c>
      <c r="D21" s="36">
        <v>11315</v>
      </c>
      <c r="E21" s="37">
        <f t="shared" si="8"/>
        <v>10886.041537781706</v>
      </c>
      <c r="F21" s="38">
        <f t="shared" si="1"/>
        <v>1.0972722956388412</v>
      </c>
      <c r="G21" s="39">
        <f t="shared" si="2"/>
        <v>-579.02323152156168</v>
      </c>
      <c r="H21" s="39">
        <f t="shared" si="3"/>
        <v>0</v>
      </c>
      <c r="I21" s="37">
        <f t="shared" si="9"/>
        <v>-579.02323152156168</v>
      </c>
      <c r="J21" s="40">
        <f t="shared" si="10"/>
        <v>-99.679202764558482</v>
      </c>
      <c r="K21" s="37">
        <f t="shared" si="11"/>
        <v>-678.70243428612014</v>
      </c>
      <c r="L21" s="37">
        <f t="shared" si="12"/>
        <v>-6551647.8646664703</v>
      </c>
      <c r="M21" s="37">
        <f t="shared" si="13"/>
        <v>-7679518.043947449</v>
      </c>
      <c r="N21" s="41">
        <f>'jan-feb'!M21</f>
        <v>-1536029.7388968177</v>
      </c>
      <c r="O21" s="41">
        <f t="shared" si="14"/>
        <v>-6143488.3050506311</v>
      </c>
      <c r="Q21" s="4"/>
      <c r="R21" s="4"/>
      <c r="S21" s="4"/>
      <c r="T21" s="4"/>
    </row>
    <row r="22" spans="1:20" s="34" customFormat="1" x14ac:dyDescent="0.2">
      <c r="A22" s="33">
        <v>1130</v>
      </c>
      <c r="B22" s="34" t="s">
        <v>217</v>
      </c>
      <c r="C22" s="36">
        <v>116481780</v>
      </c>
      <c r="D22" s="36">
        <v>13070</v>
      </c>
      <c r="E22" s="37">
        <f t="shared" si="8"/>
        <v>8912.1484315225716</v>
      </c>
      <c r="F22" s="38">
        <f t="shared" si="1"/>
        <v>0.89831124882181812</v>
      </c>
      <c r="G22" s="39">
        <f t="shared" si="2"/>
        <v>605.31263223391909</v>
      </c>
      <c r="H22" s="39">
        <f t="shared" si="3"/>
        <v>5.8639368195173116</v>
      </c>
      <c r="I22" s="37">
        <f t="shared" si="9"/>
        <v>611.17656905343642</v>
      </c>
      <c r="J22" s="40">
        <f t="shared" si="10"/>
        <v>-99.679202764558482</v>
      </c>
      <c r="K22" s="37">
        <f t="shared" si="11"/>
        <v>511.49736628887797</v>
      </c>
      <c r="L22" s="37">
        <f t="shared" si="12"/>
        <v>7988077.757528414</v>
      </c>
      <c r="M22" s="37">
        <f t="shared" si="13"/>
        <v>6685270.5773956347</v>
      </c>
      <c r="N22" s="41">
        <f>'jan-feb'!M22</f>
        <v>3146993.9628135911</v>
      </c>
      <c r="O22" s="41">
        <f t="shared" si="14"/>
        <v>3538276.6145820436</v>
      </c>
      <c r="Q22" s="4"/>
      <c r="R22" s="4"/>
      <c r="S22" s="4"/>
      <c r="T22" s="4"/>
    </row>
    <row r="23" spans="1:20" s="34" customFormat="1" x14ac:dyDescent="0.2">
      <c r="A23" s="33">
        <v>1133</v>
      </c>
      <c r="B23" s="34" t="s">
        <v>218</v>
      </c>
      <c r="C23" s="36">
        <v>32759028</v>
      </c>
      <c r="D23" s="36">
        <v>2580</v>
      </c>
      <c r="E23" s="37">
        <f t="shared" si="8"/>
        <v>12697.297674418605</v>
      </c>
      <c r="F23" s="38">
        <f t="shared" si="1"/>
        <v>1.2798401438451688</v>
      </c>
      <c r="G23" s="39">
        <f t="shared" si="2"/>
        <v>-1665.7769135037011</v>
      </c>
      <c r="H23" s="39">
        <f t="shared" si="3"/>
        <v>0</v>
      </c>
      <c r="I23" s="37">
        <f t="shared" si="9"/>
        <v>-1665.7769135037011</v>
      </c>
      <c r="J23" s="40">
        <f t="shared" si="10"/>
        <v>-99.679202764558482</v>
      </c>
      <c r="K23" s="37">
        <f t="shared" si="11"/>
        <v>-1765.4561162682596</v>
      </c>
      <c r="L23" s="37">
        <f t="shared" si="12"/>
        <v>-4297704.4368395489</v>
      </c>
      <c r="M23" s="37">
        <f t="shared" si="13"/>
        <v>-4554876.7799721099</v>
      </c>
      <c r="N23" s="41">
        <f>'jan-feb'!M23</f>
        <v>-5390651.9444413427</v>
      </c>
      <c r="O23" s="41">
        <f t="shared" si="14"/>
        <v>835775.16446923278</v>
      </c>
      <c r="Q23" s="4"/>
      <c r="R23" s="4"/>
      <c r="S23" s="4"/>
      <c r="T23" s="4"/>
    </row>
    <row r="24" spans="1:20" s="34" customFormat="1" x14ac:dyDescent="0.2">
      <c r="A24" s="33">
        <v>1134</v>
      </c>
      <c r="B24" s="34" t="s">
        <v>219</v>
      </c>
      <c r="C24" s="36">
        <v>56341861</v>
      </c>
      <c r="D24" s="36">
        <v>3809</v>
      </c>
      <c r="E24" s="37">
        <f t="shared" si="8"/>
        <v>14791.772381202416</v>
      </c>
      <c r="F24" s="38">
        <f t="shared" si="1"/>
        <v>1.4909553652682974</v>
      </c>
      <c r="G24" s="39">
        <f t="shared" si="2"/>
        <v>-2922.4617375739876</v>
      </c>
      <c r="H24" s="39">
        <f t="shared" si="3"/>
        <v>0</v>
      </c>
      <c r="I24" s="37">
        <f t="shared" si="9"/>
        <v>-2922.4617375739876</v>
      </c>
      <c r="J24" s="40">
        <f t="shared" si="10"/>
        <v>-99.679202764558482</v>
      </c>
      <c r="K24" s="37">
        <f t="shared" si="11"/>
        <v>-3022.140940338546</v>
      </c>
      <c r="L24" s="37">
        <f t="shared" si="12"/>
        <v>-11131656.758419318</v>
      </c>
      <c r="M24" s="37">
        <f t="shared" si="13"/>
        <v>-11511334.841749521</v>
      </c>
      <c r="N24" s="41">
        <f>'jan-feb'!M24</f>
        <v>-13734650.790301191</v>
      </c>
      <c r="O24" s="41">
        <f t="shared" si="14"/>
        <v>2223315.9485516697</v>
      </c>
      <c r="Q24" s="4"/>
      <c r="R24" s="4"/>
      <c r="S24" s="4"/>
      <c r="T24" s="4"/>
    </row>
    <row r="25" spans="1:20" s="34" customFormat="1" x14ac:dyDescent="0.2">
      <c r="A25" s="33">
        <v>1135</v>
      </c>
      <c r="B25" s="34" t="s">
        <v>220</v>
      </c>
      <c r="C25" s="36">
        <v>49666207</v>
      </c>
      <c r="D25" s="36">
        <v>4561</v>
      </c>
      <c r="E25" s="37">
        <f t="shared" si="8"/>
        <v>10889.324051743039</v>
      </c>
      <c r="F25" s="38">
        <f t="shared" si="1"/>
        <v>1.0976031607763033</v>
      </c>
      <c r="G25" s="39">
        <f t="shared" si="2"/>
        <v>-580.99273989836104</v>
      </c>
      <c r="H25" s="39">
        <f t="shared" si="3"/>
        <v>0</v>
      </c>
      <c r="I25" s="37">
        <f t="shared" si="9"/>
        <v>-580.99273989836104</v>
      </c>
      <c r="J25" s="40">
        <f t="shared" si="10"/>
        <v>-99.679202764558482</v>
      </c>
      <c r="K25" s="37">
        <f t="shared" si="11"/>
        <v>-680.67194266291949</v>
      </c>
      <c r="L25" s="37">
        <f t="shared" si="12"/>
        <v>-2649907.8866764246</v>
      </c>
      <c r="M25" s="37">
        <f t="shared" si="13"/>
        <v>-3104544.7304855757</v>
      </c>
      <c r="N25" s="41">
        <f>'jan-feb'!M25</f>
        <v>-4796856.1480608387</v>
      </c>
      <c r="O25" s="41">
        <f t="shared" si="14"/>
        <v>1692311.417575263</v>
      </c>
      <c r="Q25" s="4"/>
      <c r="R25" s="4"/>
      <c r="S25" s="4"/>
      <c r="T25" s="4"/>
    </row>
    <row r="26" spans="1:20" s="34" customFormat="1" x14ac:dyDescent="0.2">
      <c r="A26" s="33">
        <v>1144</v>
      </c>
      <c r="B26" s="34" t="s">
        <v>221</v>
      </c>
      <c r="C26" s="36">
        <v>4379945</v>
      </c>
      <c r="D26" s="36">
        <v>507</v>
      </c>
      <c r="E26" s="37">
        <f t="shared" si="8"/>
        <v>8638.9447731755427</v>
      </c>
      <c r="F26" s="38">
        <f t="shared" si="1"/>
        <v>0.87077334127930639</v>
      </c>
      <c r="G26" s="39">
        <f t="shared" si="2"/>
        <v>769.23482724213648</v>
      </c>
      <c r="H26" s="39">
        <f t="shared" si="3"/>
        <v>101.48521724097745</v>
      </c>
      <c r="I26" s="37">
        <f t="shared" si="9"/>
        <v>870.72004448311395</v>
      </c>
      <c r="J26" s="40">
        <f t="shared" si="10"/>
        <v>-99.679202764558482</v>
      </c>
      <c r="K26" s="37">
        <f t="shared" si="11"/>
        <v>771.0408417185555</v>
      </c>
      <c r="L26" s="37">
        <f t="shared" si="12"/>
        <v>441455.06255293876</v>
      </c>
      <c r="M26" s="37">
        <f t="shared" si="13"/>
        <v>390917.70675130765</v>
      </c>
      <c r="N26" s="41">
        <f>'jan-feb'!M26</f>
        <v>118110.62561947118</v>
      </c>
      <c r="O26" s="41">
        <f t="shared" si="14"/>
        <v>272807.08113183646</v>
      </c>
      <c r="Q26" s="4"/>
      <c r="R26" s="4"/>
      <c r="S26" s="4"/>
      <c r="T26" s="4"/>
    </row>
    <row r="27" spans="1:20" s="34" customFormat="1" x14ac:dyDescent="0.2">
      <c r="A27" s="33">
        <v>1145</v>
      </c>
      <c r="B27" s="34" t="s">
        <v>222</v>
      </c>
      <c r="C27" s="36">
        <v>8115137</v>
      </c>
      <c r="D27" s="36">
        <v>859</v>
      </c>
      <c r="E27" s="37">
        <f t="shared" si="8"/>
        <v>9447.1909196740398</v>
      </c>
      <c r="F27" s="38">
        <f t="shared" si="1"/>
        <v>0.95224153167079506</v>
      </c>
      <c r="G27" s="39">
        <f t="shared" si="2"/>
        <v>284.28713934303812</v>
      </c>
      <c r="H27" s="39">
        <f t="shared" si="3"/>
        <v>0</v>
      </c>
      <c r="I27" s="37">
        <f t="shared" si="9"/>
        <v>284.28713934303812</v>
      </c>
      <c r="J27" s="40">
        <f t="shared" si="10"/>
        <v>-99.679202764558482</v>
      </c>
      <c r="K27" s="37">
        <f t="shared" si="11"/>
        <v>184.60793657847964</v>
      </c>
      <c r="L27" s="37">
        <f t="shared" si="12"/>
        <v>244202.65269566973</v>
      </c>
      <c r="M27" s="37">
        <f t="shared" si="13"/>
        <v>158578.21752091401</v>
      </c>
      <c r="N27" s="41">
        <f>'jan-feb'!M27</f>
        <v>-97802.079408958729</v>
      </c>
      <c r="O27" s="41">
        <f t="shared" si="14"/>
        <v>256380.29692987274</v>
      </c>
      <c r="Q27" s="4"/>
      <c r="R27" s="4"/>
      <c r="S27" s="4"/>
      <c r="T27" s="4"/>
    </row>
    <row r="28" spans="1:20" s="34" customFormat="1" x14ac:dyDescent="0.2">
      <c r="A28" s="33">
        <v>1146</v>
      </c>
      <c r="B28" s="34" t="s">
        <v>223</v>
      </c>
      <c r="C28" s="36">
        <v>98064779</v>
      </c>
      <c r="D28" s="36">
        <v>11178</v>
      </c>
      <c r="E28" s="37">
        <f t="shared" si="8"/>
        <v>8773.0165503667922</v>
      </c>
      <c r="F28" s="38">
        <f t="shared" si="1"/>
        <v>0.88428727526793238</v>
      </c>
      <c r="G28" s="39">
        <f t="shared" si="2"/>
        <v>688.79176092738669</v>
      </c>
      <c r="H28" s="39">
        <f t="shared" si="3"/>
        <v>54.560095224040104</v>
      </c>
      <c r="I28" s="37">
        <f t="shared" si="9"/>
        <v>743.35185615142677</v>
      </c>
      <c r="J28" s="40">
        <f t="shared" si="10"/>
        <v>-99.679202764558482</v>
      </c>
      <c r="K28" s="37">
        <f t="shared" si="11"/>
        <v>643.67265338686832</v>
      </c>
      <c r="L28" s="37">
        <f t="shared" si="12"/>
        <v>8309187.0480606481</v>
      </c>
      <c r="M28" s="37">
        <f t="shared" si="13"/>
        <v>7194972.9195584143</v>
      </c>
      <c r="N28" s="41">
        <f>'jan-feb'!M28</f>
        <v>3133913.500048223</v>
      </c>
      <c r="O28" s="41">
        <f t="shared" si="14"/>
        <v>4061059.4195101913</v>
      </c>
      <c r="Q28" s="4"/>
      <c r="R28" s="4"/>
      <c r="S28" s="4"/>
      <c r="T28" s="4"/>
    </row>
    <row r="29" spans="1:20" s="34" customFormat="1" x14ac:dyDescent="0.2">
      <c r="A29" s="33">
        <v>1149</v>
      </c>
      <c r="B29" s="34" t="s">
        <v>224</v>
      </c>
      <c r="C29" s="36">
        <v>369163561</v>
      </c>
      <c r="D29" s="36">
        <v>42345</v>
      </c>
      <c r="E29" s="37">
        <f t="shared" si="8"/>
        <v>8717.9964812846847</v>
      </c>
      <c r="F29" s="38">
        <f t="shared" si="1"/>
        <v>0.87874145796617009</v>
      </c>
      <c r="G29" s="39">
        <f t="shared" si="2"/>
        <v>721.80380237665122</v>
      </c>
      <c r="H29" s="39">
        <f t="shared" si="3"/>
        <v>73.817119402777735</v>
      </c>
      <c r="I29" s="37">
        <f t="shared" si="9"/>
        <v>795.62092177942895</v>
      </c>
      <c r="J29" s="40">
        <f t="shared" si="10"/>
        <v>-99.679202764558482</v>
      </c>
      <c r="K29" s="37">
        <f t="shared" si="11"/>
        <v>695.9417190148705</v>
      </c>
      <c r="L29" s="37">
        <f t="shared" si="12"/>
        <v>33690567.93274992</v>
      </c>
      <c r="M29" s="37">
        <f t="shared" si="13"/>
        <v>29469652.091684692</v>
      </c>
      <c r="N29" s="41">
        <f>'jan-feb'!M29</f>
        <v>8058713.5828028452</v>
      </c>
      <c r="O29" s="41">
        <f t="shared" si="14"/>
        <v>21410938.508881845</v>
      </c>
      <c r="Q29" s="4"/>
      <c r="R29" s="4"/>
      <c r="S29" s="4"/>
      <c r="T29" s="4"/>
    </row>
    <row r="30" spans="1:20" s="34" customFormat="1" x14ac:dyDescent="0.2">
      <c r="A30" s="33">
        <v>1151</v>
      </c>
      <c r="B30" s="34" t="s">
        <v>225</v>
      </c>
      <c r="C30" s="36">
        <v>2304747</v>
      </c>
      <c r="D30" s="36">
        <v>192</v>
      </c>
      <c r="E30" s="37">
        <f t="shared" si="8"/>
        <v>12003.890625</v>
      </c>
      <c r="F30" s="38">
        <f t="shared" si="1"/>
        <v>1.2099473051776846</v>
      </c>
      <c r="G30" s="39">
        <f t="shared" si="2"/>
        <v>-1249.732683852538</v>
      </c>
      <c r="H30" s="39">
        <f t="shared" si="3"/>
        <v>0</v>
      </c>
      <c r="I30" s="37">
        <f t="shared" si="9"/>
        <v>-1249.732683852538</v>
      </c>
      <c r="J30" s="40">
        <f t="shared" si="10"/>
        <v>-99.679202764558482</v>
      </c>
      <c r="K30" s="37">
        <f t="shared" si="11"/>
        <v>-1349.4118866170966</v>
      </c>
      <c r="L30" s="37">
        <f t="shared" si="12"/>
        <v>-239948.67529968731</v>
      </c>
      <c r="M30" s="37">
        <f t="shared" si="13"/>
        <v>-259087.08223048254</v>
      </c>
      <c r="N30" s="41">
        <f>'jan-feb'!M30</f>
        <v>-340654.59772586735</v>
      </c>
      <c r="O30" s="41">
        <f t="shared" si="14"/>
        <v>81567.51549538481</v>
      </c>
      <c r="Q30" s="4"/>
      <c r="R30" s="4"/>
      <c r="S30" s="4"/>
      <c r="T30" s="4"/>
    </row>
    <row r="31" spans="1:20" s="34" customFormat="1" x14ac:dyDescent="0.2">
      <c r="A31" s="33">
        <v>1160</v>
      </c>
      <c r="B31" s="34" t="s">
        <v>226</v>
      </c>
      <c r="C31" s="36">
        <v>89252221</v>
      </c>
      <c r="D31" s="36">
        <v>8705</v>
      </c>
      <c r="E31" s="37">
        <f t="shared" si="8"/>
        <v>10252.983457782884</v>
      </c>
      <c r="F31" s="38">
        <f t="shared" si="1"/>
        <v>1.0334624075080474</v>
      </c>
      <c r="G31" s="39">
        <f t="shared" si="2"/>
        <v>-199.18838352226848</v>
      </c>
      <c r="H31" s="39">
        <f t="shared" si="3"/>
        <v>0</v>
      </c>
      <c r="I31" s="37">
        <f t="shared" si="9"/>
        <v>-199.18838352226848</v>
      </c>
      <c r="J31" s="40">
        <f t="shared" si="10"/>
        <v>-99.679202764558482</v>
      </c>
      <c r="K31" s="37">
        <f t="shared" si="11"/>
        <v>-298.86758628682696</v>
      </c>
      <c r="L31" s="37">
        <f t="shared" si="12"/>
        <v>-1733934.878561347</v>
      </c>
      <c r="M31" s="37">
        <f t="shared" si="13"/>
        <v>-2601642.3386268285</v>
      </c>
      <c r="N31" s="41">
        <f>'jan-feb'!M31</f>
        <v>-2494420.5323108109</v>
      </c>
      <c r="O31" s="41">
        <f t="shared" si="14"/>
        <v>-107221.80631601764</v>
      </c>
      <c r="Q31" s="4"/>
      <c r="R31" s="4"/>
      <c r="S31" s="4"/>
      <c r="T31" s="4"/>
    </row>
    <row r="32" spans="1:20" s="34" customFormat="1" x14ac:dyDescent="0.2">
      <c r="A32" s="33">
        <v>1505</v>
      </c>
      <c r="B32" s="34" t="s">
        <v>267</v>
      </c>
      <c r="C32" s="36">
        <v>211665197</v>
      </c>
      <c r="D32" s="36">
        <v>24099</v>
      </c>
      <c r="E32" s="37">
        <f t="shared" si="8"/>
        <v>8783.1527034316769</v>
      </c>
      <c r="F32" s="38">
        <f t="shared" si="1"/>
        <v>0.88530896160854122</v>
      </c>
      <c r="G32" s="39">
        <f t="shared" si="2"/>
        <v>682.71006908845595</v>
      </c>
      <c r="H32" s="39">
        <f t="shared" si="3"/>
        <v>51.012441651330477</v>
      </c>
      <c r="I32" s="37">
        <f t="shared" si="9"/>
        <v>733.72251073978646</v>
      </c>
      <c r="J32" s="40">
        <f t="shared" si="10"/>
        <v>-99.679202764558482</v>
      </c>
      <c r="K32" s="37">
        <f t="shared" si="11"/>
        <v>634.043307975228</v>
      </c>
      <c r="L32" s="37">
        <f t="shared" si="12"/>
        <v>17681978.786318112</v>
      </c>
      <c r="M32" s="37">
        <f t="shared" si="13"/>
        <v>15279809.678895019</v>
      </c>
      <c r="N32" s="41">
        <f>'jan-feb'!M32</f>
        <v>7298671.826338538</v>
      </c>
      <c r="O32" s="41">
        <f t="shared" si="14"/>
        <v>7981137.852556481</v>
      </c>
      <c r="Q32" s="4"/>
      <c r="R32" s="4"/>
      <c r="S32" s="4"/>
      <c r="T32" s="4"/>
    </row>
    <row r="33" spans="1:20" s="34" customFormat="1" x14ac:dyDescent="0.2">
      <c r="A33" s="33">
        <v>1506</v>
      </c>
      <c r="B33" s="34" t="s">
        <v>265</v>
      </c>
      <c r="C33" s="36">
        <v>307162140</v>
      </c>
      <c r="D33" s="36">
        <v>31870</v>
      </c>
      <c r="E33" s="37">
        <f t="shared" si="8"/>
        <v>9637.9711327267014</v>
      </c>
      <c r="F33" s="38">
        <f t="shared" si="1"/>
        <v>0.9714714640215234</v>
      </c>
      <c r="G33" s="39">
        <f t="shared" si="2"/>
        <v>169.8190115114412</v>
      </c>
      <c r="H33" s="39">
        <f t="shared" si="3"/>
        <v>0</v>
      </c>
      <c r="I33" s="37">
        <f t="shared" si="9"/>
        <v>169.8190115114412</v>
      </c>
      <c r="J33" s="40">
        <f t="shared" si="10"/>
        <v>-99.679202764558482</v>
      </c>
      <c r="K33" s="37">
        <f t="shared" si="11"/>
        <v>70.139808746882721</v>
      </c>
      <c r="L33" s="37">
        <f t="shared" si="12"/>
        <v>5412131.8968696315</v>
      </c>
      <c r="M33" s="37">
        <f t="shared" si="13"/>
        <v>2235355.7047631522</v>
      </c>
      <c r="N33" s="41">
        <f>'jan-feb'!M33</f>
        <v>-1787203.2183510137</v>
      </c>
      <c r="O33" s="41">
        <f t="shared" si="14"/>
        <v>4022558.9231141657</v>
      </c>
      <c r="Q33" s="4"/>
      <c r="R33" s="4"/>
      <c r="S33" s="4"/>
      <c r="T33" s="4"/>
    </row>
    <row r="34" spans="1:20" s="34" customFormat="1" x14ac:dyDescent="0.2">
      <c r="A34" s="33">
        <v>1507</v>
      </c>
      <c r="B34" s="34" t="s">
        <v>266</v>
      </c>
      <c r="C34" s="36">
        <v>653124779</v>
      </c>
      <c r="D34" s="36">
        <v>66670</v>
      </c>
      <c r="E34" s="37">
        <f t="shared" si="8"/>
        <v>9796.3818659067056</v>
      </c>
      <c r="F34" s="38">
        <f t="shared" si="1"/>
        <v>0.98743867379625982</v>
      </c>
      <c r="G34" s="39">
        <f t="shared" si="2"/>
        <v>74.772571603438692</v>
      </c>
      <c r="H34" s="39">
        <f t="shared" si="3"/>
        <v>0</v>
      </c>
      <c r="I34" s="37">
        <f t="shared" si="9"/>
        <v>74.772571603438692</v>
      </c>
      <c r="J34" s="40">
        <f t="shared" si="10"/>
        <v>-99.679202764558482</v>
      </c>
      <c r="K34" s="37">
        <f t="shared" si="11"/>
        <v>-24.90663116111979</v>
      </c>
      <c r="L34" s="37">
        <f t="shared" si="12"/>
        <v>4985087.348801258</v>
      </c>
      <c r="M34" s="37">
        <f t="shared" si="13"/>
        <v>-1660525.0995118564</v>
      </c>
      <c r="N34" s="41">
        <f>'jan-feb'!M34</f>
        <v>-5374717.3061644845</v>
      </c>
      <c r="O34" s="41">
        <f t="shared" si="14"/>
        <v>3714192.2066526283</v>
      </c>
      <c r="Q34" s="4"/>
      <c r="R34" s="4"/>
      <c r="S34" s="4"/>
      <c r="T34" s="4"/>
    </row>
    <row r="35" spans="1:20" s="34" customFormat="1" x14ac:dyDescent="0.2">
      <c r="A35" s="33">
        <v>1511</v>
      </c>
      <c r="B35" s="34" t="s">
        <v>268</v>
      </c>
      <c r="C35" s="36">
        <v>26643483</v>
      </c>
      <c r="D35" s="36">
        <v>3083</v>
      </c>
      <c r="E35" s="37">
        <f t="shared" si="8"/>
        <v>8642.06389879987</v>
      </c>
      <c r="F35" s="38">
        <f t="shared" si="1"/>
        <v>0.87108773748313439</v>
      </c>
      <c r="G35" s="39">
        <f t="shared" si="2"/>
        <v>767.36335186754002</v>
      </c>
      <c r="H35" s="39">
        <f t="shared" si="3"/>
        <v>100.39352327246287</v>
      </c>
      <c r="I35" s="37">
        <f t="shared" si="9"/>
        <v>867.75687514000288</v>
      </c>
      <c r="J35" s="40">
        <f t="shared" si="10"/>
        <v>-99.679202764558482</v>
      </c>
      <c r="K35" s="37">
        <f t="shared" si="11"/>
        <v>768.07767237544442</v>
      </c>
      <c r="L35" s="37">
        <f t="shared" si="12"/>
        <v>2675294.4460566291</v>
      </c>
      <c r="M35" s="37">
        <f t="shared" si="13"/>
        <v>2367983.4639334953</v>
      </c>
      <c r="N35" s="41">
        <f>'jan-feb'!M35</f>
        <v>233586.51359974456</v>
      </c>
      <c r="O35" s="41">
        <f t="shared" si="14"/>
        <v>2134396.9503337508</v>
      </c>
      <c r="Q35" s="4"/>
      <c r="R35" s="4"/>
      <c r="S35" s="4"/>
      <c r="T35" s="4"/>
    </row>
    <row r="36" spans="1:20" s="34" customFormat="1" x14ac:dyDescent="0.2">
      <c r="A36" s="33">
        <v>1514</v>
      </c>
      <c r="B36" s="34" t="s">
        <v>159</v>
      </c>
      <c r="C36" s="36">
        <v>23777037</v>
      </c>
      <c r="D36" s="36">
        <v>2445</v>
      </c>
      <c r="E36" s="37">
        <f t="shared" si="8"/>
        <v>9724.7595092024549</v>
      </c>
      <c r="F36" s="38">
        <f t="shared" si="1"/>
        <v>0.98021940796053975</v>
      </c>
      <c r="G36" s="39">
        <f t="shared" si="2"/>
        <v>117.74598562598912</v>
      </c>
      <c r="H36" s="39">
        <f t="shared" si="3"/>
        <v>0</v>
      </c>
      <c r="I36" s="37">
        <f t="shared" si="9"/>
        <v>117.74598562598912</v>
      </c>
      <c r="J36" s="40">
        <f t="shared" si="10"/>
        <v>-99.679202764558482</v>
      </c>
      <c r="K36" s="37">
        <f t="shared" si="11"/>
        <v>18.066782861430639</v>
      </c>
      <c r="L36" s="37">
        <f t="shared" si="12"/>
        <v>287888.93485554343</v>
      </c>
      <c r="M36" s="37">
        <f t="shared" si="13"/>
        <v>44173.284096197909</v>
      </c>
      <c r="N36" s="41">
        <f>'jan-feb'!M36</f>
        <v>-565409.96479034191</v>
      </c>
      <c r="O36" s="41">
        <f t="shared" si="14"/>
        <v>609583.24888653983</v>
      </c>
      <c r="Q36" s="4"/>
      <c r="R36" s="4"/>
      <c r="S36" s="4"/>
      <c r="T36" s="4"/>
    </row>
    <row r="37" spans="1:20" s="34" customFormat="1" x14ac:dyDescent="0.2">
      <c r="A37" s="33">
        <v>1515</v>
      </c>
      <c r="B37" s="34" t="s">
        <v>393</v>
      </c>
      <c r="C37" s="36">
        <v>100536201</v>
      </c>
      <c r="D37" s="36">
        <v>8858</v>
      </c>
      <c r="E37" s="37">
        <f t="shared" si="8"/>
        <v>11349.763039060736</v>
      </c>
      <c r="F37" s="38">
        <f t="shared" si="1"/>
        <v>1.1440136896046422</v>
      </c>
      <c r="G37" s="39">
        <f t="shared" si="2"/>
        <v>-857.2561322889793</v>
      </c>
      <c r="H37" s="39">
        <f t="shared" si="3"/>
        <v>0</v>
      </c>
      <c r="I37" s="37">
        <f t="shared" si="9"/>
        <v>-857.2561322889793</v>
      </c>
      <c r="J37" s="40">
        <f t="shared" si="10"/>
        <v>-99.679202764558482</v>
      </c>
      <c r="K37" s="37">
        <f t="shared" si="11"/>
        <v>-956.93533505353776</v>
      </c>
      <c r="L37" s="37">
        <f t="shared" si="12"/>
        <v>-7593574.8198157791</v>
      </c>
      <c r="M37" s="37">
        <f t="shared" si="13"/>
        <v>-8476533.1979042366</v>
      </c>
      <c r="N37" s="41">
        <f>'jan-feb'!M37</f>
        <v>-9443587.5492486116</v>
      </c>
      <c r="O37" s="41">
        <f t="shared" si="14"/>
        <v>967054.35134437494</v>
      </c>
      <c r="Q37" s="4"/>
      <c r="R37" s="4"/>
      <c r="S37" s="4"/>
      <c r="T37" s="4"/>
    </row>
    <row r="38" spans="1:20" s="34" customFormat="1" x14ac:dyDescent="0.2">
      <c r="A38" s="33">
        <v>1516</v>
      </c>
      <c r="B38" s="34" t="s">
        <v>269</v>
      </c>
      <c r="C38" s="36">
        <v>86946992</v>
      </c>
      <c r="D38" s="36">
        <v>8575</v>
      </c>
      <c r="E38" s="37">
        <f t="shared" si="8"/>
        <v>10139.590903790087</v>
      </c>
      <c r="F38" s="38">
        <f t="shared" si="1"/>
        <v>1.0220328619201311</v>
      </c>
      <c r="G38" s="39">
        <f t="shared" si="2"/>
        <v>-131.15285112659038</v>
      </c>
      <c r="H38" s="39">
        <f t="shared" si="3"/>
        <v>0</v>
      </c>
      <c r="I38" s="37">
        <f t="shared" si="9"/>
        <v>-131.15285112659038</v>
      </c>
      <c r="J38" s="40">
        <f t="shared" si="10"/>
        <v>-99.679202764558482</v>
      </c>
      <c r="K38" s="37">
        <f t="shared" si="11"/>
        <v>-230.83205389114886</v>
      </c>
      <c r="L38" s="37">
        <f t="shared" si="12"/>
        <v>-1124635.6984105124</v>
      </c>
      <c r="M38" s="37">
        <f t="shared" si="13"/>
        <v>-1979384.8621166016</v>
      </c>
      <c r="N38" s="41">
        <f>'jan-feb'!M38</f>
        <v>-1450427.4630172562</v>
      </c>
      <c r="O38" s="41">
        <f t="shared" si="14"/>
        <v>-528957.39909934532</v>
      </c>
      <c r="Q38" s="4"/>
      <c r="R38" s="4"/>
      <c r="S38" s="4"/>
      <c r="T38" s="4"/>
    </row>
    <row r="39" spans="1:20" s="34" customFormat="1" x14ac:dyDescent="0.2">
      <c r="A39" s="33">
        <v>1517</v>
      </c>
      <c r="B39" s="34" t="s">
        <v>270</v>
      </c>
      <c r="C39" s="36">
        <v>41647390</v>
      </c>
      <c r="D39" s="36">
        <v>5140</v>
      </c>
      <c r="E39" s="37">
        <f t="shared" si="8"/>
        <v>8102.6050583657589</v>
      </c>
      <c r="F39" s="38">
        <f t="shared" si="1"/>
        <v>0.8167123028321267</v>
      </c>
      <c r="G39" s="39">
        <f t="shared" si="2"/>
        <v>1091.0386561280068</v>
      </c>
      <c r="H39" s="39">
        <f t="shared" si="3"/>
        <v>289.20411742440177</v>
      </c>
      <c r="I39" s="37">
        <f t="shared" si="9"/>
        <v>1380.2427735524086</v>
      </c>
      <c r="J39" s="40">
        <f t="shared" si="10"/>
        <v>-99.679202764558482</v>
      </c>
      <c r="K39" s="37">
        <f t="shared" si="11"/>
        <v>1280.56357078785</v>
      </c>
      <c r="L39" s="37">
        <f t="shared" si="12"/>
        <v>7094447.8560593799</v>
      </c>
      <c r="M39" s="37">
        <f t="shared" si="13"/>
        <v>6582096.7538495492</v>
      </c>
      <c r="N39" s="41">
        <f>'jan-feb'!M39</f>
        <v>2234973.8582526273</v>
      </c>
      <c r="O39" s="41">
        <f t="shared" si="14"/>
        <v>4347122.8955969214</v>
      </c>
      <c r="Q39" s="4"/>
      <c r="R39" s="4"/>
      <c r="S39" s="4"/>
      <c r="T39" s="4"/>
    </row>
    <row r="40" spans="1:20" s="34" customFormat="1" x14ac:dyDescent="0.2">
      <c r="A40" s="33">
        <v>1520</v>
      </c>
      <c r="B40" s="34" t="s">
        <v>272</v>
      </c>
      <c r="C40" s="36">
        <v>88986336</v>
      </c>
      <c r="D40" s="36">
        <v>10830</v>
      </c>
      <c r="E40" s="37">
        <f t="shared" si="8"/>
        <v>8216.6515235457064</v>
      </c>
      <c r="F40" s="38">
        <f t="shared" si="1"/>
        <v>0.82820776022342713</v>
      </c>
      <c r="G40" s="39">
        <f t="shared" si="2"/>
        <v>1022.6107770200382</v>
      </c>
      <c r="H40" s="39">
        <f t="shared" si="3"/>
        <v>249.28785461142013</v>
      </c>
      <c r="I40" s="37">
        <f t="shared" si="9"/>
        <v>1271.8986316314583</v>
      </c>
      <c r="J40" s="40">
        <f t="shared" si="10"/>
        <v>-99.679202764558482</v>
      </c>
      <c r="K40" s="37">
        <f t="shared" si="11"/>
        <v>1172.2194288668998</v>
      </c>
      <c r="L40" s="37">
        <f t="shared" si="12"/>
        <v>13774662.180568693</v>
      </c>
      <c r="M40" s="37">
        <f t="shared" si="13"/>
        <v>12695136.414628524</v>
      </c>
      <c r="N40" s="41">
        <f>'jan-feb'!M40</f>
        <v>4968564.6469603051</v>
      </c>
      <c r="O40" s="41">
        <f t="shared" si="14"/>
        <v>7726571.7676682193</v>
      </c>
      <c r="Q40" s="4"/>
      <c r="R40" s="4"/>
      <c r="S40" s="4"/>
      <c r="T40" s="4"/>
    </row>
    <row r="41" spans="1:20" s="34" customFormat="1" x14ac:dyDescent="0.2">
      <c r="A41" s="33">
        <v>1525</v>
      </c>
      <c r="B41" s="34" t="s">
        <v>273</v>
      </c>
      <c r="C41" s="36">
        <v>41253197</v>
      </c>
      <c r="D41" s="36">
        <v>4482</v>
      </c>
      <c r="E41" s="37">
        <f t="shared" si="8"/>
        <v>9204.193886657742</v>
      </c>
      <c r="F41" s="38">
        <f t="shared" si="1"/>
        <v>0.92774833905106946</v>
      </c>
      <c r="G41" s="39">
        <f t="shared" si="2"/>
        <v>430.08535915281681</v>
      </c>
      <c r="H41" s="39">
        <f t="shared" si="3"/>
        <v>0</v>
      </c>
      <c r="I41" s="37">
        <f t="shared" si="9"/>
        <v>430.08535915281681</v>
      </c>
      <c r="J41" s="40">
        <f t="shared" si="10"/>
        <v>-99.679202764558482</v>
      </c>
      <c r="K41" s="37">
        <f t="shared" si="11"/>
        <v>330.4061563882583</v>
      </c>
      <c r="L41" s="37">
        <f t="shared" si="12"/>
        <v>1927642.5797229249</v>
      </c>
      <c r="M41" s="37">
        <f t="shared" si="13"/>
        <v>1480880.3929321738</v>
      </c>
      <c r="N41" s="41">
        <f>'jan-feb'!M41</f>
        <v>-144892.48441321755</v>
      </c>
      <c r="O41" s="41">
        <f t="shared" si="14"/>
        <v>1625772.8773453913</v>
      </c>
      <c r="Q41" s="4"/>
      <c r="R41" s="4"/>
      <c r="S41" s="4"/>
      <c r="T41" s="4"/>
    </row>
    <row r="42" spans="1:20" s="34" customFormat="1" x14ac:dyDescent="0.2">
      <c r="A42" s="33">
        <v>1528</v>
      </c>
      <c r="B42" s="34" t="s">
        <v>274</v>
      </c>
      <c r="C42" s="36">
        <v>64657140</v>
      </c>
      <c r="D42" s="36">
        <v>7596</v>
      </c>
      <c r="E42" s="37">
        <f t="shared" si="8"/>
        <v>8511.998420221169</v>
      </c>
      <c r="F42" s="38">
        <f t="shared" si="1"/>
        <v>0.85797762341934969</v>
      </c>
      <c r="G42" s="39">
        <f t="shared" si="2"/>
        <v>845.40263901476067</v>
      </c>
      <c r="H42" s="39">
        <f t="shared" si="3"/>
        <v>145.91644077500823</v>
      </c>
      <c r="I42" s="37">
        <f t="shared" si="9"/>
        <v>991.31907978976892</v>
      </c>
      <c r="J42" s="40">
        <f t="shared" si="10"/>
        <v>-99.679202764558482</v>
      </c>
      <c r="K42" s="37">
        <f t="shared" si="11"/>
        <v>891.63987702521047</v>
      </c>
      <c r="L42" s="37">
        <f t="shared" si="12"/>
        <v>7530059.7300830847</v>
      </c>
      <c r="M42" s="37">
        <f t="shared" si="13"/>
        <v>6772896.505883499</v>
      </c>
      <c r="N42" s="41">
        <f>'jan-feb'!M42</f>
        <v>1610513.3018846228</v>
      </c>
      <c r="O42" s="41">
        <f t="shared" si="14"/>
        <v>5162383.2039988767</v>
      </c>
      <c r="Q42" s="4"/>
      <c r="R42" s="4"/>
      <c r="S42" s="4"/>
      <c r="T42" s="4"/>
    </row>
    <row r="43" spans="1:20" s="34" customFormat="1" x14ac:dyDescent="0.2">
      <c r="A43" s="33">
        <v>1531</v>
      </c>
      <c r="B43" s="34" t="s">
        <v>275</v>
      </c>
      <c r="C43" s="36">
        <v>80178521</v>
      </c>
      <c r="D43" s="36">
        <v>9409</v>
      </c>
      <c r="E43" s="37">
        <f t="shared" si="8"/>
        <v>8521.471038367521</v>
      </c>
      <c r="F43" s="38">
        <f t="shared" si="1"/>
        <v>0.85893242792042424</v>
      </c>
      <c r="G43" s="39">
        <f t="shared" si="2"/>
        <v>839.71906812694942</v>
      </c>
      <c r="H43" s="39">
        <f t="shared" si="3"/>
        <v>142.60102442378502</v>
      </c>
      <c r="I43" s="37">
        <f t="shared" si="9"/>
        <v>982.32009255073444</v>
      </c>
      <c r="J43" s="40">
        <f t="shared" si="10"/>
        <v>-99.679202764558482</v>
      </c>
      <c r="K43" s="37">
        <f t="shared" si="11"/>
        <v>882.64088978617599</v>
      </c>
      <c r="L43" s="37">
        <f t="shared" si="12"/>
        <v>9242649.7508098595</v>
      </c>
      <c r="M43" s="37">
        <f t="shared" si="13"/>
        <v>8304768.1319981301</v>
      </c>
      <c r="N43" s="41">
        <f>'jan-feb'!M43</f>
        <v>963243.00936100935</v>
      </c>
      <c r="O43" s="41">
        <f t="shared" si="14"/>
        <v>7341525.122637121</v>
      </c>
      <c r="Q43" s="4"/>
      <c r="R43" s="4"/>
      <c r="S43" s="4"/>
      <c r="T43" s="4"/>
    </row>
    <row r="44" spans="1:20" s="34" customFormat="1" x14ac:dyDescent="0.2">
      <c r="A44" s="33">
        <v>1532</v>
      </c>
      <c r="B44" s="34" t="s">
        <v>276</v>
      </c>
      <c r="C44" s="36">
        <v>78914122</v>
      </c>
      <c r="D44" s="36">
        <v>8506</v>
      </c>
      <c r="E44" s="37">
        <f t="shared" si="8"/>
        <v>9277.4655537267809</v>
      </c>
      <c r="F44" s="38">
        <f t="shared" si="1"/>
        <v>0.93513384920653708</v>
      </c>
      <c r="G44" s="39">
        <f t="shared" si="2"/>
        <v>386.12235891139352</v>
      </c>
      <c r="H44" s="39">
        <f t="shared" si="3"/>
        <v>0</v>
      </c>
      <c r="I44" s="37">
        <f t="shared" si="9"/>
        <v>386.12235891139352</v>
      </c>
      <c r="J44" s="40">
        <f t="shared" si="10"/>
        <v>-99.679202764558482</v>
      </c>
      <c r="K44" s="37">
        <f t="shared" si="11"/>
        <v>286.44315614683501</v>
      </c>
      <c r="L44" s="37">
        <f t="shared" si="12"/>
        <v>3284356.7849003132</v>
      </c>
      <c r="M44" s="37">
        <f t="shared" si="13"/>
        <v>2436485.4861849784</v>
      </c>
      <c r="N44" s="41">
        <f>'jan-feb'!M44</f>
        <v>-1593644.020084521</v>
      </c>
      <c r="O44" s="41">
        <f t="shared" si="14"/>
        <v>4030129.5062694997</v>
      </c>
      <c r="Q44" s="4"/>
      <c r="R44" s="4"/>
      <c r="S44" s="4"/>
      <c r="T44" s="4"/>
    </row>
    <row r="45" spans="1:20" s="34" customFormat="1" x14ac:dyDescent="0.2">
      <c r="A45" s="33">
        <v>1535</v>
      </c>
      <c r="B45" s="34" t="s">
        <v>277</v>
      </c>
      <c r="C45" s="36">
        <v>62784324</v>
      </c>
      <c r="D45" s="36">
        <v>6958</v>
      </c>
      <c r="E45" s="37">
        <f t="shared" si="8"/>
        <v>9023.3291175625181</v>
      </c>
      <c r="F45" s="38">
        <f t="shared" si="1"/>
        <v>0.90951784638791677</v>
      </c>
      <c r="G45" s="39">
        <f t="shared" si="2"/>
        <v>538.60422060995108</v>
      </c>
      <c r="H45" s="39">
        <f t="shared" si="3"/>
        <v>0</v>
      </c>
      <c r="I45" s="37">
        <f t="shared" si="9"/>
        <v>538.60422060995108</v>
      </c>
      <c r="J45" s="40">
        <f t="shared" si="10"/>
        <v>-99.679202764558482</v>
      </c>
      <c r="K45" s="37">
        <f t="shared" si="11"/>
        <v>438.92501784539263</v>
      </c>
      <c r="L45" s="37">
        <f t="shared" si="12"/>
        <v>3747608.1670040395</v>
      </c>
      <c r="M45" s="37">
        <f t="shared" si="13"/>
        <v>3054040.2741682418</v>
      </c>
      <c r="N45" s="41">
        <f>'jan-feb'!M45</f>
        <v>-266446.213419715</v>
      </c>
      <c r="O45" s="41">
        <f t="shared" si="14"/>
        <v>3320486.4875879567</v>
      </c>
      <c r="Q45" s="4"/>
      <c r="R45" s="4"/>
      <c r="S45" s="4"/>
      <c r="T45" s="4"/>
    </row>
    <row r="46" spans="1:20" s="34" customFormat="1" x14ac:dyDescent="0.2">
      <c r="A46" s="33">
        <v>1539</v>
      </c>
      <c r="B46" s="34" t="s">
        <v>278</v>
      </c>
      <c r="C46" s="36">
        <v>60924245</v>
      </c>
      <c r="D46" s="36">
        <v>7026</v>
      </c>
      <c r="E46" s="37">
        <f t="shared" si="8"/>
        <v>8671.2560489610023</v>
      </c>
      <c r="F46" s="38">
        <f t="shared" si="1"/>
        <v>0.87403019710087215</v>
      </c>
      <c r="G46" s="39">
        <f t="shared" si="2"/>
        <v>749.84806177086068</v>
      </c>
      <c r="H46" s="39">
        <f t="shared" si="3"/>
        <v>90.176270716066568</v>
      </c>
      <c r="I46" s="37">
        <f t="shared" si="9"/>
        <v>840.02433248692728</v>
      </c>
      <c r="J46" s="40">
        <f t="shared" si="10"/>
        <v>-99.679202764558482</v>
      </c>
      <c r="K46" s="37">
        <f t="shared" si="11"/>
        <v>740.34512972236882</v>
      </c>
      <c r="L46" s="37">
        <f t="shared" si="12"/>
        <v>5902010.9600531515</v>
      </c>
      <c r="M46" s="37">
        <f t="shared" si="13"/>
        <v>5201664.881429363</v>
      </c>
      <c r="N46" s="41">
        <f>'jan-feb'!M46</f>
        <v>3100533.0494130272</v>
      </c>
      <c r="O46" s="41">
        <f t="shared" si="14"/>
        <v>2101131.8320163358</v>
      </c>
      <c r="Q46" s="4"/>
      <c r="R46" s="4"/>
      <c r="S46" s="4"/>
      <c r="T46" s="4"/>
    </row>
    <row r="47" spans="1:20" s="34" customFormat="1" x14ac:dyDescent="0.2">
      <c r="A47" s="33">
        <v>1547</v>
      </c>
      <c r="B47" s="34" t="s">
        <v>279</v>
      </c>
      <c r="C47" s="36">
        <v>33484444</v>
      </c>
      <c r="D47" s="36">
        <v>3522</v>
      </c>
      <c r="E47" s="37">
        <f t="shared" si="8"/>
        <v>9507.2243043725157</v>
      </c>
      <c r="F47" s="38">
        <f t="shared" si="1"/>
        <v>0.95829267244721439</v>
      </c>
      <c r="G47" s="39">
        <f t="shared" si="2"/>
        <v>248.26710852395263</v>
      </c>
      <c r="H47" s="39">
        <f t="shared" si="3"/>
        <v>0</v>
      </c>
      <c r="I47" s="37">
        <f t="shared" si="9"/>
        <v>248.26710852395263</v>
      </c>
      <c r="J47" s="40">
        <f t="shared" si="10"/>
        <v>-99.679202764558482</v>
      </c>
      <c r="K47" s="37">
        <f t="shared" si="11"/>
        <v>148.58790575939415</v>
      </c>
      <c r="L47" s="37">
        <f t="shared" si="12"/>
        <v>874396.75622136111</v>
      </c>
      <c r="M47" s="37">
        <f t="shared" si="13"/>
        <v>523326.6040845862</v>
      </c>
      <c r="N47" s="41">
        <f>'jan-feb'!M47</f>
        <v>-1032498.0957838793</v>
      </c>
      <c r="O47" s="41">
        <f t="shared" si="14"/>
        <v>1555824.6998684655</v>
      </c>
      <c r="Q47" s="4"/>
      <c r="R47" s="4"/>
      <c r="S47" s="4"/>
      <c r="T47" s="4"/>
    </row>
    <row r="48" spans="1:20" s="34" customFormat="1" x14ac:dyDescent="0.2">
      <c r="A48" s="33">
        <v>1554</v>
      </c>
      <c r="B48" s="34" t="s">
        <v>280</v>
      </c>
      <c r="C48" s="36">
        <v>52971534</v>
      </c>
      <c r="D48" s="36">
        <v>5808</v>
      </c>
      <c r="E48" s="37">
        <f t="shared" si="8"/>
        <v>9120.443181818182</v>
      </c>
      <c r="F48" s="38">
        <f t="shared" si="1"/>
        <v>0.91930658105834728</v>
      </c>
      <c r="G48" s="39">
        <f t="shared" si="2"/>
        <v>480.33578205655283</v>
      </c>
      <c r="H48" s="39">
        <f t="shared" si="3"/>
        <v>0</v>
      </c>
      <c r="I48" s="37">
        <f t="shared" si="9"/>
        <v>480.33578205655283</v>
      </c>
      <c r="J48" s="40">
        <f t="shared" si="10"/>
        <v>-99.679202764558482</v>
      </c>
      <c r="K48" s="37">
        <f t="shared" si="11"/>
        <v>380.65657929199438</v>
      </c>
      <c r="L48" s="37">
        <f t="shared" si="12"/>
        <v>2789790.2221844587</v>
      </c>
      <c r="M48" s="37">
        <f t="shared" si="13"/>
        <v>2210853.4125279034</v>
      </c>
      <c r="N48" s="41">
        <f>'jan-feb'!M48</f>
        <v>-228855.63120748688</v>
      </c>
      <c r="O48" s="41">
        <f t="shared" si="14"/>
        <v>2439709.0437353905</v>
      </c>
      <c r="Q48" s="4"/>
      <c r="R48" s="4"/>
      <c r="S48" s="4"/>
      <c r="T48" s="4"/>
    </row>
    <row r="49" spans="1:20" s="34" customFormat="1" x14ac:dyDescent="0.2">
      <c r="A49" s="33">
        <v>1557</v>
      </c>
      <c r="B49" s="34" t="s">
        <v>281</v>
      </c>
      <c r="C49" s="36">
        <v>20312847</v>
      </c>
      <c r="D49" s="36">
        <v>2658</v>
      </c>
      <c r="E49" s="37">
        <f t="shared" si="8"/>
        <v>7642.1546275395031</v>
      </c>
      <c r="F49" s="38">
        <f t="shared" si="1"/>
        <v>0.7703006205409002</v>
      </c>
      <c r="G49" s="39">
        <f t="shared" si="2"/>
        <v>1367.3089146237601</v>
      </c>
      <c r="H49" s="39">
        <f t="shared" si="3"/>
        <v>450.36176821359129</v>
      </c>
      <c r="I49" s="37">
        <f t="shared" si="9"/>
        <v>1817.6706828373513</v>
      </c>
      <c r="J49" s="40">
        <f t="shared" si="10"/>
        <v>-99.679202764558482</v>
      </c>
      <c r="K49" s="37">
        <f t="shared" si="11"/>
        <v>1717.9914800727927</v>
      </c>
      <c r="L49" s="37">
        <f t="shared" si="12"/>
        <v>4831368.6749816798</v>
      </c>
      <c r="M49" s="37">
        <f t="shared" si="13"/>
        <v>4566421.3540334832</v>
      </c>
      <c r="N49" s="41">
        <f>'jan-feb'!M49</f>
        <v>2117451.9209991219</v>
      </c>
      <c r="O49" s="41">
        <f t="shared" si="14"/>
        <v>2448969.4330343613</v>
      </c>
      <c r="Q49" s="4"/>
      <c r="R49" s="4"/>
      <c r="S49" s="4"/>
      <c r="T49" s="4"/>
    </row>
    <row r="50" spans="1:20" s="34" customFormat="1" x14ac:dyDescent="0.2">
      <c r="A50" s="33">
        <v>1560</v>
      </c>
      <c r="B50" s="34" t="s">
        <v>282</v>
      </c>
      <c r="C50" s="36">
        <v>23043904</v>
      </c>
      <c r="D50" s="36">
        <v>2985</v>
      </c>
      <c r="E50" s="37">
        <f t="shared" si="8"/>
        <v>7719.9008375209378</v>
      </c>
      <c r="F50" s="38">
        <f t="shared" si="1"/>
        <v>0.77813714789636457</v>
      </c>
      <c r="G50" s="39">
        <f t="shared" si="2"/>
        <v>1320.6611886348994</v>
      </c>
      <c r="H50" s="39">
        <f t="shared" si="3"/>
        <v>423.15059472008915</v>
      </c>
      <c r="I50" s="37">
        <f t="shared" si="9"/>
        <v>1743.8117833549886</v>
      </c>
      <c r="J50" s="40">
        <f t="shared" si="10"/>
        <v>-99.679202764558482</v>
      </c>
      <c r="K50" s="37">
        <f t="shared" si="11"/>
        <v>1644.1325805904301</v>
      </c>
      <c r="L50" s="37">
        <f t="shared" si="12"/>
        <v>5205278.1733146412</v>
      </c>
      <c r="M50" s="37">
        <f t="shared" si="13"/>
        <v>4907735.7530624336</v>
      </c>
      <c r="N50" s="41">
        <f>'jan-feb'!M50</f>
        <v>1886343.3984696681</v>
      </c>
      <c r="O50" s="41">
        <f t="shared" si="14"/>
        <v>3021392.3545927657</v>
      </c>
      <c r="Q50" s="4"/>
      <c r="R50" s="4"/>
      <c r="S50" s="4"/>
      <c r="T50" s="4"/>
    </row>
    <row r="51" spans="1:20" s="34" customFormat="1" x14ac:dyDescent="0.2">
      <c r="A51" s="33">
        <v>1563</v>
      </c>
      <c r="B51" s="34" t="s">
        <v>283</v>
      </c>
      <c r="C51" s="36">
        <v>68038006</v>
      </c>
      <c r="D51" s="36">
        <v>6956</v>
      </c>
      <c r="E51" s="37">
        <f t="shared" si="8"/>
        <v>9781.1969522714207</v>
      </c>
      <c r="F51" s="38">
        <f t="shared" si="1"/>
        <v>0.98590809126211842</v>
      </c>
      <c r="G51" s="39">
        <f t="shared" si="2"/>
        <v>83.883519784609589</v>
      </c>
      <c r="H51" s="39">
        <f t="shared" si="3"/>
        <v>0</v>
      </c>
      <c r="I51" s="37">
        <f t="shared" si="9"/>
        <v>83.883519784609589</v>
      </c>
      <c r="J51" s="40">
        <f t="shared" si="10"/>
        <v>-99.679202764558482</v>
      </c>
      <c r="K51" s="37">
        <f t="shared" si="11"/>
        <v>-15.795682979948893</v>
      </c>
      <c r="L51" s="37">
        <f t="shared" si="12"/>
        <v>583493.76362174435</v>
      </c>
      <c r="M51" s="37">
        <f t="shared" si="13"/>
        <v>-109874.7708085245</v>
      </c>
      <c r="N51" s="41">
        <f>'jan-feb'!M51</f>
        <v>-2589186.0092767384</v>
      </c>
      <c r="O51" s="41">
        <f t="shared" si="14"/>
        <v>2479311.2384682139</v>
      </c>
      <c r="Q51" s="4"/>
      <c r="R51" s="4"/>
      <c r="S51" s="4"/>
      <c r="T51" s="4"/>
    </row>
    <row r="52" spans="1:20" s="34" customFormat="1" x14ac:dyDescent="0.2">
      <c r="A52" s="33">
        <v>1566</v>
      </c>
      <c r="B52" s="34" t="s">
        <v>284</v>
      </c>
      <c r="C52" s="36">
        <v>47104086</v>
      </c>
      <c r="D52" s="36">
        <v>5872</v>
      </c>
      <c r="E52" s="37">
        <f t="shared" si="8"/>
        <v>8021.8130108991827</v>
      </c>
      <c r="F52" s="38">
        <f t="shared" si="1"/>
        <v>0.80856876644331765</v>
      </c>
      <c r="G52" s="39">
        <f t="shared" si="2"/>
        <v>1139.5138846079524</v>
      </c>
      <c r="H52" s="39">
        <f t="shared" si="3"/>
        <v>317.48133403770339</v>
      </c>
      <c r="I52" s="37">
        <f t="shared" si="9"/>
        <v>1456.9952186456558</v>
      </c>
      <c r="J52" s="40">
        <f t="shared" si="10"/>
        <v>-99.679202764558482</v>
      </c>
      <c r="K52" s="37">
        <f t="shared" si="11"/>
        <v>1357.3160158810972</v>
      </c>
      <c r="L52" s="37">
        <f t="shared" si="12"/>
        <v>8555475.9238872901</v>
      </c>
      <c r="M52" s="37">
        <f t="shared" si="13"/>
        <v>7970159.6452538026</v>
      </c>
      <c r="N52" s="41">
        <f>'jan-feb'!M52</f>
        <v>1307651.6440582543</v>
      </c>
      <c r="O52" s="41">
        <f t="shared" si="14"/>
        <v>6662508.0011955481</v>
      </c>
      <c r="Q52" s="4"/>
      <c r="R52" s="4"/>
      <c r="S52" s="4"/>
      <c r="T52" s="4"/>
    </row>
    <row r="53" spans="1:20" s="34" customFormat="1" x14ac:dyDescent="0.2">
      <c r="A53" s="33">
        <v>1573</v>
      </c>
      <c r="B53" s="34" t="s">
        <v>286</v>
      </c>
      <c r="C53" s="36">
        <v>19134686</v>
      </c>
      <c r="D53" s="36">
        <v>2128</v>
      </c>
      <c r="E53" s="37">
        <f t="shared" si="8"/>
        <v>8991.8637218045114</v>
      </c>
      <c r="F53" s="38">
        <f t="shared" si="1"/>
        <v>0.90634625211126951</v>
      </c>
      <c r="G53" s="39">
        <f t="shared" si="2"/>
        <v>557.48345806475515</v>
      </c>
      <c r="H53" s="39">
        <f t="shared" si="3"/>
        <v>0</v>
      </c>
      <c r="I53" s="37">
        <f t="shared" si="9"/>
        <v>557.48345806475515</v>
      </c>
      <c r="J53" s="40">
        <f t="shared" si="10"/>
        <v>-99.679202764558482</v>
      </c>
      <c r="K53" s="37">
        <f t="shared" si="11"/>
        <v>457.8042553001967</v>
      </c>
      <c r="L53" s="37">
        <f t="shared" si="12"/>
        <v>1186324.798761799</v>
      </c>
      <c r="M53" s="37">
        <f t="shared" si="13"/>
        <v>974207.45527881861</v>
      </c>
      <c r="N53" s="41">
        <f>'jan-feb'!M53</f>
        <v>-232702.40812836343</v>
      </c>
      <c r="O53" s="41">
        <f t="shared" si="14"/>
        <v>1206909.863407182</v>
      </c>
      <c r="Q53" s="4"/>
      <c r="R53" s="4"/>
      <c r="S53" s="4"/>
      <c r="T53" s="4"/>
    </row>
    <row r="54" spans="1:20" s="34" customFormat="1" x14ac:dyDescent="0.2">
      <c r="A54" s="33">
        <v>1576</v>
      </c>
      <c r="B54" s="34" t="s">
        <v>287</v>
      </c>
      <c r="C54" s="36">
        <v>30800453</v>
      </c>
      <c r="D54" s="36">
        <v>3468</v>
      </c>
      <c r="E54" s="37">
        <f t="shared" si="8"/>
        <v>8881.330161476355</v>
      </c>
      <c r="F54" s="38">
        <f t="shared" si="1"/>
        <v>0.89520488239800222</v>
      </c>
      <c r="G54" s="39">
        <f t="shared" si="2"/>
        <v>623.80359426164898</v>
      </c>
      <c r="H54" s="39">
        <f t="shared" si="3"/>
        <v>16.650331335693135</v>
      </c>
      <c r="I54" s="37">
        <f t="shared" si="9"/>
        <v>640.45392559734216</v>
      </c>
      <c r="J54" s="40">
        <f t="shared" si="10"/>
        <v>-99.679202764558482</v>
      </c>
      <c r="K54" s="37">
        <f t="shared" si="11"/>
        <v>540.77472283278371</v>
      </c>
      <c r="L54" s="37">
        <f t="shared" si="12"/>
        <v>2221094.2139715827</v>
      </c>
      <c r="M54" s="37">
        <f t="shared" si="13"/>
        <v>1875406.7387840939</v>
      </c>
      <c r="N54" s="41">
        <f>'jan-feb'!M54</f>
        <v>1229196.1876692828</v>
      </c>
      <c r="O54" s="41">
        <f t="shared" si="14"/>
        <v>646210.5511148111</v>
      </c>
      <c r="Q54" s="4"/>
      <c r="R54" s="4"/>
      <c r="S54" s="4"/>
      <c r="T54" s="4"/>
    </row>
    <row r="55" spans="1:20" s="34" customFormat="1" x14ac:dyDescent="0.2">
      <c r="A55" s="33">
        <v>1577</v>
      </c>
      <c r="B55" s="34" t="s">
        <v>271</v>
      </c>
      <c r="C55" s="36">
        <v>83405679</v>
      </c>
      <c r="D55" s="36">
        <v>10781</v>
      </c>
      <c r="E55" s="37">
        <f t="shared" si="8"/>
        <v>7736.3583155551432</v>
      </c>
      <c r="F55" s="38">
        <f t="shared" si="1"/>
        <v>0.77979600016514794</v>
      </c>
      <c r="G55" s="39">
        <f t="shared" si="2"/>
        <v>1310.7867018143761</v>
      </c>
      <c r="H55" s="39">
        <f t="shared" si="3"/>
        <v>417.39047740811725</v>
      </c>
      <c r="I55" s="37">
        <f t="shared" si="9"/>
        <v>1728.1771792224934</v>
      </c>
      <c r="J55" s="40">
        <f t="shared" si="10"/>
        <v>-99.679202764558482</v>
      </c>
      <c r="K55" s="37">
        <f t="shared" si="11"/>
        <v>1628.4979764579348</v>
      </c>
      <c r="L55" s="37">
        <f t="shared" si="12"/>
        <v>18631478.169197701</v>
      </c>
      <c r="M55" s="37">
        <f t="shared" si="13"/>
        <v>17556836.684192996</v>
      </c>
      <c r="N55" s="41">
        <f>'jan-feb'!M55</f>
        <v>5830978.5205197651</v>
      </c>
      <c r="O55" s="41">
        <f t="shared" si="14"/>
        <v>11725858.163673231</v>
      </c>
      <c r="Q55" s="4"/>
      <c r="R55" s="4"/>
      <c r="S55" s="4"/>
      <c r="T55" s="4"/>
    </row>
    <row r="56" spans="1:20" s="34" customFormat="1" x14ac:dyDescent="0.2">
      <c r="A56" s="33">
        <v>1578</v>
      </c>
      <c r="B56" s="34" t="s">
        <v>394</v>
      </c>
      <c r="C56" s="36">
        <v>23364185</v>
      </c>
      <c r="D56" s="36">
        <v>2502</v>
      </c>
      <c r="E56" s="37">
        <f t="shared" si="8"/>
        <v>9338.2034372502003</v>
      </c>
      <c r="F56" s="38">
        <f t="shared" si="1"/>
        <v>0.94125600083113647</v>
      </c>
      <c r="G56" s="39">
        <f t="shared" si="2"/>
        <v>349.67962879734188</v>
      </c>
      <c r="H56" s="39">
        <f t="shared" si="3"/>
        <v>0</v>
      </c>
      <c r="I56" s="37">
        <f t="shared" si="9"/>
        <v>349.67962879734188</v>
      </c>
      <c r="J56" s="40">
        <f t="shared" si="10"/>
        <v>-99.679202764558482</v>
      </c>
      <c r="K56" s="37">
        <f t="shared" si="11"/>
        <v>250.00042603278339</v>
      </c>
      <c r="L56" s="37">
        <f t="shared" si="12"/>
        <v>874898.43125094939</v>
      </c>
      <c r="M56" s="37">
        <f t="shared" si="13"/>
        <v>625501.06593402405</v>
      </c>
      <c r="N56" s="41">
        <f>'jan-feb'!M56</f>
        <v>-1431764.1828652092</v>
      </c>
      <c r="O56" s="41">
        <f t="shared" si="14"/>
        <v>2057265.2487992332</v>
      </c>
      <c r="Q56" s="4"/>
      <c r="R56" s="4"/>
      <c r="S56" s="4"/>
      <c r="T56" s="4"/>
    </row>
    <row r="57" spans="1:20" s="34" customFormat="1" x14ac:dyDescent="0.2">
      <c r="A57" s="33">
        <v>1579</v>
      </c>
      <c r="B57" s="34" t="s">
        <v>395</v>
      </c>
      <c r="C57" s="36">
        <v>110301440</v>
      </c>
      <c r="D57" s="36">
        <v>13317</v>
      </c>
      <c r="E57" s="37">
        <f t="shared" si="8"/>
        <v>8282.7543741082827</v>
      </c>
      <c r="F57" s="38">
        <f t="shared" si="1"/>
        <v>0.83487068047164892</v>
      </c>
      <c r="G57" s="39">
        <f t="shared" si="2"/>
        <v>982.94906668249234</v>
      </c>
      <c r="H57" s="39">
        <f t="shared" si="3"/>
        <v>226.15185691451842</v>
      </c>
      <c r="I57" s="37">
        <f t="shared" si="9"/>
        <v>1209.1009235970107</v>
      </c>
      <c r="J57" s="40">
        <f t="shared" si="10"/>
        <v>-99.679202764558482</v>
      </c>
      <c r="K57" s="37">
        <f t="shared" si="11"/>
        <v>1109.4217208324521</v>
      </c>
      <c r="L57" s="37">
        <f t="shared" si="12"/>
        <v>16101596.999541391</v>
      </c>
      <c r="M57" s="37">
        <f t="shared" si="13"/>
        <v>14774169.056325765</v>
      </c>
      <c r="N57" s="41">
        <f>'jan-feb'!M57</f>
        <v>5171755.5022179447</v>
      </c>
      <c r="O57" s="41">
        <f t="shared" si="14"/>
        <v>9602413.5541078206</v>
      </c>
      <c r="Q57" s="4"/>
      <c r="R57" s="4"/>
      <c r="S57" s="4"/>
      <c r="T57" s="4"/>
    </row>
    <row r="58" spans="1:20" s="34" customFormat="1" x14ac:dyDescent="0.2">
      <c r="A58" s="33">
        <v>1804</v>
      </c>
      <c r="B58" s="34" t="s">
        <v>288</v>
      </c>
      <c r="C58" s="36">
        <v>521255769</v>
      </c>
      <c r="D58" s="36">
        <v>52560</v>
      </c>
      <c r="E58" s="37">
        <f t="shared" si="8"/>
        <v>9917.3472031963465</v>
      </c>
      <c r="F58" s="38">
        <f t="shared" si="1"/>
        <v>0.99963152763388885</v>
      </c>
      <c r="G58" s="39">
        <f t="shared" si="2"/>
        <v>2.1933692296541265</v>
      </c>
      <c r="H58" s="39">
        <f t="shared" si="3"/>
        <v>0</v>
      </c>
      <c r="I58" s="37">
        <f t="shared" si="9"/>
        <v>2.1933692296541265</v>
      </c>
      <c r="J58" s="40">
        <f t="shared" si="10"/>
        <v>-99.679202764558482</v>
      </c>
      <c r="K58" s="37">
        <f t="shared" si="11"/>
        <v>-97.485833534904359</v>
      </c>
      <c r="L58" s="37">
        <f t="shared" si="12"/>
        <v>115283.48671062088</v>
      </c>
      <c r="M58" s="37">
        <f t="shared" si="13"/>
        <v>-5123855.4105945732</v>
      </c>
      <c r="N58" s="41">
        <f>'jan-feb'!M58</f>
        <v>-3888544.4774561995</v>
      </c>
      <c r="O58" s="41">
        <f t="shared" si="14"/>
        <v>-1235310.9331383738</v>
      </c>
      <c r="Q58" s="4"/>
      <c r="R58" s="4"/>
      <c r="S58" s="4"/>
      <c r="T58" s="4"/>
    </row>
    <row r="59" spans="1:20" s="34" customFormat="1" x14ac:dyDescent="0.2">
      <c r="A59" s="33">
        <v>1806</v>
      </c>
      <c r="B59" s="34" t="s">
        <v>289</v>
      </c>
      <c r="C59" s="36">
        <v>197084935</v>
      </c>
      <c r="D59" s="36">
        <v>21661</v>
      </c>
      <c r="E59" s="37">
        <f t="shared" si="8"/>
        <v>9098.6074050136194</v>
      </c>
      <c r="F59" s="38">
        <f t="shared" si="1"/>
        <v>0.91710561637726973</v>
      </c>
      <c r="G59" s="39">
        <f t="shared" si="2"/>
        <v>493.43724813929038</v>
      </c>
      <c r="H59" s="39">
        <f t="shared" si="3"/>
        <v>0</v>
      </c>
      <c r="I59" s="37">
        <f t="shared" si="9"/>
        <v>493.43724813929038</v>
      </c>
      <c r="J59" s="40">
        <f t="shared" si="10"/>
        <v>-99.679202764558482</v>
      </c>
      <c r="K59" s="37">
        <f t="shared" si="11"/>
        <v>393.75804537473186</v>
      </c>
      <c r="L59" s="37">
        <f t="shared" si="12"/>
        <v>10688344.231945168</v>
      </c>
      <c r="M59" s="37">
        <f t="shared" si="13"/>
        <v>8529193.0208620671</v>
      </c>
      <c r="N59" s="41">
        <f>'jan-feb'!M59</f>
        <v>-902181.17052089865</v>
      </c>
      <c r="O59" s="41">
        <f t="shared" si="14"/>
        <v>9431374.1913829651</v>
      </c>
      <c r="Q59" s="4"/>
      <c r="R59" s="4"/>
      <c r="S59" s="4"/>
      <c r="T59" s="4"/>
    </row>
    <row r="60" spans="1:20" s="34" customFormat="1" x14ac:dyDescent="0.2">
      <c r="A60" s="33">
        <v>1811</v>
      </c>
      <c r="B60" s="34" t="s">
        <v>290</v>
      </c>
      <c r="C60" s="36">
        <v>13283960</v>
      </c>
      <c r="D60" s="36">
        <v>1397</v>
      </c>
      <c r="E60" s="37">
        <f t="shared" si="8"/>
        <v>9508.919112383679</v>
      </c>
      <c r="F60" s="38">
        <f t="shared" si="1"/>
        <v>0.95846350275964909</v>
      </c>
      <c r="G60" s="39">
        <f t="shared" si="2"/>
        <v>247.25022371725461</v>
      </c>
      <c r="H60" s="39">
        <f t="shared" si="3"/>
        <v>0</v>
      </c>
      <c r="I60" s="37">
        <f t="shared" si="9"/>
        <v>247.25022371725461</v>
      </c>
      <c r="J60" s="40">
        <f t="shared" si="10"/>
        <v>-99.679202764558482</v>
      </c>
      <c r="K60" s="37">
        <f t="shared" si="11"/>
        <v>147.57102095269613</v>
      </c>
      <c r="L60" s="37">
        <f t="shared" si="12"/>
        <v>345408.56253300468</v>
      </c>
      <c r="M60" s="37">
        <f t="shared" si="13"/>
        <v>206156.71627091648</v>
      </c>
      <c r="N60" s="41">
        <f>'jan-feb'!M60</f>
        <v>-987273.79386998271</v>
      </c>
      <c r="O60" s="41">
        <f t="shared" si="14"/>
        <v>1193430.5101408991</v>
      </c>
      <c r="Q60" s="4"/>
      <c r="R60" s="4"/>
      <c r="S60" s="4"/>
      <c r="T60" s="4"/>
    </row>
    <row r="61" spans="1:20" s="34" customFormat="1" x14ac:dyDescent="0.2">
      <c r="A61" s="33">
        <v>1812</v>
      </c>
      <c r="B61" s="34" t="s">
        <v>291</v>
      </c>
      <c r="C61" s="36">
        <v>14311293</v>
      </c>
      <c r="D61" s="36">
        <v>1990</v>
      </c>
      <c r="E61" s="37">
        <f t="shared" si="8"/>
        <v>7191.6045226130655</v>
      </c>
      <c r="F61" s="38">
        <f t="shared" si="1"/>
        <v>0.72488685409355169</v>
      </c>
      <c r="G61" s="39">
        <f t="shared" si="2"/>
        <v>1637.6389775796226</v>
      </c>
      <c r="H61" s="39">
        <f t="shared" si="3"/>
        <v>608.05430493784445</v>
      </c>
      <c r="I61" s="37">
        <f t="shared" si="9"/>
        <v>2245.6932825174672</v>
      </c>
      <c r="J61" s="40">
        <f t="shared" si="10"/>
        <v>-99.679202764558482</v>
      </c>
      <c r="K61" s="37">
        <f t="shared" si="11"/>
        <v>2146.0140797529089</v>
      </c>
      <c r="L61" s="37">
        <f t="shared" si="12"/>
        <v>4468929.6322097601</v>
      </c>
      <c r="M61" s="37">
        <f t="shared" si="13"/>
        <v>4270568.0187082887</v>
      </c>
      <c r="N61" s="41">
        <f>'jan-feb'!M61</f>
        <v>1952557.5656464454</v>
      </c>
      <c r="O61" s="41">
        <f t="shared" si="14"/>
        <v>2318010.4530618433</v>
      </c>
      <c r="Q61" s="4"/>
      <c r="R61" s="4"/>
      <c r="S61" s="4"/>
      <c r="T61" s="4"/>
    </row>
    <row r="62" spans="1:20" s="34" customFormat="1" x14ac:dyDescent="0.2">
      <c r="A62" s="33">
        <v>1813</v>
      </c>
      <c r="B62" s="34" t="s">
        <v>292</v>
      </c>
      <c r="C62" s="36">
        <v>63495273</v>
      </c>
      <c r="D62" s="36">
        <v>7803</v>
      </c>
      <c r="E62" s="37">
        <f t="shared" si="8"/>
        <v>8137.2898885044215</v>
      </c>
      <c r="F62" s="38">
        <f t="shared" si="1"/>
        <v>0.82020840406029161</v>
      </c>
      <c r="G62" s="39">
        <f t="shared" si="2"/>
        <v>1070.2277580448092</v>
      </c>
      <c r="H62" s="39">
        <f t="shared" si="3"/>
        <v>277.06442687586986</v>
      </c>
      <c r="I62" s="37">
        <f t="shared" si="9"/>
        <v>1347.2921849206791</v>
      </c>
      <c r="J62" s="40">
        <f t="shared" si="10"/>
        <v>-99.679202764558482</v>
      </c>
      <c r="K62" s="37">
        <f t="shared" si="11"/>
        <v>1247.6129821561206</v>
      </c>
      <c r="L62" s="37">
        <f t="shared" si="12"/>
        <v>10512920.918936059</v>
      </c>
      <c r="M62" s="37">
        <f t="shared" si="13"/>
        <v>9735124.0997642092</v>
      </c>
      <c r="N62" s="41">
        <f>'jan-feb'!M62</f>
        <v>4375186.6472558854</v>
      </c>
      <c r="O62" s="41">
        <f t="shared" si="14"/>
        <v>5359937.4525083238</v>
      </c>
      <c r="Q62" s="4"/>
      <c r="R62" s="4"/>
      <c r="S62" s="4"/>
      <c r="T62" s="4"/>
    </row>
    <row r="63" spans="1:20" s="34" customFormat="1" x14ac:dyDescent="0.2">
      <c r="A63" s="33">
        <v>1815</v>
      </c>
      <c r="B63" s="34" t="s">
        <v>293</v>
      </c>
      <c r="C63" s="36">
        <v>8493692</v>
      </c>
      <c r="D63" s="36">
        <v>1182</v>
      </c>
      <c r="E63" s="37">
        <f t="shared" si="8"/>
        <v>7185.8646362098143</v>
      </c>
      <c r="F63" s="38">
        <f t="shared" si="1"/>
        <v>0.7243082949994547</v>
      </c>
      <c r="G63" s="39">
        <f t="shared" si="2"/>
        <v>1641.0829094215735</v>
      </c>
      <c r="H63" s="39">
        <f t="shared" si="3"/>
        <v>610.06326517898231</v>
      </c>
      <c r="I63" s="37">
        <f t="shared" si="9"/>
        <v>2251.1461746005557</v>
      </c>
      <c r="J63" s="40">
        <f t="shared" si="10"/>
        <v>-99.679202764558482</v>
      </c>
      <c r="K63" s="37">
        <f t="shared" si="11"/>
        <v>2151.4669718359974</v>
      </c>
      <c r="L63" s="37">
        <f t="shared" si="12"/>
        <v>2660854.7783778571</v>
      </c>
      <c r="M63" s="37">
        <f t="shared" si="13"/>
        <v>2543033.9607101488</v>
      </c>
      <c r="N63" s="41">
        <f>'jan-feb'!M63</f>
        <v>1195232.1561779391</v>
      </c>
      <c r="O63" s="41">
        <f t="shared" si="14"/>
        <v>1347801.8045322096</v>
      </c>
      <c r="Q63" s="4"/>
      <c r="R63" s="4"/>
      <c r="S63" s="4"/>
      <c r="T63" s="4"/>
    </row>
    <row r="64" spans="1:20" s="34" customFormat="1" x14ac:dyDescent="0.2">
      <c r="A64" s="33">
        <v>1816</v>
      </c>
      <c r="B64" s="34" t="s">
        <v>294</v>
      </c>
      <c r="C64" s="36">
        <v>3420664</v>
      </c>
      <c r="D64" s="36">
        <v>465</v>
      </c>
      <c r="E64" s="37">
        <f t="shared" si="8"/>
        <v>7356.2666666666664</v>
      </c>
      <c r="F64" s="38">
        <f t="shared" si="1"/>
        <v>0.74148418271694827</v>
      </c>
      <c r="G64" s="39">
        <f t="shared" si="2"/>
        <v>1538.8416911474621</v>
      </c>
      <c r="H64" s="39">
        <f t="shared" si="3"/>
        <v>550.42255451908409</v>
      </c>
      <c r="I64" s="37">
        <f t="shared" si="9"/>
        <v>2089.2642456665462</v>
      </c>
      <c r="J64" s="40">
        <f t="shared" si="10"/>
        <v>-99.679202764558482</v>
      </c>
      <c r="K64" s="37">
        <f t="shared" si="11"/>
        <v>1989.5850429019877</v>
      </c>
      <c r="L64" s="37">
        <f t="shared" si="12"/>
        <v>971507.874234944</v>
      </c>
      <c r="M64" s="37">
        <f t="shared" si="13"/>
        <v>925157.04494942422</v>
      </c>
      <c r="N64" s="41">
        <f>'jan-feb'!M64</f>
        <v>515853.02438472206</v>
      </c>
      <c r="O64" s="41">
        <f t="shared" si="14"/>
        <v>409304.02056470216</v>
      </c>
      <c r="Q64" s="4"/>
      <c r="R64" s="4"/>
      <c r="S64" s="4"/>
      <c r="T64" s="4"/>
    </row>
    <row r="65" spans="1:20" s="34" customFormat="1" x14ac:dyDescent="0.2">
      <c r="A65" s="33">
        <v>1818</v>
      </c>
      <c r="B65" s="34" t="s">
        <v>396</v>
      </c>
      <c r="C65" s="36">
        <v>16054209</v>
      </c>
      <c r="D65" s="36">
        <v>1793</v>
      </c>
      <c r="E65" s="37">
        <f t="shared" si="8"/>
        <v>8953.8254322364755</v>
      </c>
      <c r="F65" s="38">
        <f t="shared" si="1"/>
        <v>0.90251213470765368</v>
      </c>
      <c r="G65" s="39">
        <f t="shared" si="2"/>
        <v>580.30643180557672</v>
      </c>
      <c r="H65" s="39">
        <f t="shared" si="3"/>
        <v>0</v>
      </c>
      <c r="I65" s="37">
        <f t="shared" si="9"/>
        <v>580.30643180557672</v>
      </c>
      <c r="J65" s="40">
        <f t="shared" si="10"/>
        <v>-99.679202764558482</v>
      </c>
      <c r="K65" s="37">
        <f t="shared" si="11"/>
        <v>480.62722904101827</v>
      </c>
      <c r="L65" s="37">
        <f t="shared" si="12"/>
        <v>1040489.4322273991</v>
      </c>
      <c r="M65" s="37">
        <f t="shared" si="13"/>
        <v>861764.62167054578</v>
      </c>
      <c r="N65" s="41">
        <f>'jan-feb'!M65</f>
        <v>555727.10628345562</v>
      </c>
      <c r="O65" s="41">
        <f t="shared" si="14"/>
        <v>306037.51538709016</v>
      </c>
      <c r="Q65" s="4"/>
      <c r="R65" s="4"/>
      <c r="S65" s="4"/>
      <c r="T65" s="4"/>
    </row>
    <row r="66" spans="1:20" s="34" customFormat="1" x14ac:dyDescent="0.2">
      <c r="A66" s="33">
        <v>1820</v>
      </c>
      <c r="B66" s="34" t="s">
        <v>295</v>
      </c>
      <c r="C66" s="36">
        <v>61374645</v>
      </c>
      <c r="D66" s="36">
        <v>7394</v>
      </c>
      <c r="E66" s="37">
        <f t="shared" si="8"/>
        <v>8300.6011631052206</v>
      </c>
      <c r="F66" s="38">
        <f t="shared" si="1"/>
        <v>0.83666957009231469</v>
      </c>
      <c r="G66" s="39">
        <f t="shared" si="2"/>
        <v>972.24099328432965</v>
      </c>
      <c r="H66" s="39">
        <f t="shared" si="3"/>
        <v>219.90548076559014</v>
      </c>
      <c r="I66" s="37">
        <f t="shared" si="9"/>
        <v>1192.1464740499198</v>
      </c>
      <c r="J66" s="40">
        <f t="shared" si="10"/>
        <v>-99.679202764558482</v>
      </c>
      <c r="K66" s="37">
        <f t="shared" si="11"/>
        <v>1092.4672712853612</v>
      </c>
      <c r="L66" s="37">
        <f t="shared" si="12"/>
        <v>8814731.0291251075</v>
      </c>
      <c r="M66" s="37">
        <f t="shared" si="13"/>
        <v>8077703.0038839607</v>
      </c>
      <c r="N66" s="41">
        <f>'jan-feb'!M66</f>
        <v>3055197.6245174976</v>
      </c>
      <c r="O66" s="41">
        <f t="shared" si="14"/>
        <v>5022505.3793664631</v>
      </c>
      <c r="Q66" s="4"/>
      <c r="R66" s="4"/>
      <c r="S66" s="4"/>
      <c r="T66" s="4"/>
    </row>
    <row r="67" spans="1:20" s="34" customFormat="1" x14ac:dyDescent="0.2">
      <c r="A67" s="33">
        <v>1822</v>
      </c>
      <c r="B67" s="34" t="s">
        <v>296</v>
      </c>
      <c r="C67" s="36">
        <v>15500031</v>
      </c>
      <c r="D67" s="36">
        <v>2278</v>
      </c>
      <c r="E67" s="37">
        <f t="shared" si="8"/>
        <v>6804.2278314310797</v>
      </c>
      <c r="F67" s="38">
        <f t="shared" si="1"/>
        <v>0.6858407316132169</v>
      </c>
      <c r="G67" s="39">
        <f t="shared" si="2"/>
        <v>1870.0649922888142</v>
      </c>
      <c r="H67" s="39">
        <f t="shared" si="3"/>
        <v>743.63614685153948</v>
      </c>
      <c r="I67" s="37">
        <f t="shared" si="9"/>
        <v>2613.7011391403539</v>
      </c>
      <c r="J67" s="40">
        <f t="shared" si="10"/>
        <v>-99.679202764558482</v>
      </c>
      <c r="K67" s="37">
        <f t="shared" si="11"/>
        <v>2514.0219363757956</v>
      </c>
      <c r="L67" s="37">
        <f t="shared" si="12"/>
        <v>5954011.1949617267</v>
      </c>
      <c r="M67" s="37">
        <f t="shared" si="13"/>
        <v>5726941.9710640619</v>
      </c>
      <c r="N67" s="41">
        <f>'jan-feb'!M67</f>
        <v>2343239.9026847244</v>
      </c>
      <c r="O67" s="41">
        <f t="shared" si="14"/>
        <v>3383702.0683793374</v>
      </c>
      <c r="Q67" s="4"/>
      <c r="R67" s="4"/>
      <c r="S67" s="4"/>
      <c r="T67" s="4"/>
    </row>
    <row r="68" spans="1:20" s="34" customFormat="1" x14ac:dyDescent="0.2">
      <c r="A68" s="33">
        <v>1824</v>
      </c>
      <c r="B68" s="34" t="s">
        <v>297</v>
      </c>
      <c r="C68" s="36">
        <v>112079839</v>
      </c>
      <c r="D68" s="36">
        <v>13268</v>
      </c>
      <c r="E68" s="37">
        <f t="shared" si="8"/>
        <v>8447.3800874283988</v>
      </c>
      <c r="F68" s="38">
        <f t="shared" si="1"/>
        <v>0.85146433701328605</v>
      </c>
      <c r="G68" s="39">
        <f t="shared" si="2"/>
        <v>884.17363869042276</v>
      </c>
      <c r="H68" s="39">
        <f t="shared" si="3"/>
        <v>168.53285725247778</v>
      </c>
      <c r="I68" s="37">
        <f t="shared" si="9"/>
        <v>1052.7064959429006</v>
      </c>
      <c r="J68" s="40">
        <f t="shared" si="10"/>
        <v>-99.679202764558482</v>
      </c>
      <c r="K68" s="37">
        <f t="shared" si="11"/>
        <v>953.02729317834212</v>
      </c>
      <c r="L68" s="37">
        <f t="shared" si="12"/>
        <v>13967309.788170405</v>
      </c>
      <c r="M68" s="37">
        <f t="shared" si="13"/>
        <v>12644766.125890244</v>
      </c>
      <c r="N68" s="41">
        <f>'jan-feb'!M68</f>
        <v>5449693.2757774023</v>
      </c>
      <c r="O68" s="41">
        <f t="shared" si="14"/>
        <v>7195072.8501128415</v>
      </c>
      <c r="Q68" s="4"/>
      <c r="R68" s="4"/>
      <c r="S68" s="4"/>
      <c r="T68" s="4"/>
    </row>
    <row r="69" spans="1:20" s="34" customFormat="1" x14ac:dyDescent="0.2">
      <c r="A69" s="33">
        <v>1825</v>
      </c>
      <c r="B69" s="34" t="s">
        <v>298</v>
      </c>
      <c r="C69" s="36">
        <v>11138279</v>
      </c>
      <c r="D69" s="36">
        <v>1453</v>
      </c>
      <c r="E69" s="37">
        <f t="shared" si="8"/>
        <v>7665.7116311080526</v>
      </c>
      <c r="F69" s="38">
        <f t="shared" si="1"/>
        <v>0.7726750784459453</v>
      </c>
      <c r="G69" s="39">
        <f t="shared" si="2"/>
        <v>1353.1747124826304</v>
      </c>
      <c r="H69" s="39">
        <f t="shared" si="3"/>
        <v>442.11681696459891</v>
      </c>
      <c r="I69" s="37">
        <f t="shared" si="9"/>
        <v>1795.2915294472293</v>
      </c>
      <c r="J69" s="40">
        <f t="shared" si="10"/>
        <v>-99.679202764558482</v>
      </c>
      <c r="K69" s="37">
        <f t="shared" si="11"/>
        <v>1695.6123266826708</v>
      </c>
      <c r="L69" s="37">
        <f t="shared" si="12"/>
        <v>2608558.5922868242</v>
      </c>
      <c r="M69" s="37">
        <f t="shared" si="13"/>
        <v>2463724.7106699208</v>
      </c>
      <c r="N69" s="41">
        <f>'jan-feb'!M69</f>
        <v>395935.23200215306</v>
      </c>
      <c r="O69" s="41">
        <f t="shared" si="14"/>
        <v>2067789.4786677677</v>
      </c>
      <c r="Q69" s="4"/>
      <c r="R69" s="4"/>
      <c r="S69" s="4"/>
      <c r="T69" s="4"/>
    </row>
    <row r="70" spans="1:20" s="34" customFormat="1" x14ac:dyDescent="0.2">
      <c r="A70" s="33">
        <v>1826</v>
      </c>
      <c r="B70" s="34" t="s">
        <v>397</v>
      </c>
      <c r="C70" s="36">
        <v>9643252</v>
      </c>
      <c r="D70" s="36">
        <v>1267</v>
      </c>
      <c r="E70" s="37">
        <f t="shared" si="8"/>
        <v>7611.0907655880028</v>
      </c>
      <c r="F70" s="38">
        <f t="shared" si="1"/>
        <v>0.76716949937103951</v>
      </c>
      <c r="G70" s="39">
        <f t="shared" si="2"/>
        <v>1385.9472317946604</v>
      </c>
      <c r="H70" s="39">
        <f t="shared" si="3"/>
        <v>461.23411989661639</v>
      </c>
      <c r="I70" s="37">
        <f t="shared" si="9"/>
        <v>1847.1813516912769</v>
      </c>
      <c r="J70" s="40">
        <f t="shared" si="10"/>
        <v>-99.679202764558482</v>
      </c>
      <c r="K70" s="37">
        <f t="shared" si="11"/>
        <v>1747.5021489267183</v>
      </c>
      <c r="L70" s="37">
        <f t="shared" si="12"/>
        <v>2340378.7725928477</v>
      </c>
      <c r="M70" s="37">
        <f t="shared" si="13"/>
        <v>2214085.222690152</v>
      </c>
      <c r="N70" s="41">
        <f>'jan-feb'!M70</f>
        <v>207307.87542357322</v>
      </c>
      <c r="O70" s="41">
        <f t="shared" si="14"/>
        <v>2006777.3472665788</v>
      </c>
      <c r="Q70" s="4"/>
      <c r="R70" s="4"/>
      <c r="S70" s="4"/>
      <c r="T70" s="4"/>
    </row>
    <row r="71" spans="1:20" s="34" customFormat="1" x14ac:dyDescent="0.2">
      <c r="A71" s="33">
        <v>1827</v>
      </c>
      <c r="B71" s="34" t="s">
        <v>299</v>
      </c>
      <c r="C71" s="36">
        <v>11524872</v>
      </c>
      <c r="D71" s="36">
        <v>1371</v>
      </c>
      <c r="E71" s="37">
        <f t="shared" si="8"/>
        <v>8406.1794310722107</v>
      </c>
      <c r="F71" s="38">
        <f t="shared" si="1"/>
        <v>0.84731146485816167</v>
      </c>
      <c r="G71" s="39">
        <f t="shared" si="2"/>
        <v>908.89403250413557</v>
      </c>
      <c r="H71" s="39">
        <f t="shared" si="3"/>
        <v>182.95308697714361</v>
      </c>
      <c r="I71" s="37">
        <f t="shared" si="9"/>
        <v>1091.8471194812792</v>
      </c>
      <c r="J71" s="40">
        <f t="shared" si="10"/>
        <v>-99.679202764558482</v>
      </c>
      <c r="K71" s="37">
        <f t="shared" si="11"/>
        <v>992.1679167167207</v>
      </c>
      <c r="L71" s="37">
        <f t="shared" si="12"/>
        <v>1496922.4008088338</v>
      </c>
      <c r="M71" s="37">
        <f t="shared" si="13"/>
        <v>1360262.2138186242</v>
      </c>
      <c r="N71" s="41">
        <f>'jan-feb'!M71</f>
        <v>449780.03673430969</v>
      </c>
      <c r="O71" s="41">
        <f t="shared" si="14"/>
        <v>910482.1770843144</v>
      </c>
      <c r="Q71" s="4"/>
      <c r="R71" s="4"/>
      <c r="S71" s="4"/>
      <c r="T71" s="4"/>
    </row>
    <row r="72" spans="1:20" s="34" customFormat="1" x14ac:dyDescent="0.2">
      <c r="A72" s="33">
        <v>1828</v>
      </c>
      <c r="B72" s="34" t="s">
        <v>300</v>
      </c>
      <c r="C72" s="36">
        <v>12778942</v>
      </c>
      <c r="D72" s="36">
        <v>1701</v>
      </c>
      <c r="E72" s="37">
        <f t="shared" si="8"/>
        <v>7512.6055261610818</v>
      </c>
      <c r="F72" s="38">
        <f t="shared" ref="F72:F135" si="15">IF(ISNUMBER(C72),E72/E$365,"")</f>
        <v>0.75724255536871676</v>
      </c>
      <c r="G72" s="39">
        <f t="shared" ref="G72:G135" si="16">(E$365-E72)*0.6</f>
        <v>1445.038375450813</v>
      </c>
      <c r="H72" s="39">
        <f t="shared" ref="H72:H135" si="17">IF(E72&gt;=E$365*0.9,0,IF(E72&lt;0.9*E$365,(E$365*0.9-E72)*0.35))</f>
        <v>495.7039536960387</v>
      </c>
      <c r="I72" s="37">
        <f t="shared" si="9"/>
        <v>1940.7423291468517</v>
      </c>
      <c r="J72" s="40">
        <f t="shared" si="10"/>
        <v>-99.679202764558482</v>
      </c>
      <c r="K72" s="37">
        <f t="shared" si="11"/>
        <v>1841.0631263822931</v>
      </c>
      <c r="L72" s="37">
        <f t="shared" si="12"/>
        <v>3301202.7018787949</v>
      </c>
      <c r="M72" s="37">
        <f t="shared" si="13"/>
        <v>3131648.3779762806</v>
      </c>
      <c r="N72" s="41">
        <f>'jan-feb'!M72</f>
        <v>1417483.6250073386</v>
      </c>
      <c r="O72" s="41">
        <f t="shared" si="14"/>
        <v>1714164.752968942</v>
      </c>
      <c r="Q72" s="4"/>
      <c r="R72" s="4"/>
      <c r="S72" s="4"/>
      <c r="T72" s="4"/>
    </row>
    <row r="73" spans="1:20" s="34" customFormat="1" x14ac:dyDescent="0.2">
      <c r="A73" s="33">
        <v>1832</v>
      </c>
      <c r="B73" s="34" t="s">
        <v>301</v>
      </c>
      <c r="C73" s="36">
        <v>48340937</v>
      </c>
      <c r="D73" s="36">
        <v>4428</v>
      </c>
      <c r="E73" s="37">
        <f t="shared" ref="E73:E136" si="18">(C73)/D73</f>
        <v>10917.104110207769</v>
      </c>
      <c r="F73" s="38">
        <f t="shared" si="15"/>
        <v>1.1004032868293578</v>
      </c>
      <c r="G73" s="39">
        <f t="shared" si="16"/>
        <v>-597.66077497719925</v>
      </c>
      <c r="H73" s="39">
        <f t="shared" si="17"/>
        <v>0</v>
      </c>
      <c r="I73" s="37">
        <f t="shared" ref="I73:I136" si="19">G73+H73</f>
        <v>-597.66077497719925</v>
      </c>
      <c r="J73" s="40">
        <f t="shared" ref="J73:J136" si="20">I$367</f>
        <v>-99.679202764558482</v>
      </c>
      <c r="K73" s="37">
        <f t="shared" ref="K73:K136" si="21">I73+J73</f>
        <v>-697.33997774175771</v>
      </c>
      <c r="L73" s="37">
        <f t="shared" ref="L73:L136" si="22">(I73*D73)</f>
        <v>-2646441.9115990382</v>
      </c>
      <c r="M73" s="37">
        <f t="shared" ref="M73:M136" si="23">(K73*D73)</f>
        <v>-3087821.4214405031</v>
      </c>
      <c r="N73" s="41">
        <f>'jan-feb'!M73</f>
        <v>-7104783.7725528162</v>
      </c>
      <c r="O73" s="41">
        <f t="shared" ref="O73:O136" si="24">M73-N73</f>
        <v>4016962.3511123131</v>
      </c>
      <c r="Q73" s="4"/>
      <c r="R73" s="4"/>
      <c r="S73" s="4"/>
      <c r="T73" s="4"/>
    </row>
    <row r="74" spans="1:20" s="34" customFormat="1" x14ac:dyDescent="0.2">
      <c r="A74" s="33">
        <v>1833</v>
      </c>
      <c r="B74" s="34" t="s">
        <v>302</v>
      </c>
      <c r="C74" s="36">
        <v>235506866</v>
      </c>
      <c r="D74" s="36">
        <v>26083</v>
      </c>
      <c r="E74" s="37">
        <f t="shared" si="18"/>
        <v>9029.1326151132926</v>
      </c>
      <c r="F74" s="38">
        <f t="shared" si="15"/>
        <v>0.91010281724790942</v>
      </c>
      <c r="G74" s="39">
        <f t="shared" si="16"/>
        <v>535.12212207948653</v>
      </c>
      <c r="H74" s="39">
        <f t="shared" si="17"/>
        <v>0</v>
      </c>
      <c r="I74" s="37">
        <f t="shared" si="19"/>
        <v>535.12212207948653</v>
      </c>
      <c r="J74" s="40">
        <f t="shared" si="20"/>
        <v>-99.679202764558482</v>
      </c>
      <c r="K74" s="37">
        <f t="shared" si="21"/>
        <v>435.44291931492808</v>
      </c>
      <c r="L74" s="37">
        <f t="shared" si="22"/>
        <v>13957590.310199248</v>
      </c>
      <c r="M74" s="37">
        <f t="shared" si="23"/>
        <v>11357657.66449127</v>
      </c>
      <c r="N74" s="41">
        <f>'jan-feb'!M74</f>
        <v>-543794.13064478245</v>
      </c>
      <c r="O74" s="41">
        <f t="shared" si="24"/>
        <v>11901451.795136053</v>
      </c>
      <c r="Q74" s="4"/>
      <c r="R74" s="4"/>
      <c r="S74" s="4"/>
      <c r="T74" s="4"/>
    </row>
    <row r="75" spans="1:20" s="34" customFormat="1" x14ac:dyDescent="0.2">
      <c r="A75" s="33">
        <v>1834</v>
      </c>
      <c r="B75" s="34" t="s">
        <v>303</v>
      </c>
      <c r="C75" s="36">
        <v>20981480</v>
      </c>
      <c r="D75" s="36">
        <v>1876</v>
      </c>
      <c r="E75" s="37">
        <f t="shared" si="18"/>
        <v>11184.157782515991</v>
      </c>
      <c r="F75" s="38">
        <f t="shared" si="15"/>
        <v>1.1273212987674364</v>
      </c>
      <c r="G75" s="39">
        <f t="shared" si="16"/>
        <v>-757.89297836213257</v>
      </c>
      <c r="H75" s="39">
        <f t="shared" si="17"/>
        <v>0</v>
      </c>
      <c r="I75" s="37">
        <f t="shared" si="19"/>
        <v>-757.89297836213257</v>
      </c>
      <c r="J75" s="40">
        <f t="shared" si="20"/>
        <v>-99.679202764558482</v>
      </c>
      <c r="K75" s="37">
        <f t="shared" si="21"/>
        <v>-857.57218112669102</v>
      </c>
      <c r="L75" s="37">
        <f t="shared" si="22"/>
        <v>-1421807.2274073607</v>
      </c>
      <c r="M75" s="37">
        <f t="shared" si="23"/>
        <v>-1608805.4117936722</v>
      </c>
      <c r="N75" s="41">
        <f>'jan-feb'!M75</f>
        <v>-508935.28611316241</v>
      </c>
      <c r="O75" s="41">
        <f t="shared" si="24"/>
        <v>-1099870.12568051</v>
      </c>
      <c r="Q75" s="4"/>
      <c r="R75" s="4"/>
      <c r="S75" s="4"/>
      <c r="T75" s="4"/>
    </row>
    <row r="76" spans="1:20" s="34" customFormat="1" x14ac:dyDescent="0.2">
      <c r="A76" s="33">
        <v>1835</v>
      </c>
      <c r="B76" s="34" t="s">
        <v>304</v>
      </c>
      <c r="C76" s="36">
        <v>5028782</v>
      </c>
      <c r="D76" s="36">
        <v>442</v>
      </c>
      <c r="E76" s="37">
        <f t="shared" si="18"/>
        <v>11377.334841628959</v>
      </c>
      <c r="F76" s="38">
        <f t="shared" si="15"/>
        <v>1.1467928242417769</v>
      </c>
      <c r="G76" s="39">
        <f t="shared" si="16"/>
        <v>-873.79921382991336</v>
      </c>
      <c r="H76" s="39">
        <f t="shared" si="17"/>
        <v>0</v>
      </c>
      <c r="I76" s="37">
        <f t="shared" si="19"/>
        <v>-873.79921382991336</v>
      </c>
      <c r="J76" s="40">
        <f t="shared" si="20"/>
        <v>-99.679202764558482</v>
      </c>
      <c r="K76" s="37">
        <f t="shared" si="21"/>
        <v>-973.47841659447181</v>
      </c>
      <c r="L76" s="37">
        <f t="shared" si="22"/>
        <v>-386219.25251282169</v>
      </c>
      <c r="M76" s="37">
        <f t="shared" si="23"/>
        <v>-430277.46013475652</v>
      </c>
      <c r="N76" s="41">
        <f>'jan-feb'!M76</f>
        <v>-79423.515598090569</v>
      </c>
      <c r="O76" s="41">
        <f t="shared" si="24"/>
        <v>-350853.94453666592</v>
      </c>
      <c r="Q76" s="4"/>
      <c r="R76" s="4"/>
      <c r="S76" s="4"/>
      <c r="T76" s="4"/>
    </row>
    <row r="77" spans="1:20" s="34" customFormat="1" x14ac:dyDescent="0.2">
      <c r="A77" s="33">
        <v>1836</v>
      </c>
      <c r="B77" s="34" t="s">
        <v>305</v>
      </c>
      <c r="C77" s="36">
        <v>9861781</v>
      </c>
      <c r="D77" s="36">
        <v>1206</v>
      </c>
      <c r="E77" s="37">
        <f t="shared" si="18"/>
        <v>8177.264510779436</v>
      </c>
      <c r="F77" s="38">
        <f t="shared" si="15"/>
        <v>0.82423769656287549</v>
      </c>
      <c r="G77" s="39">
        <f t="shared" si="16"/>
        <v>1046.2429846798004</v>
      </c>
      <c r="H77" s="39">
        <f t="shared" si="17"/>
        <v>263.07330907961477</v>
      </c>
      <c r="I77" s="37">
        <f t="shared" si="19"/>
        <v>1309.3162937594152</v>
      </c>
      <c r="J77" s="40">
        <f t="shared" si="20"/>
        <v>-99.679202764558482</v>
      </c>
      <c r="K77" s="37">
        <f t="shared" si="21"/>
        <v>1209.6370909948566</v>
      </c>
      <c r="L77" s="37">
        <f t="shared" si="22"/>
        <v>1579035.4502738547</v>
      </c>
      <c r="M77" s="37">
        <f t="shared" si="23"/>
        <v>1458822.331739797</v>
      </c>
      <c r="N77" s="41">
        <f>'jan-feb'!M77</f>
        <v>124851.50178439543</v>
      </c>
      <c r="O77" s="41">
        <f t="shared" si="24"/>
        <v>1333970.8299554016</v>
      </c>
      <c r="Q77" s="4"/>
      <c r="R77" s="4"/>
      <c r="S77" s="4"/>
      <c r="T77" s="4"/>
    </row>
    <row r="78" spans="1:20" s="34" customFormat="1" x14ac:dyDescent="0.2">
      <c r="A78" s="33">
        <v>1837</v>
      </c>
      <c r="B78" s="34" t="s">
        <v>306</v>
      </c>
      <c r="C78" s="36">
        <v>64346708</v>
      </c>
      <c r="D78" s="36">
        <v>6247</v>
      </c>
      <c r="E78" s="37">
        <f t="shared" si="18"/>
        <v>10300.417480390588</v>
      </c>
      <c r="F78" s="38">
        <f t="shared" si="15"/>
        <v>1.0382435796813758</v>
      </c>
      <c r="G78" s="39">
        <f t="shared" si="16"/>
        <v>-227.64879708689077</v>
      </c>
      <c r="H78" s="39">
        <f t="shared" si="17"/>
        <v>0</v>
      </c>
      <c r="I78" s="37">
        <f t="shared" si="19"/>
        <v>-227.64879708689077</v>
      </c>
      <c r="J78" s="40">
        <f t="shared" si="20"/>
        <v>-99.679202764558482</v>
      </c>
      <c r="K78" s="37">
        <f t="shared" si="21"/>
        <v>-327.32799985144925</v>
      </c>
      <c r="L78" s="37">
        <f t="shared" si="22"/>
        <v>-1422122.0354018067</v>
      </c>
      <c r="M78" s="37">
        <f t="shared" si="23"/>
        <v>-2044818.0150720035</v>
      </c>
      <c r="N78" s="41">
        <f>'jan-feb'!M78</f>
        <v>-5598555.640591112</v>
      </c>
      <c r="O78" s="41">
        <f t="shared" si="24"/>
        <v>3553737.6255191085</v>
      </c>
      <c r="Q78" s="4"/>
      <c r="R78" s="4"/>
      <c r="S78" s="4"/>
      <c r="T78" s="4"/>
    </row>
    <row r="79" spans="1:20" s="34" customFormat="1" x14ac:dyDescent="0.2">
      <c r="A79" s="33">
        <v>1838</v>
      </c>
      <c r="B79" s="34" t="s">
        <v>307</v>
      </c>
      <c r="C79" s="36">
        <v>17619545</v>
      </c>
      <c r="D79" s="36">
        <v>1920</v>
      </c>
      <c r="E79" s="37">
        <f t="shared" si="18"/>
        <v>9176.8463541666661</v>
      </c>
      <c r="F79" s="38">
        <f t="shared" si="15"/>
        <v>0.92499180999940323</v>
      </c>
      <c r="G79" s="39">
        <f t="shared" si="16"/>
        <v>446.4938786474624</v>
      </c>
      <c r="H79" s="39">
        <f t="shared" si="17"/>
        <v>0</v>
      </c>
      <c r="I79" s="37">
        <f t="shared" si="19"/>
        <v>446.4938786474624</v>
      </c>
      <c r="J79" s="40">
        <f t="shared" si="20"/>
        <v>-99.679202764558482</v>
      </c>
      <c r="K79" s="37">
        <f t="shared" si="21"/>
        <v>346.81467588290388</v>
      </c>
      <c r="L79" s="37">
        <f t="shared" si="22"/>
        <v>857268.24700312782</v>
      </c>
      <c r="M79" s="37">
        <f t="shared" si="23"/>
        <v>665884.1776951754</v>
      </c>
      <c r="N79" s="41">
        <f>'jan-feb'!M79</f>
        <v>-510550.57725867396</v>
      </c>
      <c r="O79" s="41">
        <f t="shared" si="24"/>
        <v>1176434.7549538494</v>
      </c>
      <c r="Q79" s="4"/>
      <c r="R79" s="4"/>
      <c r="S79" s="4"/>
      <c r="T79" s="4"/>
    </row>
    <row r="80" spans="1:20" s="34" customFormat="1" x14ac:dyDescent="0.2">
      <c r="A80" s="33">
        <v>1839</v>
      </c>
      <c r="B80" s="34" t="s">
        <v>308</v>
      </c>
      <c r="C80" s="36">
        <v>9766134</v>
      </c>
      <c r="D80" s="36">
        <v>999</v>
      </c>
      <c r="E80" s="37">
        <f t="shared" si="18"/>
        <v>9775.9099099099094</v>
      </c>
      <c r="F80" s="38">
        <f t="shared" si="15"/>
        <v>0.98537517715472489</v>
      </c>
      <c r="G80" s="39">
        <f t="shared" si="16"/>
        <v>87.055745201516402</v>
      </c>
      <c r="H80" s="39">
        <f t="shared" si="17"/>
        <v>0</v>
      </c>
      <c r="I80" s="37">
        <f t="shared" si="19"/>
        <v>87.055745201516402</v>
      </c>
      <c r="J80" s="40">
        <f t="shared" si="20"/>
        <v>-99.679202764558482</v>
      </c>
      <c r="K80" s="37">
        <f t="shared" si="21"/>
        <v>-12.623457563042081</v>
      </c>
      <c r="L80" s="37">
        <f t="shared" si="22"/>
        <v>86968.689456314882</v>
      </c>
      <c r="M80" s="37">
        <f t="shared" si="23"/>
        <v>-12610.834105479038</v>
      </c>
      <c r="N80" s="41">
        <f>'jan-feb'!M80</f>
        <v>-1141154.9694174035</v>
      </c>
      <c r="O80" s="41">
        <f t="shared" si="24"/>
        <v>1128544.1353119244</v>
      </c>
      <c r="Q80" s="4"/>
      <c r="R80" s="4"/>
      <c r="S80" s="4"/>
      <c r="T80" s="4"/>
    </row>
    <row r="81" spans="1:20" s="34" customFormat="1" x14ac:dyDescent="0.2">
      <c r="A81" s="33">
        <v>1840</v>
      </c>
      <c r="B81" s="34" t="s">
        <v>309</v>
      </c>
      <c r="C81" s="36">
        <v>36169410</v>
      </c>
      <c r="D81" s="36">
        <v>4632</v>
      </c>
      <c r="E81" s="37">
        <f t="shared" si="18"/>
        <v>7808.5945595854919</v>
      </c>
      <c r="F81" s="38">
        <f t="shared" si="15"/>
        <v>0.78707714354866465</v>
      </c>
      <c r="G81" s="39">
        <f t="shared" si="16"/>
        <v>1267.444955396167</v>
      </c>
      <c r="H81" s="39">
        <f t="shared" si="17"/>
        <v>392.10779199749521</v>
      </c>
      <c r="I81" s="37">
        <f t="shared" si="19"/>
        <v>1659.5527473936622</v>
      </c>
      <c r="J81" s="40">
        <f t="shared" si="20"/>
        <v>-99.679202764558482</v>
      </c>
      <c r="K81" s="37">
        <f t="shared" si="21"/>
        <v>1559.8735446291037</v>
      </c>
      <c r="L81" s="37">
        <f t="shared" si="22"/>
        <v>7687048.3259274438</v>
      </c>
      <c r="M81" s="37">
        <f t="shared" si="23"/>
        <v>7225334.2587220082</v>
      </c>
      <c r="N81" s="41">
        <f>'jan-feb'!M81</f>
        <v>2612169.3290323298</v>
      </c>
      <c r="O81" s="41">
        <f t="shared" si="24"/>
        <v>4613164.9296896784</v>
      </c>
      <c r="Q81" s="4"/>
      <c r="R81" s="4"/>
      <c r="S81" s="4"/>
      <c r="T81" s="4"/>
    </row>
    <row r="82" spans="1:20" s="34" customFormat="1" x14ac:dyDescent="0.2">
      <c r="A82" s="33">
        <v>1841</v>
      </c>
      <c r="B82" s="34" t="s">
        <v>398</v>
      </c>
      <c r="C82" s="36">
        <v>86813552</v>
      </c>
      <c r="D82" s="36">
        <v>9640</v>
      </c>
      <c r="E82" s="37">
        <f t="shared" si="18"/>
        <v>9005.555186721991</v>
      </c>
      <c r="F82" s="38">
        <f t="shared" si="15"/>
        <v>0.90772630059707782</v>
      </c>
      <c r="G82" s="39">
        <f t="shared" si="16"/>
        <v>549.26857911426737</v>
      </c>
      <c r="H82" s="39">
        <f t="shared" si="17"/>
        <v>0</v>
      </c>
      <c r="I82" s="37">
        <f t="shared" si="19"/>
        <v>549.26857911426737</v>
      </c>
      <c r="J82" s="40">
        <f t="shared" si="20"/>
        <v>-99.679202764558482</v>
      </c>
      <c r="K82" s="37">
        <f t="shared" si="21"/>
        <v>449.58937634970891</v>
      </c>
      <c r="L82" s="37">
        <f t="shared" si="22"/>
        <v>5294949.102661537</v>
      </c>
      <c r="M82" s="37">
        <f t="shared" si="23"/>
        <v>4334041.588011194</v>
      </c>
      <c r="N82" s="41">
        <f>'jan-feb'!M82</f>
        <v>-1049214.7691529242</v>
      </c>
      <c r="O82" s="41">
        <f t="shared" si="24"/>
        <v>5383256.3571641184</v>
      </c>
      <c r="Q82" s="4"/>
      <c r="R82" s="4"/>
      <c r="S82" s="4"/>
      <c r="T82" s="4"/>
    </row>
    <row r="83" spans="1:20" s="34" customFormat="1" x14ac:dyDescent="0.2">
      <c r="A83" s="33">
        <v>1845</v>
      </c>
      <c r="B83" s="34" t="s">
        <v>310</v>
      </c>
      <c r="C83" s="36">
        <v>22674705</v>
      </c>
      <c r="D83" s="36">
        <v>1912</v>
      </c>
      <c r="E83" s="37">
        <f t="shared" si="18"/>
        <v>11859.155334728033</v>
      </c>
      <c r="F83" s="38">
        <f t="shared" si="15"/>
        <v>1.1953585289300941</v>
      </c>
      <c r="G83" s="39">
        <f t="shared" si="16"/>
        <v>-1162.8915096893579</v>
      </c>
      <c r="H83" s="39">
        <f t="shared" si="17"/>
        <v>0</v>
      </c>
      <c r="I83" s="37">
        <f t="shared" si="19"/>
        <v>-1162.8915096893579</v>
      </c>
      <c r="J83" s="40">
        <f t="shared" si="20"/>
        <v>-99.679202764558482</v>
      </c>
      <c r="K83" s="37">
        <f t="shared" si="21"/>
        <v>-1262.5707124539165</v>
      </c>
      <c r="L83" s="37">
        <f t="shared" si="22"/>
        <v>-2223448.5665260525</v>
      </c>
      <c r="M83" s="37">
        <f t="shared" si="23"/>
        <v>-2414035.2022118885</v>
      </c>
      <c r="N83" s="41">
        <f>'jan-feb'!M83</f>
        <v>-3987136.560686762</v>
      </c>
      <c r="O83" s="41">
        <f t="shared" si="24"/>
        <v>1573101.3584748735</v>
      </c>
      <c r="Q83" s="4"/>
      <c r="R83" s="4"/>
      <c r="S83" s="4"/>
      <c r="T83" s="4"/>
    </row>
    <row r="84" spans="1:20" s="34" customFormat="1" x14ac:dyDescent="0.2">
      <c r="A84" s="33">
        <v>1848</v>
      </c>
      <c r="B84" s="34" t="s">
        <v>311</v>
      </c>
      <c r="C84" s="36">
        <v>21173880</v>
      </c>
      <c r="D84" s="36">
        <v>2586</v>
      </c>
      <c r="E84" s="37">
        <f t="shared" si="18"/>
        <v>8187.8886310904873</v>
      </c>
      <c r="F84" s="38">
        <f t="shared" si="15"/>
        <v>0.82530856817790577</v>
      </c>
      <c r="G84" s="39">
        <f t="shared" si="16"/>
        <v>1039.8685124931696</v>
      </c>
      <c r="H84" s="39">
        <f t="shared" si="17"/>
        <v>259.35486697074685</v>
      </c>
      <c r="I84" s="37">
        <f t="shared" si="19"/>
        <v>1299.2233794639164</v>
      </c>
      <c r="J84" s="40">
        <f t="shared" si="20"/>
        <v>-99.679202764558482</v>
      </c>
      <c r="K84" s="37">
        <f t="shared" si="21"/>
        <v>1199.5441766993579</v>
      </c>
      <c r="L84" s="37">
        <f t="shared" si="22"/>
        <v>3359791.6592936879</v>
      </c>
      <c r="M84" s="37">
        <f t="shared" si="23"/>
        <v>3102021.2409445397</v>
      </c>
      <c r="N84" s="41">
        <f>'jan-feb'!M84</f>
        <v>1499288.211739552</v>
      </c>
      <c r="O84" s="41">
        <f t="shared" si="24"/>
        <v>1602733.0292049877</v>
      </c>
      <c r="Q84" s="4"/>
      <c r="R84" s="4"/>
      <c r="S84" s="4"/>
      <c r="T84" s="4"/>
    </row>
    <row r="85" spans="1:20" s="34" customFormat="1" x14ac:dyDescent="0.2">
      <c r="A85" s="33">
        <v>1851</v>
      </c>
      <c r="B85" s="34" t="s">
        <v>312</v>
      </c>
      <c r="C85" s="36">
        <v>16038467</v>
      </c>
      <c r="D85" s="36">
        <v>2003</v>
      </c>
      <c r="E85" s="37">
        <f t="shared" si="18"/>
        <v>8007.2226660009983</v>
      </c>
      <c r="F85" s="38">
        <f t="shared" si="15"/>
        <v>0.80709811421541366</v>
      </c>
      <c r="G85" s="39">
        <f t="shared" si="16"/>
        <v>1148.2680915468629</v>
      </c>
      <c r="H85" s="39">
        <f t="shared" si="17"/>
        <v>322.58795475206796</v>
      </c>
      <c r="I85" s="37">
        <f t="shared" si="19"/>
        <v>1470.8560462989308</v>
      </c>
      <c r="J85" s="40">
        <f t="shared" si="20"/>
        <v>-99.679202764558482</v>
      </c>
      <c r="K85" s="37">
        <f t="shared" si="21"/>
        <v>1371.1768435343722</v>
      </c>
      <c r="L85" s="37">
        <f t="shared" si="22"/>
        <v>2946124.6607367583</v>
      </c>
      <c r="M85" s="37">
        <f t="shared" si="23"/>
        <v>2746467.2175993477</v>
      </c>
      <c r="N85" s="41">
        <f>'jan-feb'!M85</f>
        <v>867119.96245720121</v>
      </c>
      <c r="O85" s="41">
        <f t="shared" si="24"/>
        <v>1879347.2551421465</v>
      </c>
      <c r="Q85" s="4"/>
      <c r="R85" s="4"/>
      <c r="S85" s="4"/>
      <c r="T85" s="4"/>
    </row>
    <row r="86" spans="1:20" s="34" customFormat="1" x14ac:dyDescent="0.2">
      <c r="A86" s="33">
        <v>1853</v>
      </c>
      <c r="B86" s="34" t="s">
        <v>314</v>
      </c>
      <c r="C86" s="36">
        <v>9415736</v>
      </c>
      <c r="D86" s="36">
        <v>1324</v>
      </c>
      <c r="E86" s="37">
        <f t="shared" si="18"/>
        <v>7111.5830815709969</v>
      </c>
      <c r="F86" s="38">
        <f t="shared" si="15"/>
        <v>0.71682099195185245</v>
      </c>
      <c r="G86" s="39">
        <f t="shared" si="16"/>
        <v>1685.6518422048639</v>
      </c>
      <c r="H86" s="39">
        <f t="shared" si="17"/>
        <v>636.06180930256846</v>
      </c>
      <c r="I86" s="37">
        <f t="shared" si="19"/>
        <v>2321.7136515074326</v>
      </c>
      <c r="J86" s="40">
        <f t="shared" si="20"/>
        <v>-99.679202764558482</v>
      </c>
      <c r="K86" s="37">
        <f t="shared" si="21"/>
        <v>2222.0344487428742</v>
      </c>
      <c r="L86" s="37">
        <f t="shared" si="22"/>
        <v>3073948.8745958409</v>
      </c>
      <c r="M86" s="37">
        <f t="shared" si="23"/>
        <v>2941973.6101355655</v>
      </c>
      <c r="N86" s="41">
        <f>'jan-feb'!M86</f>
        <v>971722.76749542414</v>
      </c>
      <c r="O86" s="41">
        <f t="shared" si="24"/>
        <v>1970250.8426401415</v>
      </c>
      <c r="Q86" s="4"/>
      <c r="R86" s="4"/>
      <c r="S86" s="4"/>
      <c r="T86" s="4"/>
    </row>
    <row r="87" spans="1:20" s="34" customFormat="1" x14ac:dyDescent="0.2">
      <c r="A87" s="33">
        <v>1856</v>
      </c>
      <c r="B87" s="34" t="s">
        <v>315</v>
      </c>
      <c r="C87" s="36">
        <v>4222778</v>
      </c>
      <c r="D87" s="36">
        <v>488</v>
      </c>
      <c r="E87" s="37">
        <f t="shared" si="18"/>
        <v>8653.2336065573763</v>
      </c>
      <c r="F87" s="38">
        <f t="shared" si="15"/>
        <v>0.87221360227339417</v>
      </c>
      <c r="G87" s="39">
        <f t="shared" si="16"/>
        <v>760.66152721303627</v>
      </c>
      <c r="H87" s="39">
        <f t="shared" si="17"/>
        <v>96.484125557335659</v>
      </c>
      <c r="I87" s="37">
        <f t="shared" si="19"/>
        <v>857.14565277037195</v>
      </c>
      <c r="J87" s="40">
        <f t="shared" si="20"/>
        <v>-99.679202764558482</v>
      </c>
      <c r="K87" s="37">
        <f t="shared" si="21"/>
        <v>757.4664500058135</v>
      </c>
      <c r="L87" s="37">
        <f t="shared" si="22"/>
        <v>418287.07855194149</v>
      </c>
      <c r="M87" s="37">
        <f t="shared" si="23"/>
        <v>369643.62760283699</v>
      </c>
      <c r="N87" s="41">
        <f>'jan-feb'!M87</f>
        <v>372016.10720375139</v>
      </c>
      <c r="O87" s="41">
        <f t="shared" si="24"/>
        <v>-2372.4796009144047</v>
      </c>
      <c r="Q87" s="4"/>
      <c r="R87" s="4"/>
      <c r="S87" s="4"/>
      <c r="T87" s="4"/>
    </row>
    <row r="88" spans="1:20" s="34" customFormat="1" x14ac:dyDescent="0.2">
      <c r="A88" s="33">
        <v>1857</v>
      </c>
      <c r="B88" s="34" t="s">
        <v>316</v>
      </c>
      <c r="C88" s="36">
        <v>6810543</v>
      </c>
      <c r="D88" s="36">
        <v>698</v>
      </c>
      <c r="E88" s="37">
        <f t="shared" si="18"/>
        <v>9757.2249283667625</v>
      </c>
      <c r="F88" s="38">
        <f t="shared" si="15"/>
        <v>0.98349180085851473</v>
      </c>
      <c r="G88" s="39">
        <f t="shared" si="16"/>
        <v>98.266734127404561</v>
      </c>
      <c r="H88" s="39">
        <f t="shared" si="17"/>
        <v>0</v>
      </c>
      <c r="I88" s="37">
        <f t="shared" si="19"/>
        <v>98.266734127404561</v>
      </c>
      <c r="J88" s="40">
        <f t="shared" si="20"/>
        <v>-99.679202764558482</v>
      </c>
      <c r="K88" s="37">
        <f t="shared" si="21"/>
        <v>-1.4124686371539212</v>
      </c>
      <c r="L88" s="37">
        <f t="shared" si="22"/>
        <v>68590.180420928387</v>
      </c>
      <c r="M88" s="37">
        <f t="shared" si="23"/>
        <v>-985.90310873343697</v>
      </c>
      <c r="N88" s="41">
        <f>'jan-feb'!M88</f>
        <v>-274301.64589924691</v>
      </c>
      <c r="O88" s="41">
        <f t="shared" si="24"/>
        <v>273315.7427905135</v>
      </c>
      <c r="Q88" s="4"/>
      <c r="R88" s="4"/>
      <c r="S88" s="4"/>
      <c r="T88" s="4"/>
    </row>
    <row r="89" spans="1:20" s="34" customFormat="1" x14ac:dyDescent="0.2">
      <c r="A89" s="33">
        <v>1859</v>
      </c>
      <c r="B89" s="34" t="s">
        <v>317</v>
      </c>
      <c r="C89" s="36">
        <v>11099168</v>
      </c>
      <c r="D89" s="36">
        <v>1238</v>
      </c>
      <c r="E89" s="37">
        <f t="shared" si="18"/>
        <v>8965.4022617124392</v>
      </c>
      <c r="F89" s="38">
        <f t="shared" si="15"/>
        <v>0.90367903584533738</v>
      </c>
      <c r="G89" s="39">
        <f t="shared" si="16"/>
        <v>573.36033411999847</v>
      </c>
      <c r="H89" s="39">
        <f t="shared" si="17"/>
        <v>0</v>
      </c>
      <c r="I89" s="37">
        <f t="shared" si="19"/>
        <v>573.36033411999847</v>
      </c>
      <c r="J89" s="40">
        <f t="shared" si="20"/>
        <v>-99.679202764558482</v>
      </c>
      <c r="K89" s="37">
        <f t="shared" si="21"/>
        <v>473.68113135544002</v>
      </c>
      <c r="L89" s="37">
        <f t="shared" si="22"/>
        <v>709820.09364055807</v>
      </c>
      <c r="M89" s="37">
        <f t="shared" si="23"/>
        <v>586417.24061803473</v>
      </c>
      <c r="N89" s="41">
        <f>'jan-feb'!M89</f>
        <v>-192607.96450324924</v>
      </c>
      <c r="O89" s="41">
        <f t="shared" si="24"/>
        <v>779025.205121284</v>
      </c>
      <c r="Q89" s="4"/>
      <c r="R89" s="4"/>
      <c r="S89" s="4"/>
      <c r="T89" s="4"/>
    </row>
    <row r="90" spans="1:20" s="34" customFormat="1" x14ac:dyDescent="0.2">
      <c r="A90" s="33">
        <v>1860</v>
      </c>
      <c r="B90" s="34" t="s">
        <v>318</v>
      </c>
      <c r="C90" s="36">
        <v>93557065</v>
      </c>
      <c r="D90" s="36">
        <v>11521</v>
      </c>
      <c r="E90" s="37">
        <f t="shared" si="18"/>
        <v>8120.5680930474782</v>
      </c>
      <c r="F90" s="38">
        <f t="shared" si="15"/>
        <v>0.81852290958329899</v>
      </c>
      <c r="G90" s="39">
        <f t="shared" si="16"/>
        <v>1080.2608353189751</v>
      </c>
      <c r="H90" s="39">
        <f t="shared" si="17"/>
        <v>282.91705528579996</v>
      </c>
      <c r="I90" s="37">
        <f t="shared" si="19"/>
        <v>1363.177890604775</v>
      </c>
      <c r="J90" s="40">
        <f t="shared" si="20"/>
        <v>-99.679202764558482</v>
      </c>
      <c r="K90" s="37">
        <f t="shared" si="21"/>
        <v>1263.4986878402165</v>
      </c>
      <c r="L90" s="37">
        <f t="shared" si="22"/>
        <v>15705172.477657612</v>
      </c>
      <c r="M90" s="37">
        <f t="shared" si="23"/>
        <v>14556768.382607134</v>
      </c>
      <c r="N90" s="41">
        <f>'jan-feb'!M90</f>
        <v>3570797.085132007</v>
      </c>
      <c r="O90" s="41">
        <f t="shared" si="24"/>
        <v>10985971.297475128</v>
      </c>
      <c r="Q90" s="4"/>
      <c r="R90" s="4"/>
      <c r="S90" s="4"/>
      <c r="T90" s="4"/>
    </row>
    <row r="91" spans="1:20" s="34" customFormat="1" x14ac:dyDescent="0.2">
      <c r="A91" s="33">
        <v>1865</v>
      </c>
      <c r="B91" s="34" t="s">
        <v>319</v>
      </c>
      <c r="C91" s="36">
        <v>83283279</v>
      </c>
      <c r="D91" s="36">
        <v>9670</v>
      </c>
      <c r="E91" s="37">
        <f t="shared" si="18"/>
        <v>8612.5417786970011</v>
      </c>
      <c r="F91" s="38">
        <f t="shared" si="15"/>
        <v>0.86811201812867733</v>
      </c>
      <c r="G91" s="39">
        <f t="shared" si="16"/>
        <v>785.07662392926136</v>
      </c>
      <c r="H91" s="39">
        <f t="shared" si="17"/>
        <v>110.72626530846701</v>
      </c>
      <c r="I91" s="37">
        <f t="shared" si="19"/>
        <v>895.80288923772832</v>
      </c>
      <c r="J91" s="40">
        <f t="shared" si="20"/>
        <v>-99.679202764558482</v>
      </c>
      <c r="K91" s="37">
        <f t="shared" si="21"/>
        <v>796.12368647316987</v>
      </c>
      <c r="L91" s="37">
        <f t="shared" si="22"/>
        <v>8662413.9389288332</v>
      </c>
      <c r="M91" s="37">
        <f t="shared" si="23"/>
        <v>7698516.048195553</v>
      </c>
      <c r="N91" s="41">
        <f>'jan-feb'!M91</f>
        <v>1758854.7687024081</v>
      </c>
      <c r="O91" s="41">
        <f t="shared" si="24"/>
        <v>5939661.2794931447</v>
      </c>
      <c r="Q91" s="4"/>
      <c r="R91" s="4"/>
      <c r="S91" s="4"/>
      <c r="T91" s="4"/>
    </row>
    <row r="92" spans="1:20" s="34" customFormat="1" x14ac:dyDescent="0.2">
      <c r="A92" s="33">
        <v>1866</v>
      </c>
      <c r="B92" s="34" t="s">
        <v>320</v>
      </c>
      <c r="C92" s="36">
        <v>68805939</v>
      </c>
      <c r="D92" s="36">
        <v>8065</v>
      </c>
      <c r="E92" s="37">
        <f t="shared" si="18"/>
        <v>8531.4245505269682</v>
      </c>
      <c r="F92" s="38">
        <f t="shared" si="15"/>
        <v>0.85993570474046577</v>
      </c>
      <c r="G92" s="39">
        <f t="shared" si="16"/>
        <v>833.74696083128106</v>
      </c>
      <c r="H92" s="39">
        <f t="shared" si="17"/>
        <v>139.11729516797848</v>
      </c>
      <c r="I92" s="37">
        <f t="shared" si="19"/>
        <v>972.86425599925951</v>
      </c>
      <c r="J92" s="40">
        <f t="shared" si="20"/>
        <v>-99.679202764558482</v>
      </c>
      <c r="K92" s="37">
        <f t="shared" si="21"/>
        <v>873.18505323470106</v>
      </c>
      <c r="L92" s="37">
        <f t="shared" si="22"/>
        <v>7846150.224634028</v>
      </c>
      <c r="M92" s="37">
        <f t="shared" si="23"/>
        <v>7042237.4543378642</v>
      </c>
      <c r="N92" s="41">
        <f>'jan-feb'!M92</f>
        <v>4082656.3406726536</v>
      </c>
      <c r="O92" s="41">
        <f t="shared" si="24"/>
        <v>2959581.1136652105</v>
      </c>
      <c r="Q92" s="4"/>
      <c r="R92" s="4"/>
      <c r="S92" s="4"/>
      <c r="T92" s="4"/>
    </row>
    <row r="93" spans="1:20" s="34" customFormat="1" x14ac:dyDescent="0.2">
      <c r="A93" s="33">
        <v>1867</v>
      </c>
      <c r="B93" s="34" t="s">
        <v>442</v>
      </c>
      <c r="C93" s="36">
        <v>28537687</v>
      </c>
      <c r="D93" s="36">
        <v>2576</v>
      </c>
      <c r="E93" s="37">
        <f t="shared" si="18"/>
        <v>11078.294642857143</v>
      </c>
      <c r="F93" s="38">
        <f t="shared" si="15"/>
        <v>1.1166506899998834</v>
      </c>
      <c r="G93" s="39">
        <f t="shared" si="16"/>
        <v>-694.3750945668238</v>
      </c>
      <c r="H93" s="39">
        <f t="shared" si="17"/>
        <v>0</v>
      </c>
      <c r="I93" s="37">
        <f t="shared" si="19"/>
        <v>-694.3750945668238</v>
      </c>
      <c r="J93" s="40">
        <f t="shared" si="20"/>
        <v>-99.679202764558482</v>
      </c>
      <c r="K93" s="37">
        <f t="shared" si="21"/>
        <v>-794.05429733138226</v>
      </c>
      <c r="L93" s="37">
        <f t="shared" si="22"/>
        <v>-1788710.243604138</v>
      </c>
      <c r="M93" s="37">
        <f t="shared" si="23"/>
        <v>-2045483.8699256408</v>
      </c>
      <c r="N93" s="41">
        <f>'jan-feb'!M93</f>
        <v>1674124.6757312785</v>
      </c>
      <c r="O93" s="41">
        <f t="shared" si="24"/>
        <v>-3719608.5456569195</v>
      </c>
      <c r="Q93" s="4"/>
      <c r="R93" s="4"/>
      <c r="S93" s="4"/>
      <c r="T93" s="4"/>
    </row>
    <row r="94" spans="1:20" s="34" customFormat="1" x14ac:dyDescent="0.2">
      <c r="A94" s="33">
        <v>1868</v>
      </c>
      <c r="B94" s="34" t="s">
        <v>321</v>
      </c>
      <c r="C94" s="36">
        <v>39499799</v>
      </c>
      <c r="D94" s="36">
        <v>4416</v>
      </c>
      <c r="E94" s="37">
        <f t="shared" si="18"/>
        <v>8944.700860507246</v>
      </c>
      <c r="F94" s="38">
        <f t="shared" si="15"/>
        <v>0.90159241198444851</v>
      </c>
      <c r="G94" s="39">
        <f t="shared" si="16"/>
        <v>585.7811748431144</v>
      </c>
      <c r="H94" s="39">
        <f t="shared" si="17"/>
        <v>0</v>
      </c>
      <c r="I94" s="37">
        <f t="shared" si="19"/>
        <v>585.7811748431144</v>
      </c>
      <c r="J94" s="40">
        <f t="shared" si="20"/>
        <v>-99.679202764558482</v>
      </c>
      <c r="K94" s="37">
        <f t="shared" si="21"/>
        <v>486.10197207855595</v>
      </c>
      <c r="L94" s="37">
        <f t="shared" si="22"/>
        <v>2586809.668107193</v>
      </c>
      <c r="M94" s="37">
        <f t="shared" si="23"/>
        <v>2146626.3086989028</v>
      </c>
      <c r="N94" s="41">
        <f>'jan-feb'!M94</f>
        <v>-277320.74769495043</v>
      </c>
      <c r="O94" s="41">
        <f t="shared" si="24"/>
        <v>2423947.0563938534</v>
      </c>
      <c r="Q94" s="4"/>
      <c r="R94" s="4"/>
      <c r="S94" s="4"/>
      <c r="T94" s="4"/>
    </row>
    <row r="95" spans="1:20" s="34" customFormat="1" x14ac:dyDescent="0.2">
      <c r="A95" s="33">
        <v>1870</v>
      </c>
      <c r="B95" s="34" t="s">
        <v>385</v>
      </c>
      <c r="C95" s="36">
        <v>89404262</v>
      </c>
      <c r="D95" s="36">
        <v>10514</v>
      </c>
      <c r="E95" s="37">
        <f t="shared" si="18"/>
        <v>8503.3538139623361</v>
      </c>
      <c r="F95" s="38">
        <f t="shared" si="15"/>
        <v>0.85710627942147843</v>
      </c>
      <c r="G95" s="39">
        <f t="shared" si="16"/>
        <v>850.58940277006036</v>
      </c>
      <c r="H95" s="39">
        <f t="shared" si="17"/>
        <v>148.94205296559974</v>
      </c>
      <c r="I95" s="37">
        <f t="shared" si="19"/>
        <v>999.53145573566007</v>
      </c>
      <c r="J95" s="40">
        <f t="shared" si="20"/>
        <v>-99.679202764558482</v>
      </c>
      <c r="K95" s="37">
        <f t="shared" si="21"/>
        <v>899.85225297110162</v>
      </c>
      <c r="L95" s="37">
        <f t="shared" si="22"/>
        <v>10509073.72560473</v>
      </c>
      <c r="M95" s="37">
        <f t="shared" si="23"/>
        <v>9461046.5877381619</v>
      </c>
      <c r="N95" s="41">
        <f>'jan-feb'!M95</f>
        <v>2894025.8090988575</v>
      </c>
      <c r="O95" s="41">
        <f t="shared" si="24"/>
        <v>6567020.7786393045</v>
      </c>
      <c r="Q95" s="4"/>
      <c r="R95" s="4"/>
      <c r="S95" s="4"/>
      <c r="T95" s="4"/>
    </row>
    <row r="96" spans="1:20" s="34" customFormat="1" x14ac:dyDescent="0.2">
      <c r="A96" s="33">
        <v>1871</v>
      </c>
      <c r="B96" s="34" t="s">
        <v>322</v>
      </c>
      <c r="C96" s="36">
        <v>39237567</v>
      </c>
      <c r="D96" s="36">
        <v>4588</v>
      </c>
      <c r="E96" s="37">
        <f t="shared" si="18"/>
        <v>8552.2159982563207</v>
      </c>
      <c r="F96" s="38">
        <f t="shared" si="15"/>
        <v>0.86203140495440145</v>
      </c>
      <c r="G96" s="39">
        <f t="shared" si="16"/>
        <v>821.27209219366955</v>
      </c>
      <c r="H96" s="39">
        <f t="shared" si="17"/>
        <v>131.8402884627051</v>
      </c>
      <c r="I96" s="37">
        <f t="shared" si="19"/>
        <v>953.11238065637463</v>
      </c>
      <c r="J96" s="40">
        <f t="shared" si="20"/>
        <v>-99.679202764558482</v>
      </c>
      <c r="K96" s="37">
        <f t="shared" si="21"/>
        <v>853.43317789181617</v>
      </c>
      <c r="L96" s="37">
        <f t="shared" si="22"/>
        <v>4372879.6024514465</v>
      </c>
      <c r="M96" s="37">
        <f t="shared" si="23"/>
        <v>3915551.4201676524</v>
      </c>
      <c r="N96" s="41">
        <f>'jan-feb'!M96</f>
        <v>673005.09600896051</v>
      </c>
      <c r="O96" s="41">
        <f t="shared" si="24"/>
        <v>3242546.3241586918</v>
      </c>
      <c r="Q96" s="4"/>
      <c r="R96" s="4"/>
      <c r="S96" s="4"/>
      <c r="T96" s="4"/>
    </row>
    <row r="97" spans="1:20" s="34" customFormat="1" x14ac:dyDescent="0.2">
      <c r="A97" s="33">
        <v>1874</v>
      </c>
      <c r="B97" s="34" t="s">
        <v>323</v>
      </c>
      <c r="C97" s="36">
        <v>9206108</v>
      </c>
      <c r="D97" s="36">
        <v>989</v>
      </c>
      <c r="E97" s="37">
        <f t="shared" si="18"/>
        <v>9308.5015166835183</v>
      </c>
      <c r="F97" s="38">
        <f t="shared" si="15"/>
        <v>0.93826215826201043</v>
      </c>
      <c r="G97" s="39">
        <f t="shared" si="16"/>
        <v>367.50078113735105</v>
      </c>
      <c r="H97" s="39">
        <f t="shared" si="17"/>
        <v>0</v>
      </c>
      <c r="I97" s="37">
        <f t="shared" si="19"/>
        <v>367.50078113735105</v>
      </c>
      <c r="J97" s="40">
        <f t="shared" si="20"/>
        <v>-99.679202764558482</v>
      </c>
      <c r="K97" s="37">
        <f t="shared" si="21"/>
        <v>267.8215783727926</v>
      </c>
      <c r="L97" s="37">
        <f t="shared" si="22"/>
        <v>363458.27254484018</v>
      </c>
      <c r="M97" s="37">
        <f t="shared" si="23"/>
        <v>264875.5410106919</v>
      </c>
      <c r="N97" s="41">
        <f>'jan-feb'!M97</f>
        <v>-489661.14870251494</v>
      </c>
      <c r="O97" s="41">
        <f t="shared" si="24"/>
        <v>754536.68971320684</v>
      </c>
      <c r="Q97" s="4"/>
      <c r="R97" s="4"/>
      <c r="S97" s="4"/>
      <c r="T97" s="4"/>
    </row>
    <row r="98" spans="1:20" s="34" customFormat="1" x14ac:dyDescent="0.2">
      <c r="A98" s="33">
        <v>1875</v>
      </c>
      <c r="B98" s="34" t="s">
        <v>384</v>
      </c>
      <c r="C98" s="36">
        <v>23259549</v>
      </c>
      <c r="D98" s="36">
        <v>2701</v>
      </c>
      <c r="E98" s="37">
        <f t="shared" si="18"/>
        <v>8611.4583487597192</v>
      </c>
      <c r="F98" s="38">
        <f t="shared" si="15"/>
        <v>0.86800281244079536</v>
      </c>
      <c r="G98" s="39">
        <f t="shared" si="16"/>
        <v>785.72668189163051</v>
      </c>
      <c r="H98" s="39">
        <f t="shared" si="17"/>
        <v>111.10546578651565</v>
      </c>
      <c r="I98" s="37">
        <f t="shared" si="19"/>
        <v>896.83214767814616</v>
      </c>
      <c r="J98" s="40">
        <f t="shared" si="20"/>
        <v>-99.679202764558482</v>
      </c>
      <c r="K98" s="37">
        <f t="shared" si="21"/>
        <v>797.1529449135877</v>
      </c>
      <c r="L98" s="37">
        <f t="shared" si="22"/>
        <v>2422343.6308786729</v>
      </c>
      <c r="M98" s="37">
        <f t="shared" si="23"/>
        <v>2153110.1042116005</v>
      </c>
      <c r="N98" s="41">
        <f>'jan-feb'!M98</f>
        <v>-738182.29509149899</v>
      </c>
      <c r="O98" s="41">
        <f t="shared" si="24"/>
        <v>2891292.3993030996</v>
      </c>
      <c r="Q98" s="4"/>
      <c r="R98" s="4"/>
      <c r="S98" s="4"/>
      <c r="T98" s="4"/>
    </row>
    <row r="99" spans="1:20" s="34" customFormat="1" x14ac:dyDescent="0.2">
      <c r="A99" s="33">
        <v>3001</v>
      </c>
      <c r="B99" s="34" t="s">
        <v>63</v>
      </c>
      <c r="C99" s="36">
        <v>239556160</v>
      </c>
      <c r="D99" s="36">
        <v>31387</v>
      </c>
      <c r="E99" s="37">
        <f t="shared" si="18"/>
        <v>7632.3369547901993</v>
      </c>
      <c r="F99" s="38">
        <f t="shared" si="15"/>
        <v>0.76931103582564153</v>
      </c>
      <c r="G99" s="39">
        <f t="shared" si="16"/>
        <v>1373.1995182733424</v>
      </c>
      <c r="H99" s="39">
        <f t="shared" si="17"/>
        <v>453.79795367584757</v>
      </c>
      <c r="I99" s="37">
        <f t="shared" si="19"/>
        <v>1826.99747194919</v>
      </c>
      <c r="J99" s="40">
        <f t="shared" si="20"/>
        <v>-99.679202764558482</v>
      </c>
      <c r="K99" s="37">
        <f t="shared" si="21"/>
        <v>1727.3182691846314</v>
      </c>
      <c r="L99" s="37">
        <f t="shared" si="22"/>
        <v>57343969.652069226</v>
      </c>
      <c r="M99" s="37">
        <f t="shared" si="23"/>
        <v>54215338.514898024</v>
      </c>
      <c r="N99" s="41">
        <f>'jan-feb'!M99</f>
        <v>25411969.719168343</v>
      </c>
      <c r="O99" s="41">
        <f t="shared" si="24"/>
        <v>28803368.795729682</v>
      </c>
      <c r="Q99" s="4"/>
      <c r="R99" s="4"/>
      <c r="S99" s="4"/>
      <c r="T99" s="4"/>
    </row>
    <row r="100" spans="1:20" s="34" customFormat="1" x14ac:dyDescent="0.2">
      <c r="A100" s="33">
        <v>3002</v>
      </c>
      <c r="B100" s="34" t="s">
        <v>64</v>
      </c>
      <c r="C100" s="36">
        <v>437712382</v>
      </c>
      <c r="D100" s="36">
        <v>49668</v>
      </c>
      <c r="E100" s="37">
        <f t="shared" si="18"/>
        <v>8812.7643955866952</v>
      </c>
      <c r="F100" s="38">
        <f t="shared" si="15"/>
        <v>0.88829370949104003</v>
      </c>
      <c r="G100" s="39">
        <f t="shared" si="16"/>
        <v>664.94305379544494</v>
      </c>
      <c r="H100" s="39">
        <f t="shared" si="17"/>
        <v>40.648349397074071</v>
      </c>
      <c r="I100" s="37">
        <f t="shared" si="19"/>
        <v>705.59140319251901</v>
      </c>
      <c r="J100" s="40">
        <f t="shared" si="20"/>
        <v>-99.679202764558482</v>
      </c>
      <c r="K100" s="37">
        <f t="shared" si="21"/>
        <v>605.91220042796056</v>
      </c>
      <c r="L100" s="37">
        <f t="shared" si="22"/>
        <v>35045313.813766032</v>
      </c>
      <c r="M100" s="37">
        <f t="shared" si="23"/>
        <v>30094447.170855943</v>
      </c>
      <c r="N100" s="41">
        <f>'jan-feb'!M100</f>
        <v>20774590.095893301</v>
      </c>
      <c r="O100" s="41">
        <f t="shared" si="24"/>
        <v>9319857.074962642</v>
      </c>
      <c r="Q100" s="4"/>
      <c r="R100" s="4"/>
      <c r="S100" s="4"/>
      <c r="T100" s="4"/>
    </row>
    <row r="101" spans="1:20" s="34" customFormat="1" x14ac:dyDescent="0.2">
      <c r="A101" s="33">
        <v>3003</v>
      </c>
      <c r="B101" s="34" t="s">
        <v>65</v>
      </c>
      <c r="C101" s="36">
        <v>461388853</v>
      </c>
      <c r="D101" s="36">
        <v>57372</v>
      </c>
      <c r="E101" s="37">
        <f t="shared" si="18"/>
        <v>8042.0562818099424</v>
      </c>
      <c r="F101" s="38">
        <f t="shared" si="15"/>
        <v>0.81060921248299111</v>
      </c>
      <c r="G101" s="39">
        <f t="shared" si="16"/>
        <v>1127.3679220614965</v>
      </c>
      <c r="H101" s="39">
        <f t="shared" si="17"/>
        <v>310.39618921893748</v>
      </c>
      <c r="I101" s="37">
        <f t="shared" si="19"/>
        <v>1437.764111280434</v>
      </c>
      <c r="J101" s="40">
        <f t="shared" si="20"/>
        <v>-99.679202764558482</v>
      </c>
      <c r="K101" s="37">
        <f t="shared" si="21"/>
        <v>1338.0849085158754</v>
      </c>
      <c r="L101" s="37">
        <f t="shared" si="22"/>
        <v>82487402.59238106</v>
      </c>
      <c r="M101" s="37">
        <f t="shared" si="23"/>
        <v>76768607.371372804</v>
      </c>
      <c r="N101" s="41">
        <f>'jan-feb'!M101</f>
        <v>32563075.136667263</v>
      </c>
      <c r="O101" s="41">
        <f t="shared" si="24"/>
        <v>44205532.234705538</v>
      </c>
      <c r="Q101" s="4"/>
      <c r="R101" s="4"/>
      <c r="S101" s="4"/>
      <c r="T101" s="4"/>
    </row>
    <row r="102" spans="1:20" s="34" customFormat="1" x14ac:dyDescent="0.2">
      <c r="A102" s="33">
        <v>3004</v>
      </c>
      <c r="B102" s="34" t="s">
        <v>66</v>
      </c>
      <c r="C102" s="36">
        <v>695354799</v>
      </c>
      <c r="D102" s="36">
        <v>83193</v>
      </c>
      <c r="E102" s="37">
        <f t="shared" si="18"/>
        <v>8358.3330208070383</v>
      </c>
      <c r="F102" s="38">
        <f t="shared" si="15"/>
        <v>0.84248872555044063</v>
      </c>
      <c r="G102" s="39">
        <f t="shared" si="16"/>
        <v>937.60187866323895</v>
      </c>
      <c r="H102" s="39">
        <f t="shared" si="17"/>
        <v>199.69933056995396</v>
      </c>
      <c r="I102" s="37">
        <f t="shared" si="19"/>
        <v>1137.3012092331928</v>
      </c>
      <c r="J102" s="40">
        <f t="shared" si="20"/>
        <v>-99.679202764558482</v>
      </c>
      <c r="K102" s="37">
        <f t="shared" si="21"/>
        <v>1037.6220064686343</v>
      </c>
      <c r="L102" s="37">
        <f t="shared" si="22"/>
        <v>94615499.499737009</v>
      </c>
      <c r="M102" s="37">
        <f t="shared" si="23"/>
        <v>86322887.584145084</v>
      </c>
      <c r="N102" s="41">
        <f>'jan-feb'!M102</f>
        <v>41969586.463630535</v>
      </c>
      <c r="O102" s="41">
        <f t="shared" si="24"/>
        <v>44353301.120514549</v>
      </c>
      <c r="Q102" s="4"/>
      <c r="R102" s="4"/>
      <c r="S102" s="4"/>
      <c r="T102" s="4"/>
    </row>
    <row r="103" spans="1:20" s="34" customFormat="1" x14ac:dyDescent="0.2">
      <c r="A103" s="33">
        <v>3005</v>
      </c>
      <c r="B103" s="34" t="s">
        <v>138</v>
      </c>
      <c r="C103" s="36">
        <v>935531472</v>
      </c>
      <c r="D103" s="36">
        <v>101859</v>
      </c>
      <c r="E103" s="37">
        <f t="shared" si="18"/>
        <v>9184.5734986599127</v>
      </c>
      <c r="F103" s="38">
        <f t="shared" si="15"/>
        <v>0.92577067728072038</v>
      </c>
      <c r="G103" s="39">
        <f t="shared" si="16"/>
        <v>441.85759195151439</v>
      </c>
      <c r="H103" s="39">
        <f t="shared" si="17"/>
        <v>0</v>
      </c>
      <c r="I103" s="37">
        <f t="shared" si="19"/>
        <v>441.85759195151439</v>
      </c>
      <c r="J103" s="40">
        <f t="shared" si="20"/>
        <v>-99.679202764558482</v>
      </c>
      <c r="K103" s="37">
        <f t="shared" si="21"/>
        <v>342.17838918695588</v>
      </c>
      <c r="L103" s="37">
        <f t="shared" si="22"/>
        <v>45007172.458589308</v>
      </c>
      <c r="M103" s="37">
        <f t="shared" si="23"/>
        <v>34853948.54419414</v>
      </c>
      <c r="N103" s="41">
        <f>'jan-feb'!M103</f>
        <v>18906776.300212886</v>
      </c>
      <c r="O103" s="41">
        <f t="shared" si="24"/>
        <v>15947172.243981253</v>
      </c>
      <c r="Q103" s="4"/>
      <c r="R103" s="4"/>
      <c r="S103" s="4"/>
      <c r="T103" s="4"/>
    </row>
    <row r="104" spans="1:20" s="34" customFormat="1" x14ac:dyDescent="0.2">
      <c r="A104" s="33">
        <v>3006</v>
      </c>
      <c r="B104" s="34" t="s">
        <v>139</v>
      </c>
      <c r="C104" s="36">
        <v>287143727</v>
      </c>
      <c r="D104" s="36">
        <v>27694</v>
      </c>
      <c r="E104" s="37">
        <f t="shared" si="18"/>
        <v>10368.445403336464</v>
      </c>
      <c r="F104" s="38">
        <f t="shared" si="15"/>
        <v>1.0451005400300293</v>
      </c>
      <c r="G104" s="39">
        <f t="shared" si="16"/>
        <v>-268.46555085441611</v>
      </c>
      <c r="H104" s="39">
        <f t="shared" si="17"/>
        <v>0</v>
      </c>
      <c r="I104" s="37">
        <f t="shared" si="19"/>
        <v>-268.46555085441611</v>
      </c>
      <c r="J104" s="40">
        <f t="shared" si="20"/>
        <v>-99.679202764558482</v>
      </c>
      <c r="K104" s="37">
        <f t="shared" si="21"/>
        <v>-368.14475361897462</v>
      </c>
      <c r="L104" s="37">
        <f t="shared" si="22"/>
        <v>-7434884.9653621996</v>
      </c>
      <c r="M104" s="37">
        <f t="shared" si="23"/>
        <v>-10195400.806723883</v>
      </c>
      <c r="N104" s="41">
        <f>'jan-feb'!M104</f>
        <v>-6216195.3678133981</v>
      </c>
      <c r="O104" s="41">
        <f t="shared" si="24"/>
        <v>-3979205.4389104852</v>
      </c>
      <c r="Q104" s="4"/>
      <c r="R104" s="4"/>
      <c r="S104" s="4"/>
      <c r="T104" s="4"/>
    </row>
    <row r="105" spans="1:20" s="34" customFormat="1" x14ac:dyDescent="0.2">
      <c r="A105" s="33">
        <v>3007</v>
      </c>
      <c r="B105" s="34" t="s">
        <v>140</v>
      </c>
      <c r="C105" s="36">
        <v>266677313</v>
      </c>
      <c r="D105" s="36">
        <v>30835</v>
      </c>
      <c r="E105" s="37">
        <f t="shared" si="18"/>
        <v>8648.5264472190684</v>
      </c>
      <c r="F105" s="38">
        <f t="shared" si="15"/>
        <v>0.87173913820717164</v>
      </c>
      <c r="G105" s="39">
        <f t="shared" si="16"/>
        <v>763.48582281602103</v>
      </c>
      <c r="H105" s="39">
        <f t="shared" si="17"/>
        <v>98.131631325743456</v>
      </c>
      <c r="I105" s="37">
        <f t="shared" si="19"/>
        <v>861.61745414176448</v>
      </c>
      <c r="J105" s="40">
        <f t="shared" si="20"/>
        <v>-99.679202764558482</v>
      </c>
      <c r="K105" s="37">
        <f t="shared" si="21"/>
        <v>761.93825137720603</v>
      </c>
      <c r="L105" s="37">
        <f t="shared" si="22"/>
        <v>26567974.198461309</v>
      </c>
      <c r="M105" s="37">
        <f t="shared" si="23"/>
        <v>23494365.981216148</v>
      </c>
      <c r="N105" s="41">
        <f>'jan-feb'!M105</f>
        <v>13383417.181511631</v>
      </c>
      <c r="O105" s="41">
        <f t="shared" si="24"/>
        <v>10110948.799704516</v>
      </c>
      <c r="Q105" s="4"/>
      <c r="R105" s="4"/>
      <c r="S105" s="4"/>
      <c r="T105" s="4"/>
    </row>
    <row r="106" spans="1:20" s="34" customFormat="1" x14ac:dyDescent="0.2">
      <c r="A106" s="33">
        <v>3011</v>
      </c>
      <c r="B106" s="34" t="s">
        <v>67</v>
      </c>
      <c r="C106" s="36">
        <v>50105086</v>
      </c>
      <c r="D106" s="36">
        <v>4694</v>
      </c>
      <c r="E106" s="37">
        <f t="shared" si="18"/>
        <v>10674.283340434597</v>
      </c>
      <c r="F106" s="38">
        <f t="shared" si="15"/>
        <v>1.0759278608856779</v>
      </c>
      <c r="G106" s="39">
        <f t="shared" si="16"/>
        <v>-451.96831311329589</v>
      </c>
      <c r="H106" s="39">
        <f t="shared" si="17"/>
        <v>0</v>
      </c>
      <c r="I106" s="37">
        <f t="shared" si="19"/>
        <v>-451.96831311329589</v>
      </c>
      <c r="J106" s="40">
        <f t="shared" si="20"/>
        <v>-99.679202764558482</v>
      </c>
      <c r="K106" s="37">
        <f t="shared" si="21"/>
        <v>-551.6475158778544</v>
      </c>
      <c r="L106" s="37">
        <f t="shared" si="22"/>
        <v>-2121539.261753811</v>
      </c>
      <c r="M106" s="37">
        <f t="shared" si="23"/>
        <v>-2589433.4395306488</v>
      </c>
      <c r="N106" s="41">
        <f>'jan-feb'!M106</f>
        <v>-265687.32356886211</v>
      </c>
      <c r="O106" s="41">
        <f t="shared" si="24"/>
        <v>-2323746.1159617868</v>
      </c>
      <c r="Q106" s="4"/>
      <c r="R106" s="4"/>
      <c r="S106" s="4"/>
      <c r="T106" s="4"/>
    </row>
    <row r="107" spans="1:20" s="34" customFormat="1" x14ac:dyDescent="0.2">
      <c r="A107" s="33">
        <v>3012</v>
      </c>
      <c r="B107" s="34" t="s">
        <v>68</v>
      </c>
      <c r="C107" s="36">
        <v>10491391</v>
      </c>
      <c r="D107" s="36">
        <v>1325</v>
      </c>
      <c r="E107" s="37">
        <f t="shared" si="18"/>
        <v>7918.0309433962266</v>
      </c>
      <c r="F107" s="38">
        <f t="shared" si="15"/>
        <v>0.79810792197015579</v>
      </c>
      <c r="G107" s="39">
        <f t="shared" si="16"/>
        <v>1201.7831251097261</v>
      </c>
      <c r="H107" s="39">
        <f t="shared" si="17"/>
        <v>353.80505766373807</v>
      </c>
      <c r="I107" s="37">
        <f t="shared" si="19"/>
        <v>1555.5881827734643</v>
      </c>
      <c r="J107" s="40">
        <f t="shared" si="20"/>
        <v>-99.679202764558482</v>
      </c>
      <c r="K107" s="37">
        <f t="shared" si="21"/>
        <v>1455.9089800089057</v>
      </c>
      <c r="L107" s="37">
        <f t="shared" si="22"/>
        <v>2061154.3421748402</v>
      </c>
      <c r="M107" s="37">
        <f t="shared" si="23"/>
        <v>1929079.3985118</v>
      </c>
      <c r="N107" s="41">
        <f>'jan-feb'!M107</f>
        <v>1124661.5210962514</v>
      </c>
      <c r="O107" s="41">
        <f t="shared" si="24"/>
        <v>804417.87741554854</v>
      </c>
      <c r="Q107" s="4"/>
      <c r="R107" s="4"/>
      <c r="S107" s="4"/>
      <c r="T107" s="4"/>
    </row>
    <row r="108" spans="1:20" s="34" customFormat="1" x14ac:dyDescent="0.2">
      <c r="A108" s="33">
        <v>3013</v>
      </c>
      <c r="B108" s="34" t="s">
        <v>69</v>
      </c>
      <c r="C108" s="36">
        <v>28812044</v>
      </c>
      <c r="D108" s="36">
        <v>3601</v>
      </c>
      <c r="E108" s="37">
        <f t="shared" si="18"/>
        <v>8001.1230213829494</v>
      </c>
      <c r="F108" s="38">
        <f t="shared" si="15"/>
        <v>0.80648329283801967</v>
      </c>
      <c r="G108" s="39">
        <f t="shared" si="16"/>
        <v>1151.9278783176924</v>
      </c>
      <c r="H108" s="39">
        <f t="shared" si="17"/>
        <v>324.72283036838508</v>
      </c>
      <c r="I108" s="37">
        <f t="shared" si="19"/>
        <v>1476.6507086860775</v>
      </c>
      <c r="J108" s="40">
        <f t="shared" si="20"/>
        <v>-99.679202764558482</v>
      </c>
      <c r="K108" s="37">
        <f t="shared" si="21"/>
        <v>1376.9715059215189</v>
      </c>
      <c r="L108" s="37">
        <f t="shared" si="22"/>
        <v>5317419.2019785652</v>
      </c>
      <c r="M108" s="37">
        <f t="shared" si="23"/>
        <v>4958474.3928233897</v>
      </c>
      <c r="N108" s="41">
        <f>'jan-feb'!M108</f>
        <v>2358331.5165793216</v>
      </c>
      <c r="O108" s="41">
        <f t="shared" si="24"/>
        <v>2600142.8762440681</v>
      </c>
      <c r="Q108" s="4"/>
      <c r="R108" s="4"/>
      <c r="S108" s="4"/>
      <c r="T108" s="4"/>
    </row>
    <row r="109" spans="1:20" s="34" customFormat="1" x14ac:dyDescent="0.2">
      <c r="A109" s="33">
        <v>3014</v>
      </c>
      <c r="B109" s="34" t="s">
        <v>399</v>
      </c>
      <c r="C109" s="36">
        <v>375096571</v>
      </c>
      <c r="D109" s="36">
        <v>45201</v>
      </c>
      <c r="E109" s="37">
        <f t="shared" si="18"/>
        <v>8298.4131103294167</v>
      </c>
      <c r="F109" s="38">
        <f t="shared" si="15"/>
        <v>0.83644902255132347</v>
      </c>
      <c r="G109" s="39">
        <f t="shared" si="16"/>
        <v>973.553824949812</v>
      </c>
      <c r="H109" s="39">
        <f t="shared" si="17"/>
        <v>220.67129923712153</v>
      </c>
      <c r="I109" s="37">
        <f t="shared" si="19"/>
        <v>1194.2251241869335</v>
      </c>
      <c r="J109" s="40">
        <f t="shared" si="20"/>
        <v>-99.679202764558482</v>
      </c>
      <c r="K109" s="37">
        <f t="shared" si="21"/>
        <v>1094.5459214223749</v>
      </c>
      <c r="L109" s="37">
        <f t="shared" si="22"/>
        <v>53980169.838373579</v>
      </c>
      <c r="M109" s="37">
        <f t="shared" si="23"/>
        <v>49474570.194212772</v>
      </c>
      <c r="N109" s="41">
        <f>'jan-feb'!M109</f>
        <v>14962431.910997465</v>
      </c>
      <c r="O109" s="41">
        <f t="shared" si="24"/>
        <v>34512138.283215307</v>
      </c>
      <c r="Q109" s="4"/>
      <c r="R109" s="4"/>
      <c r="S109" s="4"/>
      <c r="T109" s="4"/>
    </row>
    <row r="110" spans="1:20" s="34" customFormat="1" x14ac:dyDescent="0.2">
      <c r="A110" s="33">
        <v>3015</v>
      </c>
      <c r="B110" s="34" t="s">
        <v>70</v>
      </c>
      <c r="C110" s="36">
        <v>30875031</v>
      </c>
      <c r="D110" s="36">
        <v>3825</v>
      </c>
      <c r="E110" s="37">
        <f t="shared" si="18"/>
        <v>8071.9035294117648</v>
      </c>
      <c r="F110" s="38">
        <f t="shared" si="15"/>
        <v>0.81361770347403561</v>
      </c>
      <c r="G110" s="39">
        <f t="shared" si="16"/>
        <v>1109.4595735004032</v>
      </c>
      <c r="H110" s="39">
        <f t="shared" si="17"/>
        <v>299.9496525582997</v>
      </c>
      <c r="I110" s="37">
        <f t="shared" si="19"/>
        <v>1409.4092260587029</v>
      </c>
      <c r="J110" s="40">
        <f t="shared" si="20"/>
        <v>-99.679202764558482</v>
      </c>
      <c r="K110" s="37">
        <f t="shared" si="21"/>
        <v>1309.7300232941443</v>
      </c>
      <c r="L110" s="37">
        <f t="shared" si="22"/>
        <v>5390990.2896745382</v>
      </c>
      <c r="M110" s="37">
        <f t="shared" si="23"/>
        <v>5009717.339100102</v>
      </c>
      <c r="N110" s="41">
        <f>'jan-feb'!M110</f>
        <v>1606318.3731646491</v>
      </c>
      <c r="O110" s="41">
        <f t="shared" si="24"/>
        <v>3403398.9659354528</v>
      </c>
      <c r="Q110" s="4"/>
      <c r="R110" s="4"/>
      <c r="S110" s="4"/>
      <c r="T110" s="4"/>
    </row>
    <row r="111" spans="1:20" s="34" customFormat="1" x14ac:dyDescent="0.2">
      <c r="A111" s="33">
        <v>3016</v>
      </c>
      <c r="B111" s="34" t="s">
        <v>71</v>
      </c>
      <c r="C111" s="36">
        <v>65293109</v>
      </c>
      <c r="D111" s="36">
        <v>8222</v>
      </c>
      <c r="E111" s="37">
        <f t="shared" si="18"/>
        <v>7941.2684261736804</v>
      </c>
      <c r="F111" s="38">
        <f t="shared" si="15"/>
        <v>0.80045017337380797</v>
      </c>
      <c r="G111" s="39">
        <f t="shared" si="16"/>
        <v>1187.8406354432539</v>
      </c>
      <c r="H111" s="39">
        <f t="shared" si="17"/>
        <v>345.67193869162924</v>
      </c>
      <c r="I111" s="37">
        <f t="shared" si="19"/>
        <v>1533.5125741348832</v>
      </c>
      <c r="J111" s="40">
        <f t="shared" si="20"/>
        <v>-99.679202764558482</v>
      </c>
      <c r="K111" s="37">
        <f t="shared" si="21"/>
        <v>1433.8333713703246</v>
      </c>
      <c r="L111" s="37">
        <f t="shared" si="22"/>
        <v>12608540.38453701</v>
      </c>
      <c r="M111" s="37">
        <f t="shared" si="23"/>
        <v>11788977.979406809</v>
      </c>
      <c r="N111" s="41">
        <f>'jan-feb'!M111</f>
        <v>5257881.7560025509</v>
      </c>
      <c r="O111" s="41">
        <f t="shared" si="24"/>
        <v>6531096.2234042585</v>
      </c>
      <c r="Q111" s="4"/>
      <c r="R111" s="4"/>
      <c r="S111" s="4"/>
      <c r="T111" s="4"/>
    </row>
    <row r="112" spans="1:20" s="34" customFormat="1" x14ac:dyDescent="0.2">
      <c r="A112" s="33">
        <v>3017</v>
      </c>
      <c r="B112" s="34" t="s">
        <v>72</v>
      </c>
      <c r="C112" s="36">
        <v>64848884</v>
      </c>
      <c r="D112" s="36">
        <v>7568</v>
      </c>
      <c r="E112" s="37">
        <f t="shared" si="18"/>
        <v>8568.8271670190279</v>
      </c>
      <c r="F112" s="38">
        <f t="shared" si="15"/>
        <v>0.86370574867413097</v>
      </c>
      <c r="G112" s="39">
        <f t="shared" si="16"/>
        <v>811.30539093604523</v>
      </c>
      <c r="H112" s="39">
        <f t="shared" si="17"/>
        <v>126.0263793957576</v>
      </c>
      <c r="I112" s="37">
        <f t="shared" si="19"/>
        <v>937.33177033180277</v>
      </c>
      <c r="J112" s="40">
        <f t="shared" si="20"/>
        <v>-99.679202764558482</v>
      </c>
      <c r="K112" s="37">
        <f t="shared" si="21"/>
        <v>837.65256756724432</v>
      </c>
      <c r="L112" s="37">
        <f t="shared" si="22"/>
        <v>7093726.8378710831</v>
      </c>
      <c r="M112" s="37">
        <f t="shared" si="23"/>
        <v>6339354.6313489052</v>
      </c>
      <c r="N112" s="41">
        <f>'jan-feb'!M112</f>
        <v>2800653.801061458</v>
      </c>
      <c r="O112" s="41">
        <f t="shared" si="24"/>
        <v>3538700.8302874472</v>
      </c>
      <c r="Q112" s="4"/>
      <c r="R112" s="4"/>
      <c r="S112" s="4"/>
      <c r="T112" s="4"/>
    </row>
    <row r="113" spans="1:20" s="34" customFormat="1" x14ac:dyDescent="0.2">
      <c r="A113" s="33">
        <v>3018</v>
      </c>
      <c r="B113" s="34" t="s">
        <v>400</v>
      </c>
      <c r="C113" s="36">
        <v>47447346</v>
      </c>
      <c r="D113" s="36">
        <v>5805</v>
      </c>
      <c r="E113" s="37">
        <f t="shared" si="18"/>
        <v>8173.5307493540049</v>
      </c>
      <c r="F113" s="38">
        <f t="shared" si="15"/>
        <v>0.82386134736776806</v>
      </c>
      <c r="G113" s="39">
        <f t="shared" si="16"/>
        <v>1048.4832415350591</v>
      </c>
      <c r="H113" s="39">
        <f t="shared" si="17"/>
        <v>264.38012557851567</v>
      </c>
      <c r="I113" s="37">
        <f t="shared" si="19"/>
        <v>1312.8633671135747</v>
      </c>
      <c r="J113" s="40">
        <f t="shared" si="20"/>
        <v>-99.679202764558482</v>
      </c>
      <c r="K113" s="37">
        <f t="shared" si="21"/>
        <v>1213.1841643490161</v>
      </c>
      <c r="L113" s="37">
        <f t="shared" si="22"/>
        <v>7621171.846094301</v>
      </c>
      <c r="M113" s="37">
        <f t="shared" si="23"/>
        <v>7042534.0740460381</v>
      </c>
      <c r="N113" s="41">
        <f>'jan-feb'!M113</f>
        <v>3127150.7028028215</v>
      </c>
      <c r="O113" s="41">
        <f t="shared" si="24"/>
        <v>3915383.3712432166</v>
      </c>
      <c r="Q113" s="4"/>
      <c r="R113" s="4"/>
      <c r="S113" s="4"/>
      <c r="T113" s="4"/>
    </row>
    <row r="114" spans="1:20" s="34" customFormat="1" x14ac:dyDescent="0.2">
      <c r="A114" s="33">
        <v>3019</v>
      </c>
      <c r="B114" s="34" t="s">
        <v>73</v>
      </c>
      <c r="C114" s="36">
        <v>175447539</v>
      </c>
      <c r="D114" s="36">
        <v>18290</v>
      </c>
      <c r="E114" s="37">
        <f t="shared" si="18"/>
        <v>9592.5390377255335</v>
      </c>
      <c r="F114" s="38">
        <f t="shared" si="15"/>
        <v>0.96689207866784854</v>
      </c>
      <c r="G114" s="39">
        <f t="shared" si="16"/>
        <v>197.07826851214193</v>
      </c>
      <c r="H114" s="39">
        <f t="shared" si="17"/>
        <v>0</v>
      </c>
      <c r="I114" s="37">
        <f t="shared" si="19"/>
        <v>197.07826851214193</v>
      </c>
      <c r="J114" s="40">
        <f t="shared" si="20"/>
        <v>-99.679202764558482</v>
      </c>
      <c r="K114" s="37">
        <f t="shared" si="21"/>
        <v>97.39906574758345</v>
      </c>
      <c r="L114" s="37">
        <f t="shared" si="22"/>
        <v>3604561.5310870758</v>
      </c>
      <c r="M114" s="37">
        <f t="shared" si="23"/>
        <v>1781428.9125233013</v>
      </c>
      <c r="N114" s="41">
        <f>'jan-feb'!M114</f>
        <v>2106500.3124681534</v>
      </c>
      <c r="O114" s="41">
        <f t="shared" si="24"/>
        <v>-325071.39994485211</v>
      </c>
      <c r="Q114" s="4"/>
      <c r="R114" s="4"/>
      <c r="S114" s="4"/>
      <c r="T114" s="4"/>
    </row>
    <row r="115" spans="1:20" s="34" customFormat="1" x14ac:dyDescent="0.2">
      <c r="A115" s="33">
        <v>3020</v>
      </c>
      <c r="B115" s="34" t="s">
        <v>401</v>
      </c>
      <c r="C115" s="36">
        <v>666604211</v>
      </c>
      <c r="D115" s="36">
        <v>60034</v>
      </c>
      <c r="E115" s="37">
        <f t="shared" si="18"/>
        <v>11103.778042442616</v>
      </c>
      <c r="F115" s="38">
        <f t="shared" si="15"/>
        <v>1.1192193214226818</v>
      </c>
      <c r="G115" s="39">
        <f t="shared" si="16"/>
        <v>-709.66513431810779</v>
      </c>
      <c r="H115" s="39">
        <f t="shared" si="17"/>
        <v>0</v>
      </c>
      <c r="I115" s="37">
        <f t="shared" si="19"/>
        <v>-709.66513431810779</v>
      </c>
      <c r="J115" s="40">
        <f t="shared" si="20"/>
        <v>-99.679202764558482</v>
      </c>
      <c r="K115" s="37">
        <f t="shared" si="21"/>
        <v>-809.34433708266624</v>
      </c>
      <c r="L115" s="37">
        <f t="shared" si="22"/>
        <v>-42604036.673653282</v>
      </c>
      <c r="M115" s="37">
        <f t="shared" si="23"/>
        <v>-48588177.932420783</v>
      </c>
      <c r="N115" s="41">
        <f>'jan-feb'!M115</f>
        <v>-13163439.759764187</v>
      </c>
      <c r="O115" s="41">
        <f t="shared" si="24"/>
        <v>-35424738.172656596</v>
      </c>
      <c r="Q115" s="4"/>
      <c r="R115" s="4"/>
      <c r="S115" s="4"/>
      <c r="T115" s="4"/>
    </row>
    <row r="116" spans="1:20" s="34" customFormat="1" x14ac:dyDescent="0.2">
      <c r="A116" s="33">
        <v>3021</v>
      </c>
      <c r="B116" s="34" t="s">
        <v>74</v>
      </c>
      <c r="C116" s="36">
        <v>190715413</v>
      </c>
      <c r="D116" s="36">
        <v>20439</v>
      </c>
      <c r="E116" s="37">
        <f t="shared" si="18"/>
        <v>9330.9561622388574</v>
      </c>
      <c r="F116" s="38">
        <f t="shared" si="15"/>
        <v>0.94052550259987189</v>
      </c>
      <c r="G116" s="39">
        <f t="shared" si="16"/>
        <v>354.02799380414763</v>
      </c>
      <c r="H116" s="39">
        <f t="shared" si="17"/>
        <v>0</v>
      </c>
      <c r="I116" s="37">
        <f t="shared" si="19"/>
        <v>354.02799380414763</v>
      </c>
      <c r="J116" s="40">
        <f t="shared" si="20"/>
        <v>-99.679202764558482</v>
      </c>
      <c r="K116" s="37">
        <f t="shared" si="21"/>
        <v>254.34879103958914</v>
      </c>
      <c r="L116" s="37">
        <f t="shared" si="22"/>
        <v>7235978.1653629737</v>
      </c>
      <c r="M116" s="37">
        <f t="shared" si="23"/>
        <v>5198634.9400581624</v>
      </c>
      <c r="N116" s="41">
        <f>'jan-feb'!M116</f>
        <v>2153653.7608385216</v>
      </c>
      <c r="O116" s="41">
        <f t="shared" si="24"/>
        <v>3044981.1792196408</v>
      </c>
      <c r="Q116" s="4"/>
      <c r="R116" s="4"/>
      <c r="S116" s="4"/>
      <c r="T116" s="4"/>
    </row>
    <row r="117" spans="1:20" s="34" customFormat="1" x14ac:dyDescent="0.2">
      <c r="A117" s="33">
        <v>3022</v>
      </c>
      <c r="B117" s="34" t="s">
        <v>75</v>
      </c>
      <c r="C117" s="36">
        <v>182372482</v>
      </c>
      <c r="D117" s="36">
        <v>15953</v>
      </c>
      <c r="E117" s="37">
        <f t="shared" si="18"/>
        <v>11431.861217325895</v>
      </c>
      <c r="F117" s="38">
        <f t="shared" si="15"/>
        <v>1.15228887909571</v>
      </c>
      <c r="G117" s="39">
        <f t="shared" si="16"/>
        <v>-906.51503924807514</v>
      </c>
      <c r="H117" s="39">
        <f t="shared" si="17"/>
        <v>0</v>
      </c>
      <c r="I117" s="37">
        <f t="shared" si="19"/>
        <v>-906.51503924807514</v>
      </c>
      <c r="J117" s="40">
        <f t="shared" si="20"/>
        <v>-99.679202764558482</v>
      </c>
      <c r="K117" s="37">
        <f t="shared" si="21"/>
        <v>-1006.1942420126336</v>
      </c>
      <c r="L117" s="37">
        <f t="shared" si="22"/>
        <v>-14461634.421124542</v>
      </c>
      <c r="M117" s="37">
        <f t="shared" si="23"/>
        <v>-16051816.742827544</v>
      </c>
      <c r="N117" s="41">
        <f>'jan-feb'!M117</f>
        <v>-4753945.5464623058</v>
      </c>
      <c r="O117" s="41">
        <f t="shared" si="24"/>
        <v>-11297871.196365237</v>
      </c>
      <c r="Q117" s="4"/>
      <c r="R117" s="4"/>
      <c r="S117" s="4"/>
      <c r="T117" s="4"/>
    </row>
    <row r="118" spans="1:20" s="34" customFormat="1" x14ac:dyDescent="0.2">
      <c r="A118" s="33">
        <v>3023</v>
      </c>
      <c r="B118" s="34" t="s">
        <v>76</v>
      </c>
      <c r="C118" s="36">
        <v>208569943</v>
      </c>
      <c r="D118" s="36">
        <v>19805</v>
      </c>
      <c r="E118" s="37">
        <f t="shared" si="18"/>
        <v>10531.176117142137</v>
      </c>
      <c r="F118" s="38">
        <f t="shared" si="15"/>
        <v>1.0615031877040051</v>
      </c>
      <c r="G118" s="39">
        <f t="shared" si="16"/>
        <v>-366.10397913781998</v>
      </c>
      <c r="H118" s="39">
        <f t="shared" si="17"/>
        <v>0</v>
      </c>
      <c r="I118" s="37">
        <f t="shared" si="19"/>
        <v>-366.10397913781998</v>
      </c>
      <c r="J118" s="40">
        <f t="shared" si="20"/>
        <v>-99.679202764558482</v>
      </c>
      <c r="K118" s="37">
        <f t="shared" si="21"/>
        <v>-465.78318190237849</v>
      </c>
      <c r="L118" s="37">
        <f t="shared" si="22"/>
        <v>-7250689.3068245249</v>
      </c>
      <c r="M118" s="37">
        <f t="shared" si="23"/>
        <v>-9224835.9175766055</v>
      </c>
      <c r="N118" s="41">
        <f>'jan-feb'!M118</f>
        <v>-3580672.7258375175</v>
      </c>
      <c r="O118" s="41">
        <f t="shared" si="24"/>
        <v>-5644163.1917390879</v>
      </c>
      <c r="Q118" s="4"/>
      <c r="R118" s="4"/>
      <c r="S118" s="4"/>
      <c r="T118" s="4"/>
    </row>
    <row r="119" spans="1:20" s="34" customFormat="1" x14ac:dyDescent="0.2">
      <c r="A119" s="33">
        <v>3024</v>
      </c>
      <c r="B119" s="34" t="s">
        <v>77</v>
      </c>
      <c r="C119" s="36">
        <v>1967342377</v>
      </c>
      <c r="D119" s="36">
        <v>128233</v>
      </c>
      <c r="E119" s="37">
        <f t="shared" si="18"/>
        <v>15341.935203886675</v>
      </c>
      <c r="F119" s="38">
        <f t="shared" si="15"/>
        <v>1.5464097213192771</v>
      </c>
      <c r="G119" s="39">
        <f t="shared" si="16"/>
        <v>-3252.5594311845425</v>
      </c>
      <c r="H119" s="39">
        <f t="shared" si="17"/>
        <v>0</v>
      </c>
      <c r="I119" s="37">
        <f t="shared" si="19"/>
        <v>-3252.5594311845425</v>
      </c>
      <c r="J119" s="40">
        <f t="shared" si="20"/>
        <v>-99.679202764558482</v>
      </c>
      <c r="K119" s="37">
        <f t="shared" si="21"/>
        <v>-3352.2386339491009</v>
      </c>
      <c r="L119" s="37">
        <f t="shared" si="22"/>
        <v>-417085453.53908741</v>
      </c>
      <c r="M119" s="37">
        <f t="shared" si="23"/>
        <v>-429867616.74719507</v>
      </c>
      <c r="N119" s="41">
        <f>'jan-feb'!M119</f>
        <v>-140096068.9332352</v>
      </c>
      <c r="O119" s="41">
        <f t="shared" si="24"/>
        <v>-289771547.81395984</v>
      </c>
      <c r="Q119" s="4"/>
      <c r="R119" s="4"/>
      <c r="S119" s="4"/>
      <c r="T119" s="4"/>
    </row>
    <row r="120" spans="1:20" s="34" customFormat="1" x14ac:dyDescent="0.2">
      <c r="A120" s="33">
        <v>3025</v>
      </c>
      <c r="B120" s="34" t="s">
        <v>78</v>
      </c>
      <c r="C120" s="36">
        <v>1220282601</v>
      </c>
      <c r="D120" s="36">
        <v>94915</v>
      </c>
      <c r="E120" s="37">
        <f t="shared" si="18"/>
        <v>12856.5832692409</v>
      </c>
      <c r="F120" s="38">
        <f t="shared" si="15"/>
        <v>1.295895536403268</v>
      </c>
      <c r="G120" s="39">
        <f t="shared" si="16"/>
        <v>-1761.3482703970781</v>
      </c>
      <c r="H120" s="39">
        <f t="shared" si="17"/>
        <v>0</v>
      </c>
      <c r="I120" s="37">
        <f t="shared" si="19"/>
        <v>-1761.3482703970781</v>
      </c>
      <c r="J120" s="40">
        <f t="shared" si="20"/>
        <v>-99.679202764558482</v>
      </c>
      <c r="K120" s="37">
        <f t="shared" si="21"/>
        <v>-1861.0274731616366</v>
      </c>
      <c r="L120" s="37">
        <f t="shared" si="22"/>
        <v>-167178371.08473867</v>
      </c>
      <c r="M120" s="37">
        <f t="shared" si="23"/>
        <v>-176639422.61513674</v>
      </c>
      <c r="N120" s="41">
        <f>'jan-feb'!M120</f>
        <v>-52171683.715368263</v>
      </c>
      <c r="O120" s="41">
        <f t="shared" si="24"/>
        <v>-124467738.89976847</v>
      </c>
      <c r="Q120" s="4"/>
      <c r="R120" s="4"/>
      <c r="S120" s="4"/>
      <c r="T120" s="4"/>
    </row>
    <row r="121" spans="1:20" s="34" customFormat="1" x14ac:dyDescent="0.2">
      <c r="A121" s="33">
        <v>3026</v>
      </c>
      <c r="B121" s="34" t="s">
        <v>79</v>
      </c>
      <c r="C121" s="36">
        <v>137796898</v>
      </c>
      <c r="D121" s="36">
        <v>17591</v>
      </c>
      <c r="E121" s="37">
        <f t="shared" si="18"/>
        <v>7833.3749076232161</v>
      </c>
      <c r="F121" s="38">
        <f t="shared" si="15"/>
        <v>0.7895749100034144</v>
      </c>
      <c r="G121" s="39">
        <f t="shared" si="16"/>
        <v>1252.5767465735323</v>
      </c>
      <c r="H121" s="39">
        <f t="shared" si="17"/>
        <v>383.43467018429169</v>
      </c>
      <c r="I121" s="37">
        <f t="shared" si="19"/>
        <v>1636.011416757824</v>
      </c>
      <c r="J121" s="40">
        <f t="shared" si="20"/>
        <v>-99.679202764558482</v>
      </c>
      <c r="K121" s="37">
        <f t="shared" si="21"/>
        <v>1536.3322139932654</v>
      </c>
      <c r="L121" s="37">
        <f t="shared" si="22"/>
        <v>28779076.832186881</v>
      </c>
      <c r="M121" s="37">
        <f t="shared" si="23"/>
        <v>27025619.976355534</v>
      </c>
      <c r="N121" s="41">
        <f>'jan-feb'!M121</f>
        <v>12828502.842154082</v>
      </c>
      <c r="O121" s="41">
        <f t="shared" si="24"/>
        <v>14197117.134201452</v>
      </c>
      <c r="Q121" s="4"/>
      <c r="R121" s="4"/>
      <c r="S121" s="4"/>
      <c r="T121" s="4"/>
    </row>
    <row r="122" spans="1:20" s="34" customFormat="1" x14ac:dyDescent="0.2">
      <c r="A122" s="33">
        <v>3027</v>
      </c>
      <c r="B122" s="34" t="s">
        <v>80</v>
      </c>
      <c r="C122" s="36">
        <v>186022161</v>
      </c>
      <c r="D122" s="36">
        <v>18730</v>
      </c>
      <c r="E122" s="37">
        <f t="shared" si="18"/>
        <v>9931.7758142018156</v>
      </c>
      <c r="F122" s="38">
        <f t="shared" si="15"/>
        <v>1.0010858776899587</v>
      </c>
      <c r="G122" s="39">
        <f t="shared" si="16"/>
        <v>-6.4637973736273127</v>
      </c>
      <c r="H122" s="39">
        <f t="shared" si="17"/>
        <v>0</v>
      </c>
      <c r="I122" s="37">
        <f t="shared" si="19"/>
        <v>-6.4637973736273127</v>
      </c>
      <c r="J122" s="40">
        <f t="shared" si="20"/>
        <v>-99.679202764558482</v>
      </c>
      <c r="K122" s="37">
        <f t="shared" si="21"/>
        <v>-106.1430001381858</v>
      </c>
      <c r="L122" s="37">
        <f t="shared" si="22"/>
        <v>-121066.92480803956</v>
      </c>
      <c r="M122" s="37">
        <f t="shared" si="23"/>
        <v>-1988058.3925882201</v>
      </c>
      <c r="N122" s="41">
        <f>'jan-feb'!M122</f>
        <v>-224784.99898695812</v>
      </c>
      <c r="O122" s="41">
        <f t="shared" si="24"/>
        <v>-1763273.393601262</v>
      </c>
      <c r="Q122" s="4"/>
      <c r="R122" s="4"/>
      <c r="S122" s="4"/>
      <c r="T122" s="4"/>
    </row>
    <row r="123" spans="1:20" s="34" customFormat="1" x14ac:dyDescent="0.2">
      <c r="A123" s="33">
        <v>3028</v>
      </c>
      <c r="B123" s="34" t="s">
        <v>81</v>
      </c>
      <c r="C123" s="36">
        <v>95410693</v>
      </c>
      <c r="D123" s="36">
        <v>11065</v>
      </c>
      <c r="E123" s="37">
        <f t="shared" si="18"/>
        <v>8622.746769091731</v>
      </c>
      <c r="F123" s="38">
        <f t="shared" si="15"/>
        <v>0.86914064301482474</v>
      </c>
      <c r="G123" s="39">
        <f t="shared" si="16"/>
        <v>778.95362969242342</v>
      </c>
      <c r="H123" s="39">
        <f t="shared" si="17"/>
        <v>107.15451867031152</v>
      </c>
      <c r="I123" s="37">
        <f t="shared" si="19"/>
        <v>886.10814836273494</v>
      </c>
      <c r="J123" s="40">
        <f t="shared" si="20"/>
        <v>-99.679202764558482</v>
      </c>
      <c r="K123" s="37">
        <f t="shared" si="21"/>
        <v>786.42894559817648</v>
      </c>
      <c r="L123" s="37">
        <f t="shared" si="22"/>
        <v>9804786.6616336629</v>
      </c>
      <c r="M123" s="37">
        <f t="shared" si="23"/>
        <v>8701836.2830438223</v>
      </c>
      <c r="N123" s="41">
        <f>'jan-feb'!M123</f>
        <v>4206095.5931547321</v>
      </c>
      <c r="O123" s="41">
        <f t="shared" si="24"/>
        <v>4495740.6898890901</v>
      </c>
      <c r="Q123" s="4"/>
      <c r="R123" s="4"/>
      <c r="S123" s="4"/>
      <c r="T123" s="4"/>
    </row>
    <row r="124" spans="1:20" s="34" customFormat="1" x14ac:dyDescent="0.2">
      <c r="A124" s="33">
        <v>3029</v>
      </c>
      <c r="B124" s="34" t="s">
        <v>82</v>
      </c>
      <c r="C124" s="36">
        <v>433744823</v>
      </c>
      <c r="D124" s="36">
        <v>42740</v>
      </c>
      <c r="E124" s="37">
        <f t="shared" si="18"/>
        <v>10148.451637810014</v>
      </c>
      <c r="F124" s="38">
        <f t="shared" si="15"/>
        <v>1.022925990788448</v>
      </c>
      <c r="G124" s="39">
        <f t="shared" si="16"/>
        <v>-136.46929153854651</v>
      </c>
      <c r="H124" s="39">
        <f t="shared" si="17"/>
        <v>0</v>
      </c>
      <c r="I124" s="37">
        <f t="shared" si="19"/>
        <v>-136.46929153854651</v>
      </c>
      <c r="J124" s="40">
        <f t="shared" si="20"/>
        <v>-99.679202764558482</v>
      </c>
      <c r="K124" s="37">
        <f t="shared" si="21"/>
        <v>-236.148494303105</v>
      </c>
      <c r="L124" s="37">
        <f t="shared" si="22"/>
        <v>-5832697.5203574784</v>
      </c>
      <c r="M124" s="37">
        <f t="shared" si="23"/>
        <v>-10092986.646514708</v>
      </c>
      <c r="N124" s="41">
        <f>'jan-feb'!M124</f>
        <v>-148392.33543526829</v>
      </c>
      <c r="O124" s="41">
        <f t="shared" si="24"/>
        <v>-9944594.3110794406</v>
      </c>
      <c r="Q124" s="4"/>
      <c r="R124" s="4"/>
      <c r="S124" s="4"/>
      <c r="T124" s="4"/>
    </row>
    <row r="125" spans="1:20" s="34" customFormat="1" x14ac:dyDescent="0.2">
      <c r="A125" s="33">
        <v>3030</v>
      </c>
      <c r="B125" s="34" t="s">
        <v>402</v>
      </c>
      <c r="C125" s="36">
        <v>892848649</v>
      </c>
      <c r="D125" s="36">
        <v>86953</v>
      </c>
      <c r="E125" s="37">
        <f t="shared" si="18"/>
        <v>10268.175324600646</v>
      </c>
      <c r="F125" s="38">
        <f t="shared" si="15"/>
        <v>1.0349936908969919</v>
      </c>
      <c r="G125" s="39">
        <f t="shared" si="16"/>
        <v>-208.30350361292585</v>
      </c>
      <c r="H125" s="39">
        <f t="shared" si="17"/>
        <v>0</v>
      </c>
      <c r="I125" s="37">
        <f t="shared" si="19"/>
        <v>-208.30350361292585</v>
      </c>
      <c r="J125" s="40">
        <f t="shared" si="20"/>
        <v>-99.679202764558482</v>
      </c>
      <c r="K125" s="37">
        <f t="shared" si="21"/>
        <v>-307.98270637748431</v>
      </c>
      <c r="L125" s="37">
        <f t="shared" si="22"/>
        <v>-18112614.549654741</v>
      </c>
      <c r="M125" s="37">
        <f t="shared" si="23"/>
        <v>-26780020.267641392</v>
      </c>
      <c r="N125" s="41">
        <f>'jan-feb'!M125</f>
        <v>-12628006.022173662</v>
      </c>
      <c r="O125" s="41">
        <f t="shared" si="24"/>
        <v>-14152014.24546773</v>
      </c>
      <c r="Q125" s="4"/>
      <c r="R125" s="4"/>
      <c r="S125" s="4"/>
      <c r="T125" s="4"/>
    </row>
    <row r="126" spans="1:20" s="34" customFormat="1" x14ac:dyDescent="0.2">
      <c r="A126" s="33">
        <v>3031</v>
      </c>
      <c r="B126" s="34" t="s">
        <v>83</v>
      </c>
      <c r="C126" s="36">
        <v>258506595</v>
      </c>
      <c r="D126" s="36">
        <v>24454</v>
      </c>
      <c r="E126" s="37">
        <f t="shared" si="18"/>
        <v>10571.137441727325</v>
      </c>
      <c r="F126" s="38">
        <f t="shared" si="15"/>
        <v>1.0655311398491605</v>
      </c>
      <c r="G126" s="39">
        <f t="shared" si="16"/>
        <v>-390.08077388893327</v>
      </c>
      <c r="H126" s="39">
        <f t="shared" si="17"/>
        <v>0</v>
      </c>
      <c r="I126" s="37">
        <f t="shared" si="19"/>
        <v>-390.08077388893327</v>
      </c>
      <c r="J126" s="40">
        <f t="shared" si="20"/>
        <v>-99.679202764558482</v>
      </c>
      <c r="K126" s="37">
        <f t="shared" si="21"/>
        <v>-489.75997665349178</v>
      </c>
      <c r="L126" s="37">
        <f t="shared" si="22"/>
        <v>-9539035.2446799744</v>
      </c>
      <c r="M126" s="37">
        <f t="shared" si="23"/>
        <v>-11976590.469084488</v>
      </c>
      <c r="N126" s="41">
        <f>'jan-feb'!M126</f>
        <v>-2961427.4561893782</v>
      </c>
      <c r="O126" s="41">
        <f t="shared" si="24"/>
        <v>-9015163.012895111</v>
      </c>
      <c r="Q126" s="4"/>
      <c r="R126" s="4"/>
      <c r="S126" s="4"/>
      <c r="T126" s="4"/>
    </row>
    <row r="127" spans="1:20" s="34" customFormat="1" x14ac:dyDescent="0.2">
      <c r="A127" s="33">
        <v>3032</v>
      </c>
      <c r="B127" s="34" t="s">
        <v>84</v>
      </c>
      <c r="C127" s="36">
        <v>75765199</v>
      </c>
      <c r="D127" s="36">
        <v>7043</v>
      </c>
      <c r="E127" s="37">
        <f t="shared" si="18"/>
        <v>10757.517961096124</v>
      </c>
      <c r="F127" s="38">
        <f t="shared" si="15"/>
        <v>1.0843175995223462</v>
      </c>
      <c r="G127" s="39">
        <f t="shared" si="16"/>
        <v>-501.90908551021238</v>
      </c>
      <c r="H127" s="39">
        <f t="shared" si="17"/>
        <v>0</v>
      </c>
      <c r="I127" s="37">
        <f t="shared" si="19"/>
        <v>-501.90908551021238</v>
      </c>
      <c r="J127" s="40">
        <f t="shared" si="20"/>
        <v>-99.679202764558482</v>
      </c>
      <c r="K127" s="37">
        <f t="shared" si="21"/>
        <v>-601.58828827477089</v>
      </c>
      <c r="L127" s="37">
        <f t="shared" si="22"/>
        <v>-3534945.6892484259</v>
      </c>
      <c r="M127" s="37">
        <f t="shared" si="23"/>
        <v>-4236986.3143192111</v>
      </c>
      <c r="N127" s="41">
        <f>'jan-feb'!M127</f>
        <v>-973734.48949626996</v>
      </c>
      <c r="O127" s="41">
        <f t="shared" si="24"/>
        <v>-3263251.8248229409</v>
      </c>
      <c r="Q127" s="4"/>
      <c r="R127" s="4"/>
      <c r="S127" s="4"/>
      <c r="T127" s="4"/>
    </row>
    <row r="128" spans="1:20" s="34" customFormat="1" x14ac:dyDescent="0.2">
      <c r="A128" s="33">
        <v>3033</v>
      </c>
      <c r="B128" s="34" t="s">
        <v>85</v>
      </c>
      <c r="C128" s="36">
        <v>360690425</v>
      </c>
      <c r="D128" s="36">
        <v>40459</v>
      </c>
      <c r="E128" s="37">
        <f t="shared" si="18"/>
        <v>8914.9614424479096</v>
      </c>
      <c r="F128" s="38">
        <f t="shared" si="15"/>
        <v>0.89859478980822627</v>
      </c>
      <c r="G128" s="39">
        <f t="shared" si="16"/>
        <v>603.62482567871632</v>
      </c>
      <c r="H128" s="39">
        <f t="shared" si="17"/>
        <v>4.8793829956490296</v>
      </c>
      <c r="I128" s="37">
        <f t="shared" si="19"/>
        <v>608.50420867436537</v>
      </c>
      <c r="J128" s="40">
        <f t="shared" si="20"/>
        <v>-99.679202764558482</v>
      </c>
      <c r="K128" s="37">
        <f t="shared" si="21"/>
        <v>508.82500590980692</v>
      </c>
      <c r="L128" s="37">
        <f t="shared" si="22"/>
        <v>24619471.778756149</v>
      </c>
      <c r="M128" s="37">
        <f t="shared" si="23"/>
        <v>20586550.914104879</v>
      </c>
      <c r="N128" s="41">
        <f>'jan-feb'!M128</f>
        <v>12134250.835874142</v>
      </c>
      <c r="O128" s="41">
        <f t="shared" si="24"/>
        <v>8452300.0782307368</v>
      </c>
      <c r="Q128" s="4"/>
      <c r="R128" s="4"/>
      <c r="S128" s="4"/>
      <c r="T128" s="4"/>
    </row>
    <row r="129" spans="1:20" s="34" customFormat="1" x14ac:dyDescent="0.2">
      <c r="A129" s="33">
        <v>3034</v>
      </c>
      <c r="B129" s="34" t="s">
        <v>86</v>
      </c>
      <c r="C129" s="36">
        <v>191518859</v>
      </c>
      <c r="D129" s="36">
        <v>23422</v>
      </c>
      <c r="E129" s="37">
        <f t="shared" si="18"/>
        <v>8176.8789599521815</v>
      </c>
      <c r="F129" s="38">
        <f t="shared" si="15"/>
        <v>0.82419883448065412</v>
      </c>
      <c r="G129" s="39">
        <f t="shared" si="16"/>
        <v>1046.4743151761531</v>
      </c>
      <c r="H129" s="39">
        <f t="shared" si="17"/>
        <v>263.20825186915386</v>
      </c>
      <c r="I129" s="37">
        <f t="shared" si="19"/>
        <v>1309.682567045307</v>
      </c>
      <c r="J129" s="40">
        <f t="shared" si="20"/>
        <v>-99.679202764558482</v>
      </c>
      <c r="K129" s="37">
        <f t="shared" si="21"/>
        <v>1210.0033642807484</v>
      </c>
      <c r="L129" s="37">
        <f t="shared" si="22"/>
        <v>30675385.08533518</v>
      </c>
      <c r="M129" s="37">
        <f t="shared" si="23"/>
        <v>28340698.798183691</v>
      </c>
      <c r="N129" s="41">
        <f>'jan-feb'!M129</f>
        <v>13385615.888578413</v>
      </c>
      <c r="O129" s="41">
        <f t="shared" si="24"/>
        <v>14955082.909605278</v>
      </c>
      <c r="Q129" s="4"/>
      <c r="R129" s="4"/>
      <c r="S129" s="4"/>
      <c r="T129" s="4"/>
    </row>
    <row r="130" spans="1:20" s="34" customFormat="1" x14ac:dyDescent="0.2">
      <c r="A130" s="33">
        <v>3035</v>
      </c>
      <c r="B130" s="34" t="s">
        <v>87</v>
      </c>
      <c r="C130" s="36">
        <v>205417663</v>
      </c>
      <c r="D130" s="36">
        <v>26031</v>
      </c>
      <c r="E130" s="37">
        <f t="shared" si="18"/>
        <v>7891.2705236064694</v>
      </c>
      <c r="F130" s="38">
        <f t="shared" si="15"/>
        <v>0.79541057168419049</v>
      </c>
      <c r="G130" s="39">
        <f t="shared" si="16"/>
        <v>1217.8393769835805</v>
      </c>
      <c r="H130" s="39">
        <f t="shared" si="17"/>
        <v>363.17120459015308</v>
      </c>
      <c r="I130" s="37">
        <f t="shared" si="19"/>
        <v>1581.0105815737336</v>
      </c>
      <c r="J130" s="40">
        <f t="shared" si="20"/>
        <v>-99.679202764558482</v>
      </c>
      <c r="K130" s="37">
        <f t="shared" si="21"/>
        <v>1481.331378809175</v>
      </c>
      <c r="L130" s="37">
        <f t="shared" si="22"/>
        <v>41155286.448945858</v>
      </c>
      <c r="M130" s="37">
        <f t="shared" si="23"/>
        <v>38560537.121781632</v>
      </c>
      <c r="N130" s="41">
        <f>'jan-feb'!M130</f>
        <v>17176731.333136998</v>
      </c>
      <c r="O130" s="41">
        <f t="shared" si="24"/>
        <v>21383805.788644634</v>
      </c>
      <c r="Q130" s="4"/>
      <c r="R130" s="4"/>
      <c r="S130" s="4"/>
      <c r="T130" s="4"/>
    </row>
    <row r="131" spans="1:20" s="34" customFormat="1" x14ac:dyDescent="0.2">
      <c r="A131" s="33">
        <v>3036</v>
      </c>
      <c r="B131" s="34" t="s">
        <v>88</v>
      </c>
      <c r="C131" s="36">
        <v>119186828</v>
      </c>
      <c r="D131" s="36">
        <v>14637</v>
      </c>
      <c r="E131" s="37">
        <f t="shared" si="18"/>
        <v>8142.8453918152627</v>
      </c>
      <c r="F131" s="38">
        <f t="shared" si="15"/>
        <v>0.82076837802788671</v>
      </c>
      <c r="G131" s="39">
        <f t="shared" si="16"/>
        <v>1066.8944560583043</v>
      </c>
      <c r="H131" s="39">
        <f t="shared" si="17"/>
        <v>275.12000071707541</v>
      </c>
      <c r="I131" s="37">
        <f t="shared" si="19"/>
        <v>1342.0144567753796</v>
      </c>
      <c r="J131" s="40">
        <f t="shared" si="20"/>
        <v>-99.679202764558482</v>
      </c>
      <c r="K131" s="37">
        <f t="shared" si="21"/>
        <v>1242.335254010821</v>
      </c>
      <c r="L131" s="37">
        <f t="shared" si="22"/>
        <v>19643065.603821229</v>
      </c>
      <c r="M131" s="37">
        <f t="shared" si="23"/>
        <v>18184061.112956386</v>
      </c>
      <c r="N131" s="41">
        <f>'jan-feb'!M131</f>
        <v>8397612.9553100634</v>
      </c>
      <c r="O131" s="41">
        <f t="shared" si="24"/>
        <v>9786448.1576463226</v>
      </c>
      <c r="Q131" s="4"/>
      <c r="R131" s="4"/>
      <c r="S131" s="4"/>
      <c r="T131" s="4"/>
    </row>
    <row r="132" spans="1:20" s="34" customFormat="1" x14ac:dyDescent="0.2">
      <c r="A132" s="33">
        <v>3037</v>
      </c>
      <c r="B132" s="34" t="s">
        <v>89</v>
      </c>
      <c r="C132" s="36">
        <v>20769636</v>
      </c>
      <c r="D132" s="36">
        <v>2838</v>
      </c>
      <c r="E132" s="37">
        <f t="shared" si="18"/>
        <v>7318.4059196617336</v>
      </c>
      <c r="F132" s="38">
        <f t="shared" si="15"/>
        <v>0.73766796094004972</v>
      </c>
      <c r="G132" s="39">
        <f t="shared" si="16"/>
        <v>1561.5581393504219</v>
      </c>
      <c r="H132" s="39">
        <f t="shared" si="17"/>
        <v>563.67381597081055</v>
      </c>
      <c r="I132" s="37">
        <f t="shared" si="19"/>
        <v>2125.2319553212324</v>
      </c>
      <c r="J132" s="40">
        <f t="shared" si="20"/>
        <v>-99.679202764558482</v>
      </c>
      <c r="K132" s="37">
        <f t="shared" si="21"/>
        <v>2025.5527525566738</v>
      </c>
      <c r="L132" s="37">
        <f t="shared" si="22"/>
        <v>6031408.2892016573</v>
      </c>
      <c r="M132" s="37">
        <f t="shared" si="23"/>
        <v>5748518.7117558401</v>
      </c>
      <c r="N132" s="41">
        <f>'jan-feb'!M132</f>
        <v>2444338.4691480468</v>
      </c>
      <c r="O132" s="41">
        <f t="shared" si="24"/>
        <v>3304180.2426077933</v>
      </c>
      <c r="Q132" s="4"/>
      <c r="R132" s="4"/>
      <c r="S132" s="4"/>
      <c r="T132" s="4"/>
    </row>
    <row r="133" spans="1:20" s="34" customFormat="1" x14ac:dyDescent="0.2">
      <c r="A133" s="33">
        <v>3038</v>
      </c>
      <c r="B133" s="34" t="s">
        <v>141</v>
      </c>
      <c r="C133" s="36">
        <v>74879446</v>
      </c>
      <c r="D133" s="36">
        <v>6811</v>
      </c>
      <c r="E133" s="37">
        <f t="shared" si="18"/>
        <v>10993.898986932903</v>
      </c>
      <c r="F133" s="38">
        <f t="shared" si="15"/>
        <v>1.1081439233486139</v>
      </c>
      <c r="G133" s="39">
        <f t="shared" si="16"/>
        <v>-643.73770101228001</v>
      </c>
      <c r="H133" s="39">
        <f t="shared" si="17"/>
        <v>0</v>
      </c>
      <c r="I133" s="37">
        <f t="shared" si="19"/>
        <v>-643.73770101228001</v>
      </c>
      <c r="J133" s="40">
        <f t="shared" si="20"/>
        <v>-99.679202764558482</v>
      </c>
      <c r="K133" s="37">
        <f t="shared" si="21"/>
        <v>-743.41690377683847</v>
      </c>
      <c r="L133" s="37">
        <f t="shared" si="22"/>
        <v>-4384497.4815946389</v>
      </c>
      <c r="M133" s="37">
        <f t="shared" si="23"/>
        <v>-5063412.5316240471</v>
      </c>
      <c r="N133" s="41">
        <f>'jan-feb'!M133</f>
        <v>-2624590.2089108466</v>
      </c>
      <c r="O133" s="41">
        <f t="shared" si="24"/>
        <v>-2438822.3227132005</v>
      </c>
      <c r="Q133" s="4"/>
      <c r="R133" s="4"/>
      <c r="S133" s="4"/>
      <c r="T133" s="4"/>
    </row>
    <row r="134" spans="1:20" s="34" customFormat="1" x14ac:dyDescent="0.2">
      <c r="A134" s="33">
        <v>3039</v>
      </c>
      <c r="B134" s="34" t="s">
        <v>142</v>
      </c>
      <c r="C134" s="36">
        <v>10240863</v>
      </c>
      <c r="D134" s="36">
        <v>1049</v>
      </c>
      <c r="E134" s="37">
        <f t="shared" si="18"/>
        <v>9762.5004766444235</v>
      </c>
      <c r="F134" s="38">
        <f t="shared" si="15"/>
        <v>0.98402355640522021</v>
      </c>
      <c r="G134" s="39">
        <f t="shared" si="16"/>
        <v>95.101405160807914</v>
      </c>
      <c r="H134" s="39">
        <f t="shared" si="17"/>
        <v>0</v>
      </c>
      <c r="I134" s="37">
        <f t="shared" si="19"/>
        <v>95.101405160807914</v>
      </c>
      <c r="J134" s="40">
        <f t="shared" si="20"/>
        <v>-99.679202764558482</v>
      </c>
      <c r="K134" s="37">
        <f t="shared" si="21"/>
        <v>-4.5777976037505681</v>
      </c>
      <c r="L134" s="37">
        <f t="shared" si="22"/>
        <v>99761.374013687499</v>
      </c>
      <c r="M134" s="37">
        <f t="shared" si="23"/>
        <v>-4802.1096863343455</v>
      </c>
      <c r="N134" s="41">
        <f>'jan-feb'!M134</f>
        <v>-81631.272991848426</v>
      </c>
      <c r="O134" s="41">
        <f t="shared" si="24"/>
        <v>76829.163305514085</v>
      </c>
      <c r="Q134" s="4"/>
      <c r="R134" s="4"/>
      <c r="S134" s="4"/>
      <c r="T134" s="4"/>
    </row>
    <row r="135" spans="1:20" s="34" customFormat="1" x14ac:dyDescent="0.2">
      <c r="A135" s="33">
        <v>3040</v>
      </c>
      <c r="B135" s="34" t="s">
        <v>403</v>
      </c>
      <c r="C135" s="36">
        <v>31379631</v>
      </c>
      <c r="D135" s="36">
        <v>3262</v>
      </c>
      <c r="E135" s="37">
        <f t="shared" si="18"/>
        <v>9619.7519926425502</v>
      </c>
      <c r="F135" s="38">
        <f t="shared" si="15"/>
        <v>0.96963504280309254</v>
      </c>
      <c r="G135" s="39">
        <f t="shared" si="16"/>
        <v>180.7504955619319</v>
      </c>
      <c r="H135" s="39">
        <f t="shared" si="17"/>
        <v>0</v>
      </c>
      <c r="I135" s="37">
        <f t="shared" si="19"/>
        <v>180.7504955619319</v>
      </c>
      <c r="J135" s="40">
        <f t="shared" si="20"/>
        <v>-99.679202764558482</v>
      </c>
      <c r="K135" s="37">
        <f t="shared" si="21"/>
        <v>81.071292797373417</v>
      </c>
      <c r="L135" s="37">
        <f t="shared" si="22"/>
        <v>589608.11652302183</v>
      </c>
      <c r="M135" s="37">
        <f t="shared" si="23"/>
        <v>264454.55710503209</v>
      </c>
      <c r="N135" s="41">
        <f>'jan-feb'!M135</f>
        <v>-407598.75719676673</v>
      </c>
      <c r="O135" s="41">
        <f t="shared" si="24"/>
        <v>672053.31430179882</v>
      </c>
      <c r="Q135" s="4"/>
      <c r="R135" s="4"/>
      <c r="S135" s="4"/>
      <c r="T135" s="4"/>
    </row>
    <row r="136" spans="1:20" s="34" customFormat="1" x14ac:dyDescent="0.2">
      <c r="A136" s="33">
        <v>3041</v>
      </c>
      <c r="B136" s="34" t="s">
        <v>143</v>
      </c>
      <c r="C136" s="36">
        <v>45092334</v>
      </c>
      <c r="D136" s="36">
        <v>4636</v>
      </c>
      <c r="E136" s="37">
        <f t="shared" si="18"/>
        <v>9726.560396893874</v>
      </c>
      <c r="F136" s="38">
        <f t="shared" ref="F136:F199" si="25">IF(ISNUMBER(C136),E136/E$365,"")</f>
        <v>0.98040093070822476</v>
      </c>
      <c r="G136" s="39">
        <f t="shared" ref="G136:G199" si="26">(E$365-E136)*0.6</f>
        <v>116.66545301113764</v>
      </c>
      <c r="H136" s="39">
        <f t="shared" ref="H136:H199" si="27">IF(E136&gt;=E$365*0.9,0,IF(E136&lt;0.9*E$365,(E$365*0.9-E136)*0.35))</f>
        <v>0</v>
      </c>
      <c r="I136" s="37">
        <f t="shared" si="19"/>
        <v>116.66545301113764</v>
      </c>
      <c r="J136" s="40">
        <f t="shared" si="20"/>
        <v>-99.679202764558482</v>
      </c>
      <c r="K136" s="37">
        <f t="shared" si="21"/>
        <v>16.986250246579161</v>
      </c>
      <c r="L136" s="37">
        <f t="shared" si="22"/>
        <v>540861.04015963408</v>
      </c>
      <c r="M136" s="37">
        <f t="shared" si="23"/>
        <v>78748.256143140985</v>
      </c>
      <c r="N136" s="41">
        <f>'jan-feb'!M136</f>
        <v>-1250479.803422506</v>
      </c>
      <c r="O136" s="41">
        <f t="shared" si="24"/>
        <v>1329228.059565647</v>
      </c>
      <c r="Q136" s="4"/>
      <c r="R136" s="4"/>
      <c r="S136" s="4"/>
      <c r="T136" s="4"/>
    </row>
    <row r="137" spans="1:20" s="34" customFormat="1" x14ac:dyDescent="0.2">
      <c r="A137" s="33">
        <v>3042</v>
      </c>
      <c r="B137" s="34" t="s">
        <v>144</v>
      </c>
      <c r="C137" s="36">
        <v>29517477</v>
      </c>
      <c r="D137" s="36">
        <v>2546</v>
      </c>
      <c r="E137" s="37">
        <f t="shared" ref="E137:E200" si="28">(C137)/D137</f>
        <v>11593.667321288296</v>
      </c>
      <c r="F137" s="38">
        <f t="shared" si="25"/>
        <v>1.16859832955362</v>
      </c>
      <c r="G137" s="39">
        <f t="shared" si="26"/>
        <v>-1003.5987016255156</v>
      </c>
      <c r="H137" s="39">
        <f t="shared" si="27"/>
        <v>0</v>
      </c>
      <c r="I137" s="37">
        <f t="shared" ref="I137:I200" si="29">G137+H137</f>
        <v>-1003.5987016255156</v>
      </c>
      <c r="J137" s="40">
        <f t="shared" ref="J137:J200" si="30">I$367</f>
        <v>-99.679202764558482</v>
      </c>
      <c r="K137" s="37">
        <f t="shared" ref="K137:K200" si="31">I137+J137</f>
        <v>-1103.2779043900741</v>
      </c>
      <c r="L137" s="37">
        <f t="shared" ref="L137:L200" si="32">(I137*D137)</f>
        <v>-2555162.2943385625</v>
      </c>
      <c r="M137" s="37">
        <f t="shared" ref="M137:M200" si="33">(K137*D137)</f>
        <v>-2808945.5445771287</v>
      </c>
      <c r="N137" s="41">
        <f>'jan-feb'!M137</f>
        <v>-1578540.4740107202</v>
      </c>
      <c r="O137" s="41">
        <f t="shared" ref="O137:O200" si="34">M137-N137</f>
        <v>-1230405.0705664086</v>
      </c>
      <c r="Q137" s="4"/>
      <c r="R137" s="4"/>
      <c r="S137" s="4"/>
      <c r="T137" s="4"/>
    </row>
    <row r="138" spans="1:20" s="34" customFormat="1" x14ac:dyDescent="0.2">
      <c r="A138" s="33">
        <v>3043</v>
      </c>
      <c r="B138" s="34" t="s">
        <v>145</v>
      </c>
      <c r="C138" s="36">
        <v>46169421</v>
      </c>
      <c r="D138" s="36">
        <v>4648</v>
      </c>
      <c r="E138" s="37">
        <f t="shared" si="28"/>
        <v>9933.1800774526673</v>
      </c>
      <c r="F138" s="38">
        <f t="shared" si="25"/>
        <v>1.0012274221765929</v>
      </c>
      <c r="G138" s="39">
        <f t="shared" si="26"/>
        <v>-7.3063553241383481</v>
      </c>
      <c r="H138" s="39">
        <f t="shared" si="27"/>
        <v>0</v>
      </c>
      <c r="I138" s="37">
        <f t="shared" si="29"/>
        <v>-7.3063553241383481</v>
      </c>
      <c r="J138" s="40">
        <f t="shared" si="30"/>
        <v>-99.679202764558482</v>
      </c>
      <c r="K138" s="37">
        <f t="shared" si="31"/>
        <v>-106.98555808869683</v>
      </c>
      <c r="L138" s="37">
        <f t="shared" si="32"/>
        <v>-33959.939546595044</v>
      </c>
      <c r="M138" s="37">
        <f t="shared" si="33"/>
        <v>-497268.8739962629</v>
      </c>
      <c r="N138" s="41">
        <f>'jan-feb'!M138</f>
        <v>-1765780.2282803738</v>
      </c>
      <c r="O138" s="41">
        <f t="shared" si="34"/>
        <v>1268511.3542841109</v>
      </c>
      <c r="Q138" s="4"/>
      <c r="R138" s="4"/>
      <c r="S138" s="4"/>
      <c r="T138" s="4"/>
    </row>
    <row r="139" spans="1:20" s="34" customFormat="1" x14ac:dyDescent="0.2">
      <c r="A139" s="33">
        <v>3044</v>
      </c>
      <c r="B139" s="34" t="s">
        <v>146</v>
      </c>
      <c r="C139" s="36">
        <v>61292384</v>
      </c>
      <c r="D139" s="36">
        <v>4434</v>
      </c>
      <c r="E139" s="37">
        <f t="shared" si="28"/>
        <v>13823.271087054578</v>
      </c>
      <c r="F139" s="38">
        <f t="shared" si="25"/>
        <v>1.3933340550178739</v>
      </c>
      <c r="G139" s="39">
        <f t="shared" si="26"/>
        <v>-2341.3609610852845</v>
      </c>
      <c r="H139" s="39">
        <f t="shared" si="27"/>
        <v>0</v>
      </c>
      <c r="I139" s="37">
        <f t="shared" si="29"/>
        <v>-2341.3609610852845</v>
      </c>
      <c r="J139" s="40">
        <f t="shared" si="30"/>
        <v>-99.679202764558482</v>
      </c>
      <c r="K139" s="37">
        <f t="shared" si="31"/>
        <v>-2441.0401638498429</v>
      </c>
      <c r="L139" s="37">
        <f t="shared" si="32"/>
        <v>-10381594.501452152</v>
      </c>
      <c r="M139" s="37">
        <f t="shared" si="33"/>
        <v>-10823572.086510204</v>
      </c>
      <c r="N139" s="41">
        <f>'jan-feb'!M139</f>
        <v>-8031917.5849817488</v>
      </c>
      <c r="O139" s="41">
        <f t="shared" si="34"/>
        <v>-2791654.5015284549</v>
      </c>
      <c r="Q139" s="4"/>
      <c r="R139" s="4"/>
      <c r="S139" s="4"/>
      <c r="T139" s="4"/>
    </row>
    <row r="140" spans="1:20" s="34" customFormat="1" x14ac:dyDescent="0.2">
      <c r="A140" s="33">
        <v>3045</v>
      </c>
      <c r="B140" s="34" t="s">
        <v>147</v>
      </c>
      <c r="C140" s="36">
        <v>31690998</v>
      </c>
      <c r="D140" s="36">
        <v>3465</v>
      </c>
      <c r="E140" s="37">
        <f t="shared" si="28"/>
        <v>9146.0311688311685</v>
      </c>
      <c r="F140" s="38">
        <f t="shared" si="25"/>
        <v>0.92188575450289745</v>
      </c>
      <c r="G140" s="39">
        <f t="shared" si="26"/>
        <v>464.98298984876089</v>
      </c>
      <c r="H140" s="39">
        <f t="shared" si="27"/>
        <v>0</v>
      </c>
      <c r="I140" s="37">
        <f t="shared" si="29"/>
        <v>464.98298984876089</v>
      </c>
      <c r="J140" s="40">
        <f t="shared" si="30"/>
        <v>-99.679202764558482</v>
      </c>
      <c r="K140" s="37">
        <f t="shared" si="31"/>
        <v>365.30378708420244</v>
      </c>
      <c r="L140" s="37">
        <f t="shared" si="32"/>
        <v>1611166.0598259566</v>
      </c>
      <c r="M140" s="37">
        <f t="shared" si="33"/>
        <v>1265777.6222467613</v>
      </c>
      <c r="N140" s="41">
        <f>'jan-feb'!M140</f>
        <v>426620.72229098727</v>
      </c>
      <c r="O140" s="41">
        <f t="shared" si="34"/>
        <v>839156.89995577408</v>
      </c>
      <c r="Q140" s="4"/>
      <c r="R140" s="4"/>
      <c r="S140" s="4"/>
      <c r="T140" s="4"/>
    </row>
    <row r="141" spans="1:20" s="34" customFormat="1" x14ac:dyDescent="0.2">
      <c r="A141" s="33">
        <v>3046</v>
      </c>
      <c r="B141" s="34" t="s">
        <v>148</v>
      </c>
      <c r="C141" s="36">
        <v>22306936</v>
      </c>
      <c r="D141" s="36">
        <v>2219</v>
      </c>
      <c r="E141" s="37">
        <f t="shared" si="28"/>
        <v>10052.697611536729</v>
      </c>
      <c r="F141" s="38">
        <f t="shared" si="25"/>
        <v>1.013274342862901</v>
      </c>
      <c r="G141" s="39">
        <f t="shared" si="26"/>
        <v>-79.01687577457524</v>
      </c>
      <c r="H141" s="39">
        <f t="shared" si="27"/>
        <v>0</v>
      </c>
      <c r="I141" s="37">
        <f t="shared" si="29"/>
        <v>-79.01687577457524</v>
      </c>
      <c r="J141" s="40">
        <f t="shared" si="30"/>
        <v>-99.679202764558482</v>
      </c>
      <c r="K141" s="37">
        <f t="shared" si="31"/>
        <v>-178.69607853913374</v>
      </c>
      <c r="L141" s="37">
        <f t="shared" si="32"/>
        <v>-175338.44734378246</v>
      </c>
      <c r="M141" s="37">
        <f t="shared" si="33"/>
        <v>-396526.59827833774</v>
      </c>
      <c r="N141" s="41">
        <f>'jan-feb'!M141</f>
        <v>-742645.29663385323</v>
      </c>
      <c r="O141" s="41">
        <f t="shared" si="34"/>
        <v>346118.69835551549</v>
      </c>
      <c r="Q141" s="4"/>
      <c r="R141" s="4"/>
      <c r="S141" s="4"/>
      <c r="T141" s="4"/>
    </row>
    <row r="142" spans="1:20" s="34" customFormat="1" x14ac:dyDescent="0.2">
      <c r="A142" s="33">
        <v>3047</v>
      </c>
      <c r="B142" s="34" t="s">
        <v>149</v>
      </c>
      <c r="C142" s="36">
        <v>119549725</v>
      </c>
      <c r="D142" s="36">
        <v>14166</v>
      </c>
      <c r="E142" s="37">
        <f t="shared" si="28"/>
        <v>8439.2012565297191</v>
      </c>
      <c r="F142" s="38">
        <f t="shared" si="25"/>
        <v>0.85063994143067789</v>
      </c>
      <c r="G142" s="39">
        <f t="shared" si="26"/>
        <v>889.08093722963054</v>
      </c>
      <c r="H142" s="39">
        <f t="shared" si="27"/>
        <v>171.39544806701568</v>
      </c>
      <c r="I142" s="37">
        <f t="shared" si="29"/>
        <v>1060.4763852966462</v>
      </c>
      <c r="J142" s="40">
        <f t="shared" si="30"/>
        <v>-99.679202764558482</v>
      </c>
      <c r="K142" s="37">
        <f t="shared" si="31"/>
        <v>960.79718253208773</v>
      </c>
      <c r="L142" s="37">
        <f t="shared" si="32"/>
        <v>15022708.474112289</v>
      </c>
      <c r="M142" s="37">
        <f t="shared" si="33"/>
        <v>13610652.887749555</v>
      </c>
      <c r="N142" s="41">
        <f>'jan-feb'!M142</f>
        <v>1952114.455288349</v>
      </c>
      <c r="O142" s="41">
        <f t="shared" si="34"/>
        <v>11658538.432461206</v>
      </c>
      <c r="Q142" s="4"/>
      <c r="R142" s="4"/>
      <c r="S142" s="4"/>
      <c r="T142" s="4"/>
    </row>
    <row r="143" spans="1:20" s="34" customFormat="1" x14ac:dyDescent="0.2">
      <c r="A143" s="33">
        <v>3048</v>
      </c>
      <c r="B143" s="34" t="s">
        <v>150</v>
      </c>
      <c r="C143" s="36">
        <v>178320490</v>
      </c>
      <c r="D143" s="36">
        <v>19709</v>
      </c>
      <c r="E143" s="37">
        <f t="shared" si="28"/>
        <v>9047.6680704246792</v>
      </c>
      <c r="F143" s="38">
        <f t="shared" si="25"/>
        <v>0.91197112185887841</v>
      </c>
      <c r="G143" s="39">
        <f t="shared" si="26"/>
        <v>524.00084889265452</v>
      </c>
      <c r="H143" s="39">
        <f t="shared" si="27"/>
        <v>0</v>
      </c>
      <c r="I143" s="37">
        <f t="shared" si="29"/>
        <v>524.00084889265452</v>
      </c>
      <c r="J143" s="40">
        <f t="shared" si="30"/>
        <v>-99.679202764558482</v>
      </c>
      <c r="K143" s="37">
        <f t="shared" si="31"/>
        <v>424.32164612809606</v>
      </c>
      <c r="L143" s="37">
        <f t="shared" si="32"/>
        <v>10327532.730825327</v>
      </c>
      <c r="M143" s="37">
        <f t="shared" si="33"/>
        <v>8362955.3235386452</v>
      </c>
      <c r="N143" s="41">
        <f>'jan-feb'!M143</f>
        <v>3935549.0730254147</v>
      </c>
      <c r="O143" s="41">
        <f t="shared" si="34"/>
        <v>4427406.2505132305</v>
      </c>
      <c r="Q143" s="4"/>
      <c r="R143" s="4"/>
      <c r="S143" s="4"/>
      <c r="T143" s="4"/>
    </row>
    <row r="144" spans="1:20" s="34" customFormat="1" x14ac:dyDescent="0.2">
      <c r="A144" s="33">
        <v>3049</v>
      </c>
      <c r="B144" s="34" t="s">
        <v>151</v>
      </c>
      <c r="C144" s="36">
        <v>294515436</v>
      </c>
      <c r="D144" s="36">
        <v>27118</v>
      </c>
      <c r="E144" s="37">
        <f t="shared" si="28"/>
        <v>10860.514639722693</v>
      </c>
      <c r="F144" s="38">
        <f t="shared" si="25"/>
        <v>1.0946992797325046</v>
      </c>
      <c r="G144" s="39">
        <f t="shared" si="26"/>
        <v>-563.70709268615349</v>
      </c>
      <c r="H144" s="39">
        <f t="shared" si="27"/>
        <v>0</v>
      </c>
      <c r="I144" s="37">
        <f t="shared" si="29"/>
        <v>-563.70709268615349</v>
      </c>
      <c r="J144" s="40">
        <f t="shared" si="30"/>
        <v>-99.679202764558482</v>
      </c>
      <c r="K144" s="37">
        <f t="shared" si="31"/>
        <v>-663.38629545071194</v>
      </c>
      <c r="L144" s="37">
        <f t="shared" si="32"/>
        <v>-15286608.939463111</v>
      </c>
      <c r="M144" s="37">
        <f t="shared" si="33"/>
        <v>-17989709.560032405</v>
      </c>
      <c r="N144" s="41">
        <f>'jan-feb'!M144</f>
        <v>-4089722.7746357927</v>
      </c>
      <c r="O144" s="41">
        <f t="shared" si="34"/>
        <v>-13899986.785396613</v>
      </c>
      <c r="Q144" s="4"/>
      <c r="R144" s="4"/>
      <c r="S144" s="4"/>
      <c r="T144" s="4"/>
    </row>
    <row r="145" spans="1:20" s="34" customFormat="1" x14ac:dyDescent="0.2">
      <c r="A145" s="33">
        <v>3050</v>
      </c>
      <c r="B145" s="34" t="s">
        <v>152</v>
      </c>
      <c r="C145" s="36">
        <v>25667418</v>
      </c>
      <c r="D145" s="36">
        <v>2713</v>
      </c>
      <c r="E145" s="37">
        <f t="shared" si="28"/>
        <v>9460.8986361960924</v>
      </c>
      <c r="F145" s="38">
        <f t="shared" si="25"/>
        <v>0.95362321825759666</v>
      </c>
      <c r="G145" s="39">
        <f t="shared" si="26"/>
        <v>276.0625094298066</v>
      </c>
      <c r="H145" s="39">
        <f t="shared" si="27"/>
        <v>0</v>
      </c>
      <c r="I145" s="37">
        <f t="shared" si="29"/>
        <v>276.0625094298066</v>
      </c>
      <c r="J145" s="40">
        <f t="shared" si="30"/>
        <v>-99.679202764558482</v>
      </c>
      <c r="K145" s="37">
        <f t="shared" si="31"/>
        <v>176.38330666524811</v>
      </c>
      <c r="L145" s="37">
        <f t="shared" si="32"/>
        <v>748957.58808306535</v>
      </c>
      <c r="M145" s="37">
        <f t="shared" si="33"/>
        <v>478527.91098281811</v>
      </c>
      <c r="N145" s="41">
        <f>'jan-feb'!M145</f>
        <v>-86783.31994936624</v>
      </c>
      <c r="O145" s="41">
        <f t="shared" si="34"/>
        <v>565311.23093218438</v>
      </c>
      <c r="Q145" s="4"/>
      <c r="R145" s="4"/>
      <c r="S145" s="4"/>
      <c r="T145" s="4"/>
    </row>
    <row r="146" spans="1:20" s="34" customFormat="1" x14ac:dyDescent="0.2">
      <c r="A146" s="33">
        <v>3051</v>
      </c>
      <c r="B146" s="34" t="s">
        <v>153</v>
      </c>
      <c r="C146" s="36">
        <v>13118710</v>
      </c>
      <c r="D146" s="36">
        <v>1386</v>
      </c>
      <c r="E146" s="37">
        <f t="shared" si="28"/>
        <v>9465.1587301587297</v>
      </c>
      <c r="F146" s="38">
        <f t="shared" si="25"/>
        <v>0.95405261980505518</v>
      </c>
      <c r="G146" s="39">
        <f t="shared" si="26"/>
        <v>273.50645305222423</v>
      </c>
      <c r="H146" s="39">
        <f t="shared" si="27"/>
        <v>0</v>
      </c>
      <c r="I146" s="37">
        <f t="shared" si="29"/>
        <v>273.50645305222423</v>
      </c>
      <c r="J146" s="40">
        <f t="shared" si="30"/>
        <v>-99.679202764558482</v>
      </c>
      <c r="K146" s="37">
        <f t="shared" si="31"/>
        <v>173.82725028766575</v>
      </c>
      <c r="L146" s="37">
        <f t="shared" si="32"/>
        <v>379079.94393038278</v>
      </c>
      <c r="M146" s="37">
        <f t="shared" si="33"/>
        <v>240924.56889870472</v>
      </c>
      <c r="N146" s="41">
        <f>'jan-feb'!M146</f>
        <v>-398174.27108360524</v>
      </c>
      <c r="O146" s="41">
        <f t="shared" si="34"/>
        <v>639098.83998230996</v>
      </c>
      <c r="Q146" s="4"/>
      <c r="R146" s="4"/>
      <c r="S146" s="4"/>
      <c r="T146" s="4"/>
    </row>
    <row r="147" spans="1:20" s="34" customFormat="1" x14ac:dyDescent="0.2">
      <c r="A147" s="33">
        <v>3052</v>
      </c>
      <c r="B147" s="34" t="s">
        <v>154</v>
      </c>
      <c r="C147" s="36">
        <v>32345421</v>
      </c>
      <c r="D147" s="36">
        <v>2412</v>
      </c>
      <c r="E147" s="37">
        <f t="shared" si="28"/>
        <v>13410.207711442787</v>
      </c>
      <c r="F147" s="38">
        <f t="shared" si="25"/>
        <v>1.3516988107622987</v>
      </c>
      <c r="G147" s="39">
        <f t="shared" si="26"/>
        <v>-2093.5229357182097</v>
      </c>
      <c r="H147" s="39">
        <f t="shared" si="27"/>
        <v>0</v>
      </c>
      <c r="I147" s="37">
        <f t="shared" si="29"/>
        <v>-2093.5229357182097</v>
      </c>
      <c r="J147" s="40">
        <f t="shared" si="30"/>
        <v>-99.679202764558482</v>
      </c>
      <c r="K147" s="37">
        <f t="shared" si="31"/>
        <v>-2193.2021384827681</v>
      </c>
      <c r="L147" s="37">
        <f t="shared" si="32"/>
        <v>-5049577.3209523223</v>
      </c>
      <c r="M147" s="37">
        <f t="shared" si="33"/>
        <v>-5290003.5580204362</v>
      </c>
      <c r="N147" s="41">
        <f>'jan-feb'!M147</f>
        <v>-6168718.3964312095</v>
      </c>
      <c r="O147" s="41">
        <f t="shared" si="34"/>
        <v>878714.83841077331</v>
      </c>
      <c r="Q147" s="4"/>
      <c r="R147" s="4"/>
      <c r="S147" s="4"/>
      <c r="T147" s="4"/>
    </row>
    <row r="148" spans="1:20" s="34" customFormat="1" x14ac:dyDescent="0.2">
      <c r="A148" s="33">
        <v>3053</v>
      </c>
      <c r="B148" s="34" t="s">
        <v>127</v>
      </c>
      <c r="C148" s="36">
        <v>57811398</v>
      </c>
      <c r="D148" s="36">
        <v>6867</v>
      </c>
      <c r="E148" s="37">
        <f t="shared" si="28"/>
        <v>8418.7269550021847</v>
      </c>
      <c r="F148" s="38">
        <f t="shared" si="25"/>
        <v>0.84857620836841208</v>
      </c>
      <c r="G148" s="39">
        <f t="shared" si="26"/>
        <v>901.3655181461512</v>
      </c>
      <c r="H148" s="39">
        <f t="shared" si="27"/>
        <v>178.56145360165272</v>
      </c>
      <c r="I148" s="37">
        <f t="shared" si="29"/>
        <v>1079.9269717478039</v>
      </c>
      <c r="J148" s="40">
        <f t="shared" si="30"/>
        <v>-99.679202764558482</v>
      </c>
      <c r="K148" s="37">
        <f t="shared" si="31"/>
        <v>980.24776898324546</v>
      </c>
      <c r="L148" s="37">
        <f t="shared" si="32"/>
        <v>7415858.5149921691</v>
      </c>
      <c r="M148" s="37">
        <f t="shared" si="33"/>
        <v>6731361.4296079464</v>
      </c>
      <c r="N148" s="41">
        <f>'jan-feb'!M148</f>
        <v>3518578.9268814772</v>
      </c>
      <c r="O148" s="41">
        <f t="shared" si="34"/>
        <v>3212782.5027264692</v>
      </c>
      <c r="Q148" s="4"/>
      <c r="R148" s="4"/>
      <c r="S148" s="4"/>
      <c r="T148" s="4"/>
    </row>
    <row r="149" spans="1:20" s="34" customFormat="1" x14ac:dyDescent="0.2">
      <c r="A149" s="33">
        <v>3054</v>
      </c>
      <c r="B149" s="34" t="s">
        <v>128</v>
      </c>
      <c r="C149" s="36">
        <v>79919971</v>
      </c>
      <c r="D149" s="36">
        <v>9062</v>
      </c>
      <c r="E149" s="37">
        <f t="shared" si="28"/>
        <v>8819.2419995585969</v>
      </c>
      <c r="F149" s="38">
        <f t="shared" si="25"/>
        <v>0.88894662775851307</v>
      </c>
      <c r="G149" s="39">
        <f t="shared" si="26"/>
        <v>661.0564914123039</v>
      </c>
      <c r="H149" s="39">
        <f t="shared" si="27"/>
        <v>38.381188006908445</v>
      </c>
      <c r="I149" s="37">
        <f t="shared" si="29"/>
        <v>699.43767941921237</v>
      </c>
      <c r="J149" s="40">
        <f t="shared" si="30"/>
        <v>-99.679202764558482</v>
      </c>
      <c r="K149" s="37">
        <f t="shared" si="31"/>
        <v>599.75847665465392</v>
      </c>
      <c r="L149" s="37">
        <f t="shared" si="32"/>
        <v>6338304.2508969028</v>
      </c>
      <c r="M149" s="37">
        <f t="shared" si="33"/>
        <v>5435011.3154444741</v>
      </c>
      <c r="N149" s="41">
        <f>'jan-feb'!M149</f>
        <v>2607412.93069753</v>
      </c>
      <c r="O149" s="41">
        <f t="shared" si="34"/>
        <v>2827598.3847469441</v>
      </c>
      <c r="Q149" s="4"/>
      <c r="R149" s="4"/>
      <c r="S149" s="4"/>
      <c r="T149" s="4"/>
    </row>
    <row r="150" spans="1:20" s="34" customFormat="1" x14ac:dyDescent="0.2">
      <c r="A150" s="33">
        <v>3401</v>
      </c>
      <c r="B150" s="34" t="s">
        <v>91</v>
      </c>
      <c r="C150" s="36">
        <v>145908136</v>
      </c>
      <c r="D150" s="36">
        <v>17851</v>
      </c>
      <c r="E150" s="37">
        <f t="shared" si="28"/>
        <v>8173.6673575710047</v>
      </c>
      <c r="F150" s="38">
        <f t="shared" si="25"/>
        <v>0.82387511696540838</v>
      </c>
      <c r="G150" s="39">
        <f t="shared" si="26"/>
        <v>1048.4012766048593</v>
      </c>
      <c r="H150" s="39">
        <f t="shared" si="27"/>
        <v>264.33231270256573</v>
      </c>
      <c r="I150" s="37">
        <f t="shared" si="29"/>
        <v>1312.7335893074251</v>
      </c>
      <c r="J150" s="40">
        <f t="shared" si="30"/>
        <v>-99.679202764558482</v>
      </c>
      <c r="K150" s="37">
        <f t="shared" si="31"/>
        <v>1213.0543865428665</v>
      </c>
      <c r="L150" s="37">
        <f t="shared" si="32"/>
        <v>23433607.302726846</v>
      </c>
      <c r="M150" s="37">
        <f t="shared" si="33"/>
        <v>21654233.854176711</v>
      </c>
      <c r="N150" s="41">
        <f>'jan-feb'!M150</f>
        <v>12497515.278369196</v>
      </c>
      <c r="O150" s="41">
        <f t="shared" si="34"/>
        <v>9156718.5758075155</v>
      </c>
      <c r="Q150" s="4"/>
      <c r="R150" s="4"/>
      <c r="S150" s="4"/>
      <c r="T150" s="4"/>
    </row>
    <row r="151" spans="1:20" s="34" customFormat="1" x14ac:dyDescent="0.2">
      <c r="A151" s="33">
        <v>3403</v>
      </c>
      <c r="B151" s="34" t="s">
        <v>92</v>
      </c>
      <c r="C151" s="36">
        <v>288953744</v>
      </c>
      <c r="D151" s="36">
        <v>31509</v>
      </c>
      <c r="E151" s="37">
        <f t="shared" si="28"/>
        <v>9170.5145831349764</v>
      </c>
      <c r="F151" s="38">
        <f t="shared" si="25"/>
        <v>0.92435359114718885</v>
      </c>
      <c r="G151" s="39">
        <f t="shared" si="26"/>
        <v>450.29294126647619</v>
      </c>
      <c r="H151" s="39">
        <f t="shared" si="27"/>
        <v>0</v>
      </c>
      <c r="I151" s="37">
        <f t="shared" si="29"/>
        <v>450.29294126647619</v>
      </c>
      <c r="J151" s="40">
        <f t="shared" si="30"/>
        <v>-99.679202764558482</v>
      </c>
      <c r="K151" s="37">
        <f t="shared" si="31"/>
        <v>350.61373850191774</v>
      </c>
      <c r="L151" s="37">
        <f t="shared" si="32"/>
        <v>14188280.286365399</v>
      </c>
      <c r="M151" s="37">
        <f t="shared" si="33"/>
        <v>11047488.286456926</v>
      </c>
      <c r="N151" s="41">
        <f>'jan-feb'!M151</f>
        <v>7631417.9584692717</v>
      </c>
      <c r="O151" s="41">
        <f t="shared" si="34"/>
        <v>3416070.3279876541</v>
      </c>
      <c r="Q151" s="4"/>
      <c r="R151" s="4"/>
      <c r="S151" s="4"/>
      <c r="T151" s="4"/>
    </row>
    <row r="152" spans="1:20" s="34" customFormat="1" x14ac:dyDescent="0.2">
      <c r="A152" s="33">
        <v>3405</v>
      </c>
      <c r="B152" s="34" t="s">
        <v>112</v>
      </c>
      <c r="C152" s="36">
        <v>262951277</v>
      </c>
      <c r="D152" s="36">
        <v>28493</v>
      </c>
      <c r="E152" s="37">
        <f t="shared" si="28"/>
        <v>9228.6272768750223</v>
      </c>
      <c r="F152" s="38">
        <f t="shared" si="25"/>
        <v>0.93021113345442596</v>
      </c>
      <c r="G152" s="39">
        <f t="shared" si="26"/>
        <v>415.42532502244865</v>
      </c>
      <c r="H152" s="39">
        <f t="shared" si="27"/>
        <v>0</v>
      </c>
      <c r="I152" s="37">
        <f t="shared" si="29"/>
        <v>415.42532502244865</v>
      </c>
      <c r="J152" s="40">
        <f t="shared" si="30"/>
        <v>-99.679202764558482</v>
      </c>
      <c r="K152" s="37">
        <f t="shared" si="31"/>
        <v>315.74612225789019</v>
      </c>
      <c r="L152" s="37">
        <f t="shared" si="32"/>
        <v>11836713.785864629</v>
      </c>
      <c r="M152" s="37">
        <f t="shared" si="33"/>
        <v>8996554.2614940647</v>
      </c>
      <c r="N152" s="41">
        <f>'jan-feb'!M152</f>
        <v>5070536.4770669797</v>
      </c>
      <c r="O152" s="41">
        <f t="shared" si="34"/>
        <v>3926017.784427085</v>
      </c>
      <c r="Q152" s="4"/>
      <c r="R152" s="4"/>
      <c r="S152" s="4"/>
      <c r="T152" s="4"/>
    </row>
    <row r="153" spans="1:20" s="34" customFormat="1" x14ac:dyDescent="0.2">
      <c r="A153" s="33">
        <v>3407</v>
      </c>
      <c r="B153" s="34" t="s">
        <v>113</v>
      </c>
      <c r="C153" s="36">
        <v>255667607</v>
      </c>
      <c r="D153" s="36">
        <v>30395</v>
      </c>
      <c r="E153" s="37">
        <f t="shared" si="28"/>
        <v>8411.5021220595499</v>
      </c>
      <c r="F153" s="38">
        <f t="shared" si="25"/>
        <v>0.84784797221378616</v>
      </c>
      <c r="G153" s="39">
        <f t="shared" si="26"/>
        <v>905.70041791173207</v>
      </c>
      <c r="H153" s="39">
        <f t="shared" si="27"/>
        <v>181.0901451315749</v>
      </c>
      <c r="I153" s="37">
        <f t="shared" si="29"/>
        <v>1086.790563043307</v>
      </c>
      <c r="J153" s="40">
        <f t="shared" si="30"/>
        <v>-99.679202764558482</v>
      </c>
      <c r="K153" s="37">
        <f t="shared" si="31"/>
        <v>987.11136027874852</v>
      </c>
      <c r="L153" s="37">
        <f t="shared" si="32"/>
        <v>33032999.163701314</v>
      </c>
      <c r="M153" s="37">
        <f t="shared" si="33"/>
        <v>30003249.795672562</v>
      </c>
      <c r="N153" s="41">
        <f>'jan-feb'!M153</f>
        <v>13892231.347147593</v>
      </c>
      <c r="O153" s="41">
        <f t="shared" si="34"/>
        <v>16111018.448524969</v>
      </c>
      <c r="Q153" s="4"/>
      <c r="R153" s="4"/>
      <c r="S153" s="4"/>
      <c r="T153" s="4"/>
    </row>
    <row r="154" spans="1:20" s="34" customFormat="1" x14ac:dyDescent="0.2">
      <c r="A154" s="33">
        <v>3411</v>
      </c>
      <c r="B154" s="34" t="s">
        <v>93</v>
      </c>
      <c r="C154" s="36">
        <v>277787216</v>
      </c>
      <c r="D154" s="36">
        <v>34897</v>
      </c>
      <c r="E154" s="37">
        <f t="shared" si="28"/>
        <v>7960.2033412614264</v>
      </c>
      <c r="F154" s="38">
        <f t="shared" si="25"/>
        <v>0.80235874203707713</v>
      </c>
      <c r="G154" s="39">
        <f t="shared" si="26"/>
        <v>1176.479686390606</v>
      </c>
      <c r="H154" s="39">
        <f t="shared" si="27"/>
        <v>339.04471841091811</v>
      </c>
      <c r="I154" s="37">
        <f t="shared" si="29"/>
        <v>1515.5244048015243</v>
      </c>
      <c r="J154" s="40">
        <f t="shared" si="30"/>
        <v>-99.679202764558482</v>
      </c>
      <c r="K154" s="37">
        <f t="shared" si="31"/>
        <v>1415.8452020369657</v>
      </c>
      <c r="L154" s="37">
        <f t="shared" si="32"/>
        <v>52887255.154358789</v>
      </c>
      <c r="M154" s="37">
        <f t="shared" si="33"/>
        <v>49408750.01548399</v>
      </c>
      <c r="N154" s="41">
        <f>'jan-feb'!M154</f>
        <v>22512612.958072357</v>
      </c>
      <c r="O154" s="41">
        <f t="shared" si="34"/>
        <v>26896137.057411633</v>
      </c>
      <c r="Q154" s="4"/>
      <c r="R154" s="4"/>
      <c r="S154" s="4"/>
      <c r="T154" s="4"/>
    </row>
    <row r="155" spans="1:20" s="34" customFormat="1" x14ac:dyDescent="0.2">
      <c r="A155" s="33">
        <v>3412</v>
      </c>
      <c r="B155" s="34" t="s">
        <v>94</v>
      </c>
      <c r="C155" s="36">
        <v>55360203</v>
      </c>
      <c r="D155" s="36">
        <v>7625</v>
      </c>
      <c r="E155" s="37">
        <f t="shared" si="28"/>
        <v>7260.3544918032785</v>
      </c>
      <c r="F155" s="38">
        <f t="shared" si="25"/>
        <v>0.73181659400466881</v>
      </c>
      <c r="G155" s="39">
        <f t="shared" si="26"/>
        <v>1596.3889960654949</v>
      </c>
      <c r="H155" s="39">
        <f t="shared" si="27"/>
        <v>583.99181572126986</v>
      </c>
      <c r="I155" s="37">
        <f t="shared" si="29"/>
        <v>2180.3808117867648</v>
      </c>
      <c r="J155" s="40">
        <f t="shared" si="30"/>
        <v>-99.679202764558482</v>
      </c>
      <c r="K155" s="37">
        <f t="shared" si="31"/>
        <v>2080.7016090222064</v>
      </c>
      <c r="L155" s="37">
        <f t="shared" si="32"/>
        <v>16625403.689874081</v>
      </c>
      <c r="M155" s="37">
        <f t="shared" si="33"/>
        <v>15865349.768794324</v>
      </c>
      <c r="N155" s="41">
        <f>'jan-feb'!M155</f>
        <v>6285875.306308616</v>
      </c>
      <c r="O155" s="41">
        <f t="shared" si="34"/>
        <v>9579474.4624857083</v>
      </c>
      <c r="Q155" s="4"/>
      <c r="R155" s="4"/>
      <c r="S155" s="4"/>
      <c r="T155" s="4"/>
    </row>
    <row r="156" spans="1:20" s="34" customFormat="1" x14ac:dyDescent="0.2">
      <c r="A156" s="33">
        <v>3413</v>
      </c>
      <c r="B156" s="34" t="s">
        <v>95</v>
      </c>
      <c r="C156" s="36">
        <v>166793992</v>
      </c>
      <c r="D156" s="36">
        <v>21072</v>
      </c>
      <c r="E156" s="37">
        <f t="shared" si="28"/>
        <v>7915.4324221716024</v>
      </c>
      <c r="F156" s="38">
        <f t="shared" si="25"/>
        <v>0.79784600074382994</v>
      </c>
      <c r="G156" s="39">
        <f t="shared" si="26"/>
        <v>1203.3422378445005</v>
      </c>
      <c r="H156" s="39">
        <f t="shared" si="27"/>
        <v>354.71454009235651</v>
      </c>
      <c r="I156" s="37">
        <f t="shared" si="29"/>
        <v>1558.0567779368571</v>
      </c>
      <c r="J156" s="40">
        <f t="shared" si="30"/>
        <v>-99.679202764558482</v>
      </c>
      <c r="K156" s="37">
        <f t="shared" si="31"/>
        <v>1458.3775751722985</v>
      </c>
      <c r="L156" s="37">
        <f t="shared" si="32"/>
        <v>32831372.424685452</v>
      </c>
      <c r="M156" s="37">
        <f t="shared" si="33"/>
        <v>30730932.264030673</v>
      </c>
      <c r="N156" s="41">
        <f>'jan-feb'!M156</f>
        <v>14748720.576634124</v>
      </c>
      <c r="O156" s="41">
        <f t="shared" si="34"/>
        <v>15982211.687396549</v>
      </c>
      <c r="Q156" s="4"/>
      <c r="R156" s="4"/>
      <c r="S156" s="4"/>
      <c r="T156" s="4"/>
    </row>
    <row r="157" spans="1:20" s="34" customFormat="1" x14ac:dyDescent="0.2">
      <c r="A157" s="33">
        <v>3414</v>
      </c>
      <c r="B157" s="34" t="s">
        <v>96</v>
      </c>
      <c r="C157" s="36">
        <v>35172102</v>
      </c>
      <c r="D157" s="36">
        <v>5038</v>
      </c>
      <c r="E157" s="37">
        <f t="shared" si="28"/>
        <v>6981.3620484319172</v>
      </c>
      <c r="F157" s="38">
        <f t="shared" si="25"/>
        <v>0.7036951985698352</v>
      </c>
      <c r="G157" s="39">
        <f t="shared" si="26"/>
        <v>1763.7844620883118</v>
      </c>
      <c r="H157" s="39">
        <f t="shared" si="27"/>
        <v>681.6391709012463</v>
      </c>
      <c r="I157" s="37">
        <f t="shared" si="29"/>
        <v>2445.423632989558</v>
      </c>
      <c r="J157" s="40">
        <f t="shared" si="30"/>
        <v>-99.679202764558482</v>
      </c>
      <c r="K157" s="37">
        <f t="shared" si="31"/>
        <v>2345.7444302249996</v>
      </c>
      <c r="L157" s="37">
        <f t="shared" si="32"/>
        <v>12320044.263001394</v>
      </c>
      <c r="M157" s="37">
        <f t="shared" si="33"/>
        <v>11817860.439473549</v>
      </c>
      <c r="N157" s="41">
        <f>'jan-feb'!M157</f>
        <v>5306074.4909682367</v>
      </c>
      <c r="O157" s="41">
        <f t="shared" si="34"/>
        <v>6511785.9485053122</v>
      </c>
      <c r="Q157" s="4"/>
      <c r="R157" s="4"/>
      <c r="S157" s="4"/>
      <c r="T157" s="4"/>
    </row>
    <row r="158" spans="1:20" s="34" customFormat="1" x14ac:dyDescent="0.2">
      <c r="A158" s="33">
        <v>3415</v>
      </c>
      <c r="B158" s="34" t="s">
        <v>97</v>
      </c>
      <c r="C158" s="36">
        <v>62286802</v>
      </c>
      <c r="D158" s="36">
        <v>7914</v>
      </c>
      <c r="E158" s="37">
        <f t="shared" si="28"/>
        <v>7870.4576699519839</v>
      </c>
      <c r="F158" s="38">
        <f t="shared" si="25"/>
        <v>0.79331271383301549</v>
      </c>
      <c r="G158" s="39">
        <f t="shared" si="26"/>
        <v>1230.3270891762716</v>
      </c>
      <c r="H158" s="39">
        <f t="shared" si="27"/>
        <v>370.45570336922299</v>
      </c>
      <c r="I158" s="37">
        <f t="shared" si="29"/>
        <v>1600.7827925454944</v>
      </c>
      <c r="J158" s="40">
        <f t="shared" si="30"/>
        <v>-99.679202764558482</v>
      </c>
      <c r="K158" s="37">
        <f t="shared" si="31"/>
        <v>1501.1035897809359</v>
      </c>
      <c r="L158" s="37">
        <f t="shared" si="32"/>
        <v>12668595.020205043</v>
      </c>
      <c r="M158" s="37">
        <f t="shared" si="33"/>
        <v>11879733.809526326</v>
      </c>
      <c r="N158" s="41">
        <f>'jan-feb'!M158</f>
        <v>5476271.7469477234</v>
      </c>
      <c r="O158" s="41">
        <f t="shared" si="34"/>
        <v>6403462.0625786027</v>
      </c>
      <c r="Q158" s="4"/>
      <c r="R158" s="4"/>
      <c r="S158" s="4"/>
      <c r="T158" s="4"/>
    </row>
    <row r="159" spans="1:20" s="34" customFormat="1" x14ac:dyDescent="0.2">
      <c r="A159" s="33">
        <v>3416</v>
      </c>
      <c r="B159" s="34" t="s">
        <v>98</v>
      </c>
      <c r="C159" s="36">
        <v>41572883</v>
      </c>
      <c r="D159" s="36">
        <v>6099</v>
      </c>
      <c r="E159" s="37">
        <f t="shared" si="28"/>
        <v>6816.3441547794719</v>
      </c>
      <c r="F159" s="38">
        <f t="shared" si="25"/>
        <v>0.68706201171664583</v>
      </c>
      <c r="G159" s="39">
        <f t="shared" si="26"/>
        <v>1862.7951982797788</v>
      </c>
      <c r="H159" s="39">
        <f t="shared" si="27"/>
        <v>739.39543367960221</v>
      </c>
      <c r="I159" s="37">
        <f t="shared" si="29"/>
        <v>2602.1906319593809</v>
      </c>
      <c r="J159" s="40">
        <f t="shared" si="30"/>
        <v>-99.679202764558482</v>
      </c>
      <c r="K159" s="37">
        <f t="shared" si="31"/>
        <v>2502.5114291948225</v>
      </c>
      <c r="L159" s="37">
        <f t="shared" si="32"/>
        <v>15870760.664320264</v>
      </c>
      <c r="M159" s="37">
        <f t="shared" si="33"/>
        <v>15262817.206659222</v>
      </c>
      <c r="N159" s="41">
        <f>'jan-feb'!M159</f>
        <v>7014111.3614460658</v>
      </c>
      <c r="O159" s="41">
        <f t="shared" si="34"/>
        <v>8248705.8452131562</v>
      </c>
      <c r="Q159" s="4"/>
      <c r="R159" s="4"/>
      <c r="S159" s="4"/>
      <c r="T159" s="4"/>
    </row>
    <row r="160" spans="1:20" s="34" customFormat="1" x14ac:dyDescent="0.2">
      <c r="A160" s="33">
        <v>3417</v>
      </c>
      <c r="B160" s="34" t="s">
        <v>99</v>
      </c>
      <c r="C160" s="36">
        <v>33985520</v>
      </c>
      <c r="D160" s="36">
        <v>4545</v>
      </c>
      <c r="E160" s="37">
        <f t="shared" si="28"/>
        <v>7477.5621562156211</v>
      </c>
      <c r="F160" s="38">
        <f t="shared" si="25"/>
        <v>0.7537103146682268</v>
      </c>
      <c r="G160" s="39">
        <f t="shared" si="26"/>
        <v>1466.0643974180894</v>
      </c>
      <c r="H160" s="39">
        <f t="shared" si="27"/>
        <v>507.96913317694992</v>
      </c>
      <c r="I160" s="37">
        <f t="shared" si="29"/>
        <v>1974.0335305950393</v>
      </c>
      <c r="J160" s="40">
        <f t="shared" si="30"/>
        <v>-99.679202764558482</v>
      </c>
      <c r="K160" s="37">
        <f t="shared" si="31"/>
        <v>1874.3543278304808</v>
      </c>
      <c r="L160" s="37">
        <f t="shared" si="32"/>
        <v>8971982.3965544533</v>
      </c>
      <c r="M160" s="37">
        <f t="shared" si="33"/>
        <v>8518940.4199895356</v>
      </c>
      <c r="N160" s="41">
        <f>'jan-feb'!M160</f>
        <v>4289367.6657603495</v>
      </c>
      <c r="O160" s="41">
        <f t="shared" si="34"/>
        <v>4229572.7542291861</v>
      </c>
      <c r="Q160" s="4"/>
      <c r="R160" s="4"/>
      <c r="S160" s="4"/>
      <c r="T160" s="4"/>
    </row>
    <row r="161" spans="1:20" s="34" customFormat="1" x14ac:dyDescent="0.2">
      <c r="A161" s="33">
        <v>3418</v>
      </c>
      <c r="B161" s="34" t="s">
        <v>100</v>
      </c>
      <c r="C161" s="36">
        <v>50538186</v>
      </c>
      <c r="D161" s="36">
        <v>7227</v>
      </c>
      <c r="E161" s="37">
        <f t="shared" si="28"/>
        <v>6992.9688667496885</v>
      </c>
      <c r="F161" s="38">
        <f t="shared" si="25"/>
        <v>0.70486512247067667</v>
      </c>
      <c r="G161" s="39">
        <f t="shared" si="26"/>
        <v>1756.8203710976488</v>
      </c>
      <c r="H161" s="39">
        <f t="shared" si="27"/>
        <v>677.5767844900264</v>
      </c>
      <c r="I161" s="37">
        <f t="shared" si="29"/>
        <v>2434.3971555876751</v>
      </c>
      <c r="J161" s="40">
        <f t="shared" si="30"/>
        <v>-99.679202764558482</v>
      </c>
      <c r="K161" s="37">
        <f t="shared" si="31"/>
        <v>2334.7179528231168</v>
      </c>
      <c r="L161" s="37">
        <f t="shared" si="32"/>
        <v>17593388.243432127</v>
      </c>
      <c r="M161" s="37">
        <f t="shared" si="33"/>
        <v>16873006.645052664</v>
      </c>
      <c r="N161" s="41">
        <f>'jan-feb'!M161</f>
        <v>8128917.7231793245</v>
      </c>
      <c r="O161" s="41">
        <f t="shared" si="34"/>
        <v>8744088.9218733385</v>
      </c>
      <c r="Q161" s="4"/>
      <c r="R161" s="4"/>
      <c r="S161" s="4"/>
      <c r="T161" s="4"/>
    </row>
    <row r="162" spans="1:20" s="34" customFormat="1" x14ac:dyDescent="0.2">
      <c r="A162" s="33">
        <v>3419</v>
      </c>
      <c r="B162" s="34" t="s">
        <v>404</v>
      </c>
      <c r="C162" s="36">
        <v>25648874</v>
      </c>
      <c r="D162" s="36">
        <v>3587</v>
      </c>
      <c r="E162" s="37">
        <f t="shared" si="28"/>
        <v>7150.5085029272368</v>
      </c>
      <c r="F162" s="38">
        <f t="shared" si="25"/>
        <v>0.72074452892367391</v>
      </c>
      <c r="G162" s="39">
        <f t="shared" si="26"/>
        <v>1662.2965893911198</v>
      </c>
      <c r="H162" s="39">
        <f t="shared" si="27"/>
        <v>622.43791182788448</v>
      </c>
      <c r="I162" s="37">
        <f t="shared" si="29"/>
        <v>2284.7345012190044</v>
      </c>
      <c r="J162" s="40">
        <f t="shared" si="30"/>
        <v>-99.679202764558482</v>
      </c>
      <c r="K162" s="37">
        <f t="shared" si="31"/>
        <v>2185.0552984544461</v>
      </c>
      <c r="L162" s="37">
        <f t="shared" si="32"/>
        <v>8195342.6558725685</v>
      </c>
      <c r="M162" s="37">
        <f t="shared" si="33"/>
        <v>7837793.3555560978</v>
      </c>
      <c r="N162" s="41">
        <f>'jan-feb'!M162</f>
        <v>3123863.1161677386</v>
      </c>
      <c r="O162" s="41">
        <f t="shared" si="34"/>
        <v>4713930.2393883597</v>
      </c>
      <c r="Q162" s="4"/>
      <c r="R162" s="4"/>
      <c r="S162" s="4"/>
      <c r="T162" s="4"/>
    </row>
    <row r="163" spans="1:20" s="34" customFormat="1" x14ac:dyDescent="0.2">
      <c r="A163" s="33">
        <v>3420</v>
      </c>
      <c r="B163" s="34" t="s">
        <v>101</v>
      </c>
      <c r="C163" s="36">
        <v>168739670</v>
      </c>
      <c r="D163" s="36">
        <v>21292</v>
      </c>
      <c r="E163" s="37">
        <f t="shared" si="28"/>
        <v>7925.0267706180721</v>
      </c>
      <c r="F163" s="38">
        <f t="shared" si="25"/>
        <v>0.7988130752041358</v>
      </c>
      <c r="G163" s="39">
        <f t="shared" si="26"/>
        <v>1197.5856287766187</v>
      </c>
      <c r="H163" s="39">
        <f t="shared" si="27"/>
        <v>351.35651813609212</v>
      </c>
      <c r="I163" s="37">
        <f t="shared" si="29"/>
        <v>1548.9421469127108</v>
      </c>
      <c r="J163" s="40">
        <f t="shared" si="30"/>
        <v>-99.679202764558482</v>
      </c>
      <c r="K163" s="37">
        <f t="shared" si="31"/>
        <v>1449.2629441481522</v>
      </c>
      <c r="L163" s="37">
        <f t="shared" si="32"/>
        <v>32980076.192065436</v>
      </c>
      <c r="M163" s="37">
        <f t="shared" si="33"/>
        <v>30857706.606802456</v>
      </c>
      <c r="N163" s="41">
        <f>'jan-feb'!M163</f>
        <v>13215476.218816137</v>
      </c>
      <c r="O163" s="41">
        <f t="shared" si="34"/>
        <v>17642230.387986317</v>
      </c>
      <c r="Q163" s="4"/>
      <c r="R163" s="4"/>
      <c r="S163" s="4"/>
      <c r="T163" s="4"/>
    </row>
    <row r="164" spans="1:20" s="34" customFormat="1" x14ac:dyDescent="0.2">
      <c r="A164" s="33">
        <v>3421</v>
      </c>
      <c r="B164" s="34" t="s">
        <v>102</v>
      </c>
      <c r="C164" s="36">
        <v>52756996</v>
      </c>
      <c r="D164" s="36">
        <v>6580</v>
      </c>
      <c r="E164" s="37">
        <f t="shared" si="28"/>
        <v>8017.780547112462</v>
      </c>
      <c r="F164" s="38">
        <f t="shared" si="25"/>
        <v>0.8081623091667236</v>
      </c>
      <c r="G164" s="39">
        <f t="shared" si="26"/>
        <v>1141.9333628799848</v>
      </c>
      <c r="H164" s="39">
        <f t="shared" si="27"/>
        <v>318.89269636305562</v>
      </c>
      <c r="I164" s="37">
        <f t="shared" si="29"/>
        <v>1460.8260592430404</v>
      </c>
      <c r="J164" s="40">
        <f t="shared" si="30"/>
        <v>-99.679202764558482</v>
      </c>
      <c r="K164" s="37">
        <f t="shared" si="31"/>
        <v>1361.1468564784818</v>
      </c>
      <c r="L164" s="37">
        <f t="shared" si="32"/>
        <v>9612235.4698192049</v>
      </c>
      <c r="M164" s="37">
        <f t="shared" si="33"/>
        <v>8956346.3156284112</v>
      </c>
      <c r="N164" s="41">
        <f>'jan-feb'!M164</f>
        <v>4346402.8434440242</v>
      </c>
      <c r="O164" s="41">
        <f t="shared" si="34"/>
        <v>4609943.472184387</v>
      </c>
      <c r="Q164" s="4"/>
      <c r="R164" s="4"/>
      <c r="S164" s="4"/>
      <c r="T164" s="4"/>
    </row>
    <row r="165" spans="1:20" s="34" customFormat="1" x14ac:dyDescent="0.2">
      <c r="A165" s="33">
        <v>3422</v>
      </c>
      <c r="B165" s="34" t="s">
        <v>103</v>
      </c>
      <c r="C165" s="36">
        <v>35356979</v>
      </c>
      <c r="D165" s="36">
        <v>4338</v>
      </c>
      <c r="E165" s="37">
        <f t="shared" si="28"/>
        <v>8150.5253573075152</v>
      </c>
      <c r="F165" s="38">
        <f t="shared" si="25"/>
        <v>0.82154248984225586</v>
      </c>
      <c r="G165" s="39">
        <f t="shared" si="26"/>
        <v>1062.2864767629528</v>
      </c>
      <c r="H165" s="39">
        <f t="shared" si="27"/>
        <v>272.43201279478706</v>
      </c>
      <c r="I165" s="37">
        <f t="shared" si="29"/>
        <v>1334.7184895577398</v>
      </c>
      <c r="J165" s="40">
        <f t="shared" si="30"/>
        <v>-99.679202764558482</v>
      </c>
      <c r="K165" s="37">
        <f t="shared" si="31"/>
        <v>1235.0392867931812</v>
      </c>
      <c r="L165" s="37">
        <f t="shared" si="32"/>
        <v>5790008.807701475</v>
      </c>
      <c r="M165" s="37">
        <f t="shared" si="33"/>
        <v>5357600.4261088204</v>
      </c>
      <c r="N165" s="41">
        <f>'jan-feb'!M165</f>
        <v>428014.21388118417</v>
      </c>
      <c r="O165" s="41">
        <f t="shared" si="34"/>
        <v>4929586.212227636</v>
      </c>
      <c r="Q165" s="4"/>
      <c r="R165" s="4"/>
      <c r="S165" s="4"/>
      <c r="T165" s="4"/>
    </row>
    <row r="166" spans="1:20" s="34" customFormat="1" x14ac:dyDescent="0.2">
      <c r="A166" s="33">
        <v>3423</v>
      </c>
      <c r="B166" s="34" t="s">
        <v>104</v>
      </c>
      <c r="C166" s="36">
        <v>16905380</v>
      </c>
      <c r="D166" s="36">
        <v>2378</v>
      </c>
      <c r="E166" s="37">
        <f t="shared" si="28"/>
        <v>7109.0748528174936</v>
      </c>
      <c r="F166" s="38">
        <f t="shared" si="25"/>
        <v>0.71656817186910782</v>
      </c>
      <c r="G166" s="39">
        <f t="shared" si="26"/>
        <v>1687.1567794569658</v>
      </c>
      <c r="H166" s="39">
        <f t="shared" si="27"/>
        <v>636.9396893662946</v>
      </c>
      <c r="I166" s="37">
        <f t="shared" si="29"/>
        <v>2324.0964688232602</v>
      </c>
      <c r="J166" s="40">
        <f t="shared" si="30"/>
        <v>-99.679202764558482</v>
      </c>
      <c r="K166" s="37">
        <f t="shared" si="31"/>
        <v>2224.4172660587019</v>
      </c>
      <c r="L166" s="37">
        <f t="shared" si="32"/>
        <v>5526701.4028617125</v>
      </c>
      <c r="M166" s="37">
        <f t="shared" si="33"/>
        <v>5289664.258687593</v>
      </c>
      <c r="N166" s="41">
        <f>'jan-feb'!M166</f>
        <v>2092633.8627674612</v>
      </c>
      <c r="O166" s="41">
        <f t="shared" si="34"/>
        <v>3197030.3959201318</v>
      </c>
      <c r="Q166" s="4"/>
      <c r="R166" s="4"/>
      <c r="S166" s="4"/>
      <c r="T166" s="4"/>
    </row>
    <row r="167" spans="1:20" s="34" customFormat="1" x14ac:dyDescent="0.2">
      <c r="A167" s="33">
        <v>3424</v>
      </c>
      <c r="B167" s="34" t="s">
        <v>105</v>
      </c>
      <c r="C167" s="36">
        <v>14094401</v>
      </c>
      <c r="D167" s="36">
        <v>1741</v>
      </c>
      <c r="E167" s="37">
        <f t="shared" si="28"/>
        <v>8095.5778288340034</v>
      </c>
      <c r="F167" s="38">
        <f t="shared" si="25"/>
        <v>0.81600398436268773</v>
      </c>
      <c r="G167" s="39">
        <f t="shared" si="26"/>
        <v>1095.2549938470599</v>
      </c>
      <c r="H167" s="39">
        <f t="shared" si="27"/>
        <v>291.66364776051614</v>
      </c>
      <c r="I167" s="37">
        <f t="shared" si="29"/>
        <v>1386.9186416075761</v>
      </c>
      <c r="J167" s="40">
        <f t="shared" si="30"/>
        <v>-99.679202764558482</v>
      </c>
      <c r="K167" s="37">
        <f t="shared" si="31"/>
        <v>1287.2394388430175</v>
      </c>
      <c r="L167" s="37">
        <f t="shared" si="32"/>
        <v>2414625.35503879</v>
      </c>
      <c r="M167" s="37">
        <f t="shared" si="33"/>
        <v>2241083.8630256937</v>
      </c>
      <c r="N167" s="41">
        <f>'jan-feb'!M167</f>
        <v>-165248.10646216199</v>
      </c>
      <c r="O167" s="41">
        <f t="shared" si="34"/>
        <v>2406331.9694878557</v>
      </c>
      <c r="Q167" s="4"/>
      <c r="R167" s="4"/>
      <c r="S167" s="4"/>
      <c r="T167" s="4"/>
    </row>
    <row r="168" spans="1:20" s="34" customFormat="1" x14ac:dyDescent="0.2">
      <c r="A168" s="33">
        <v>3425</v>
      </c>
      <c r="B168" s="34" t="s">
        <v>106</v>
      </c>
      <c r="C168" s="36">
        <v>8972333</v>
      </c>
      <c r="D168" s="36">
        <v>1250</v>
      </c>
      <c r="E168" s="37">
        <f t="shared" si="28"/>
        <v>7177.8663999999999</v>
      </c>
      <c r="F168" s="38">
        <f t="shared" si="25"/>
        <v>0.723502102686432</v>
      </c>
      <c r="G168" s="39">
        <f t="shared" si="26"/>
        <v>1645.8818511474622</v>
      </c>
      <c r="H168" s="39">
        <f t="shared" si="27"/>
        <v>612.86264785241735</v>
      </c>
      <c r="I168" s="37">
        <f t="shared" si="29"/>
        <v>2258.7444989998794</v>
      </c>
      <c r="J168" s="40">
        <f t="shared" si="30"/>
        <v>-99.679202764558482</v>
      </c>
      <c r="K168" s="37">
        <f t="shared" si="31"/>
        <v>2159.0652962353211</v>
      </c>
      <c r="L168" s="37">
        <f t="shared" si="32"/>
        <v>2823430.6237498494</v>
      </c>
      <c r="M168" s="37">
        <f t="shared" si="33"/>
        <v>2698831.6202941514</v>
      </c>
      <c r="N168" s="41">
        <f>'jan-feb'!M168</f>
        <v>827597.35103419947</v>
      </c>
      <c r="O168" s="41">
        <f t="shared" si="34"/>
        <v>1871234.269259952</v>
      </c>
      <c r="Q168" s="4"/>
      <c r="R168" s="4"/>
      <c r="S168" s="4"/>
      <c r="T168" s="4"/>
    </row>
    <row r="169" spans="1:20" s="34" customFormat="1" x14ac:dyDescent="0.2">
      <c r="A169" s="33">
        <v>3426</v>
      </c>
      <c r="B169" s="34" t="s">
        <v>107</v>
      </c>
      <c r="C169" s="36">
        <v>9796755</v>
      </c>
      <c r="D169" s="36">
        <v>1563</v>
      </c>
      <c r="E169" s="37">
        <f t="shared" si="28"/>
        <v>6267.9174664107486</v>
      </c>
      <c r="F169" s="38">
        <f t="shared" si="25"/>
        <v>0.63178265151510626</v>
      </c>
      <c r="G169" s="39">
        <f t="shared" si="26"/>
        <v>2191.8512113010129</v>
      </c>
      <c r="H169" s="39">
        <f t="shared" si="27"/>
        <v>931.34477460865526</v>
      </c>
      <c r="I169" s="37">
        <f t="shared" si="29"/>
        <v>3123.1959859096683</v>
      </c>
      <c r="J169" s="40">
        <f t="shared" si="30"/>
        <v>-99.679202764558482</v>
      </c>
      <c r="K169" s="37">
        <f t="shared" si="31"/>
        <v>3023.5167831451099</v>
      </c>
      <c r="L169" s="37">
        <f t="shared" si="32"/>
        <v>4881555.3259768113</v>
      </c>
      <c r="M169" s="37">
        <f t="shared" si="33"/>
        <v>4725756.7320558066</v>
      </c>
      <c r="N169" s="41">
        <f>'jan-feb'!M169</f>
        <v>2177993.4780931626</v>
      </c>
      <c r="O169" s="41">
        <f t="shared" si="34"/>
        <v>2547763.2539626439</v>
      </c>
      <c r="Q169" s="4"/>
      <c r="R169" s="4"/>
      <c r="S169" s="4"/>
      <c r="T169" s="4"/>
    </row>
    <row r="170" spans="1:20" s="34" customFormat="1" x14ac:dyDescent="0.2">
      <c r="A170" s="33">
        <v>3427</v>
      </c>
      <c r="B170" s="34" t="s">
        <v>108</v>
      </c>
      <c r="C170" s="36">
        <v>45248261</v>
      </c>
      <c r="D170" s="36">
        <v>5537</v>
      </c>
      <c r="E170" s="37">
        <f t="shared" si="28"/>
        <v>8171.9813978688817</v>
      </c>
      <c r="F170" s="38">
        <f t="shared" si="25"/>
        <v>0.82370517852945047</v>
      </c>
      <c r="G170" s="39">
        <f t="shared" si="26"/>
        <v>1049.412852426133</v>
      </c>
      <c r="H170" s="39">
        <f t="shared" si="27"/>
        <v>264.9223985983088</v>
      </c>
      <c r="I170" s="37">
        <f t="shared" si="29"/>
        <v>1314.3352510244417</v>
      </c>
      <c r="J170" s="40">
        <f t="shared" si="30"/>
        <v>-99.679202764558482</v>
      </c>
      <c r="K170" s="37">
        <f t="shared" si="31"/>
        <v>1214.6560482598832</v>
      </c>
      <c r="L170" s="37">
        <f t="shared" si="32"/>
        <v>7277474.2849223334</v>
      </c>
      <c r="M170" s="37">
        <f t="shared" si="33"/>
        <v>6725550.5392149733</v>
      </c>
      <c r="N170" s="41">
        <f>'jan-feb'!M170</f>
        <v>1352316.6877810892</v>
      </c>
      <c r="O170" s="41">
        <f t="shared" si="34"/>
        <v>5373233.8514338844</v>
      </c>
      <c r="Q170" s="4"/>
      <c r="R170" s="4"/>
      <c r="S170" s="4"/>
      <c r="T170" s="4"/>
    </row>
    <row r="171" spans="1:20" s="34" customFormat="1" x14ac:dyDescent="0.2">
      <c r="A171" s="33">
        <v>3428</v>
      </c>
      <c r="B171" s="34" t="s">
        <v>109</v>
      </c>
      <c r="C171" s="36">
        <v>19602445</v>
      </c>
      <c r="D171" s="36">
        <v>2405</v>
      </c>
      <c r="E171" s="37">
        <f t="shared" si="28"/>
        <v>8150.7047817047815</v>
      </c>
      <c r="F171" s="38">
        <f t="shared" si="25"/>
        <v>0.8215605751508227</v>
      </c>
      <c r="G171" s="39">
        <f t="shared" si="26"/>
        <v>1062.1788221245931</v>
      </c>
      <c r="H171" s="39">
        <f t="shared" si="27"/>
        <v>272.36921425574383</v>
      </c>
      <c r="I171" s="37">
        <f t="shared" si="29"/>
        <v>1334.548036380337</v>
      </c>
      <c r="J171" s="40">
        <f t="shared" si="30"/>
        <v>-99.679202764558482</v>
      </c>
      <c r="K171" s="37">
        <f t="shared" si="31"/>
        <v>1234.8688336157784</v>
      </c>
      <c r="L171" s="37">
        <f t="shared" si="32"/>
        <v>3209588.0274947104</v>
      </c>
      <c r="M171" s="37">
        <f t="shared" si="33"/>
        <v>2969859.5448459471</v>
      </c>
      <c r="N171" s="41">
        <f>'jan-feb'!M171</f>
        <v>441652.31806921319</v>
      </c>
      <c r="O171" s="41">
        <f t="shared" si="34"/>
        <v>2528207.226776734</v>
      </c>
      <c r="Q171" s="4"/>
      <c r="R171" s="4"/>
      <c r="S171" s="4"/>
      <c r="T171" s="4"/>
    </row>
    <row r="172" spans="1:20" s="34" customFormat="1" x14ac:dyDescent="0.2">
      <c r="A172" s="33">
        <v>3429</v>
      </c>
      <c r="B172" s="34" t="s">
        <v>110</v>
      </c>
      <c r="C172" s="36">
        <v>10634913</v>
      </c>
      <c r="D172" s="36">
        <v>1518</v>
      </c>
      <c r="E172" s="37">
        <f t="shared" si="28"/>
        <v>7005.871541501976</v>
      </c>
      <c r="F172" s="38">
        <f t="shared" si="25"/>
        <v>0.70616566385628388</v>
      </c>
      <c r="G172" s="39">
        <f t="shared" si="26"/>
        <v>1749.0787662462765</v>
      </c>
      <c r="H172" s="39">
        <f t="shared" si="27"/>
        <v>673.0608483267257</v>
      </c>
      <c r="I172" s="37">
        <f t="shared" si="29"/>
        <v>2422.1396145730023</v>
      </c>
      <c r="J172" s="40">
        <f t="shared" si="30"/>
        <v>-99.679202764558482</v>
      </c>
      <c r="K172" s="37">
        <f t="shared" si="31"/>
        <v>2322.460411808444</v>
      </c>
      <c r="L172" s="37">
        <f t="shared" si="32"/>
        <v>3676807.9349218174</v>
      </c>
      <c r="M172" s="37">
        <f t="shared" si="33"/>
        <v>3525494.905125218</v>
      </c>
      <c r="N172" s="41">
        <f>'jan-feb'!M172</f>
        <v>1220194.6660559315</v>
      </c>
      <c r="O172" s="41">
        <f t="shared" si="34"/>
        <v>2305300.2390692867</v>
      </c>
      <c r="Q172" s="4"/>
      <c r="R172" s="4"/>
      <c r="S172" s="4"/>
      <c r="T172" s="4"/>
    </row>
    <row r="173" spans="1:20" s="34" customFormat="1" x14ac:dyDescent="0.2">
      <c r="A173" s="33">
        <v>3430</v>
      </c>
      <c r="B173" s="34" t="s">
        <v>111</v>
      </c>
      <c r="C173" s="36">
        <v>16063787</v>
      </c>
      <c r="D173" s="36">
        <v>1870</v>
      </c>
      <c r="E173" s="37">
        <f t="shared" si="28"/>
        <v>8590.2604278074868</v>
      </c>
      <c r="F173" s="38">
        <f t="shared" si="25"/>
        <v>0.86586614124536587</v>
      </c>
      <c r="G173" s="39">
        <f t="shared" si="26"/>
        <v>798.44543446296996</v>
      </c>
      <c r="H173" s="39">
        <f t="shared" si="27"/>
        <v>118.52473811979698</v>
      </c>
      <c r="I173" s="37">
        <f t="shared" si="29"/>
        <v>916.97017258276696</v>
      </c>
      <c r="J173" s="40">
        <f t="shared" si="30"/>
        <v>-99.679202764558482</v>
      </c>
      <c r="K173" s="37">
        <f t="shared" si="31"/>
        <v>817.29096981820851</v>
      </c>
      <c r="L173" s="37">
        <f t="shared" si="32"/>
        <v>1714734.2227297742</v>
      </c>
      <c r="M173" s="37">
        <f t="shared" si="33"/>
        <v>1528334.11356005</v>
      </c>
      <c r="N173" s="41">
        <f>'jan-feb'!M173</f>
        <v>1143103.0335471625</v>
      </c>
      <c r="O173" s="41">
        <f t="shared" si="34"/>
        <v>385231.08001288748</v>
      </c>
      <c r="Q173" s="4"/>
      <c r="R173" s="4"/>
      <c r="S173" s="4"/>
      <c r="T173" s="4"/>
    </row>
    <row r="174" spans="1:20" s="34" customFormat="1" x14ac:dyDescent="0.2">
      <c r="A174" s="33">
        <v>3431</v>
      </c>
      <c r="B174" s="34" t="s">
        <v>114</v>
      </c>
      <c r="C174" s="36">
        <v>17990016</v>
      </c>
      <c r="D174" s="36">
        <v>2512</v>
      </c>
      <c r="E174" s="37">
        <f t="shared" si="28"/>
        <v>7161.6305732484079</v>
      </c>
      <c r="F174" s="38">
        <f t="shared" si="25"/>
        <v>0.72186559203841694</v>
      </c>
      <c r="G174" s="39">
        <f t="shared" si="26"/>
        <v>1655.6233471984172</v>
      </c>
      <c r="H174" s="39">
        <f t="shared" si="27"/>
        <v>618.54518721547458</v>
      </c>
      <c r="I174" s="37">
        <f t="shared" si="29"/>
        <v>2274.1685344138918</v>
      </c>
      <c r="J174" s="40">
        <f t="shared" si="30"/>
        <v>-99.679202764558482</v>
      </c>
      <c r="K174" s="37">
        <f t="shared" si="31"/>
        <v>2174.4893316493335</v>
      </c>
      <c r="L174" s="37">
        <f t="shared" si="32"/>
        <v>5712711.3584476961</v>
      </c>
      <c r="M174" s="37">
        <f t="shared" si="33"/>
        <v>5462317.2011031257</v>
      </c>
      <c r="N174" s="41">
        <f>'jan-feb'!M174</f>
        <v>2300766.195278327</v>
      </c>
      <c r="O174" s="41">
        <f t="shared" si="34"/>
        <v>3161551.0058247987</v>
      </c>
      <c r="Q174" s="4"/>
      <c r="R174" s="4"/>
      <c r="S174" s="4"/>
      <c r="T174" s="4"/>
    </row>
    <row r="175" spans="1:20" s="34" customFormat="1" x14ac:dyDescent="0.2">
      <c r="A175" s="33">
        <v>3432</v>
      </c>
      <c r="B175" s="34" t="s">
        <v>115</v>
      </c>
      <c r="C175" s="36">
        <v>15252467</v>
      </c>
      <c r="D175" s="36">
        <v>1980</v>
      </c>
      <c r="E175" s="37">
        <f t="shared" si="28"/>
        <v>7703.2661616161613</v>
      </c>
      <c r="F175" s="38">
        <f t="shared" si="25"/>
        <v>0.77646043474458271</v>
      </c>
      <c r="G175" s="39">
        <f t="shared" si="26"/>
        <v>1330.6419941777651</v>
      </c>
      <c r="H175" s="39">
        <f t="shared" si="27"/>
        <v>428.9727312867609</v>
      </c>
      <c r="I175" s="37">
        <f t="shared" si="29"/>
        <v>1759.6147254645261</v>
      </c>
      <c r="J175" s="40">
        <f t="shared" si="30"/>
        <v>-99.679202764558482</v>
      </c>
      <c r="K175" s="37">
        <f t="shared" si="31"/>
        <v>1659.9355226999676</v>
      </c>
      <c r="L175" s="37">
        <f t="shared" si="32"/>
        <v>3484037.1564197619</v>
      </c>
      <c r="M175" s="37">
        <f t="shared" si="33"/>
        <v>3286672.3349459358</v>
      </c>
      <c r="N175" s="41">
        <f>'jan-feb'!M175</f>
        <v>1063009.2796381714</v>
      </c>
      <c r="O175" s="41">
        <f t="shared" si="34"/>
        <v>2223663.0553077646</v>
      </c>
      <c r="Q175" s="4"/>
      <c r="R175" s="4"/>
      <c r="S175" s="4"/>
      <c r="T175" s="4"/>
    </row>
    <row r="176" spans="1:20" s="34" customFormat="1" x14ac:dyDescent="0.2">
      <c r="A176" s="33">
        <v>3433</v>
      </c>
      <c r="B176" s="34" t="s">
        <v>116</v>
      </c>
      <c r="C176" s="36">
        <v>20938849</v>
      </c>
      <c r="D176" s="36">
        <v>2183</v>
      </c>
      <c r="E176" s="37">
        <f t="shared" si="28"/>
        <v>9591.7769125057257</v>
      </c>
      <c r="F176" s="38">
        <f t="shared" si="25"/>
        <v>0.96681525929447021</v>
      </c>
      <c r="G176" s="39">
        <f t="shared" si="26"/>
        <v>197.5355436440266</v>
      </c>
      <c r="H176" s="39">
        <f t="shared" si="27"/>
        <v>0</v>
      </c>
      <c r="I176" s="37">
        <f t="shared" si="29"/>
        <v>197.5355436440266</v>
      </c>
      <c r="J176" s="40">
        <f t="shared" si="30"/>
        <v>-99.679202764558482</v>
      </c>
      <c r="K176" s="37">
        <f t="shared" si="31"/>
        <v>97.856340879468121</v>
      </c>
      <c r="L176" s="37">
        <f t="shared" si="32"/>
        <v>431220.09177491005</v>
      </c>
      <c r="M176" s="37">
        <f t="shared" si="33"/>
        <v>213620.39213987891</v>
      </c>
      <c r="N176" s="41">
        <f>'jan-feb'!M176</f>
        <v>-2028022.8220602528</v>
      </c>
      <c r="O176" s="41">
        <f t="shared" si="34"/>
        <v>2241643.2142001316</v>
      </c>
      <c r="Q176" s="4"/>
      <c r="R176" s="4"/>
      <c r="S176" s="4"/>
      <c r="T176" s="4"/>
    </row>
    <row r="177" spans="1:20" s="34" customFormat="1" x14ac:dyDescent="0.2">
      <c r="A177" s="33">
        <v>3434</v>
      </c>
      <c r="B177" s="34" t="s">
        <v>117</v>
      </c>
      <c r="C177" s="36">
        <v>16853099</v>
      </c>
      <c r="D177" s="36">
        <v>2204</v>
      </c>
      <c r="E177" s="37">
        <f t="shared" si="28"/>
        <v>7646.5966424682392</v>
      </c>
      <c r="F177" s="38">
        <f t="shared" si="25"/>
        <v>0.77074835904173178</v>
      </c>
      <c r="G177" s="39">
        <f t="shared" si="26"/>
        <v>1364.6437056665184</v>
      </c>
      <c r="H177" s="39">
        <f t="shared" si="27"/>
        <v>448.80706298853363</v>
      </c>
      <c r="I177" s="37">
        <f t="shared" si="29"/>
        <v>1813.4507686550519</v>
      </c>
      <c r="J177" s="40">
        <f t="shared" si="30"/>
        <v>-99.679202764558482</v>
      </c>
      <c r="K177" s="37">
        <f t="shared" si="31"/>
        <v>1713.7715658904933</v>
      </c>
      <c r="L177" s="37">
        <f t="shared" si="32"/>
        <v>3996845.4941157345</v>
      </c>
      <c r="M177" s="37">
        <f t="shared" si="33"/>
        <v>3777152.5312226471</v>
      </c>
      <c r="N177" s="41">
        <f>'jan-feb'!M177</f>
        <v>947417.28622350062</v>
      </c>
      <c r="O177" s="41">
        <f t="shared" si="34"/>
        <v>2829735.2449991466</v>
      </c>
      <c r="Q177" s="4"/>
      <c r="R177" s="4"/>
      <c r="S177" s="4"/>
      <c r="T177" s="4"/>
    </row>
    <row r="178" spans="1:20" s="34" customFormat="1" x14ac:dyDescent="0.2">
      <c r="A178" s="33">
        <v>3435</v>
      </c>
      <c r="B178" s="34" t="s">
        <v>118</v>
      </c>
      <c r="C178" s="36">
        <v>25917260</v>
      </c>
      <c r="D178" s="36">
        <v>3564</v>
      </c>
      <c r="E178" s="37">
        <f t="shared" si="28"/>
        <v>7271.95847362514</v>
      </c>
      <c r="F178" s="38">
        <f t="shared" si="25"/>
        <v>0.73298623199732515</v>
      </c>
      <c r="G178" s="39">
        <f t="shared" si="26"/>
        <v>1589.4266069723781</v>
      </c>
      <c r="H178" s="39">
        <f t="shared" si="27"/>
        <v>579.9304220836184</v>
      </c>
      <c r="I178" s="37">
        <f t="shared" si="29"/>
        <v>2169.3570290559965</v>
      </c>
      <c r="J178" s="40">
        <f t="shared" si="30"/>
        <v>-99.679202764558482</v>
      </c>
      <c r="K178" s="37">
        <f t="shared" si="31"/>
        <v>2069.6778262914381</v>
      </c>
      <c r="L178" s="37">
        <f t="shared" si="32"/>
        <v>7731588.4515555715</v>
      </c>
      <c r="M178" s="37">
        <f t="shared" si="33"/>
        <v>7376331.7729026852</v>
      </c>
      <c r="N178" s="41">
        <f>'jan-feb'!M178</f>
        <v>2789741.7333487086</v>
      </c>
      <c r="O178" s="41">
        <f t="shared" si="34"/>
        <v>4586590.0395539766</v>
      </c>
      <c r="Q178" s="4"/>
      <c r="R178" s="4"/>
      <c r="S178" s="4"/>
      <c r="T178" s="4"/>
    </row>
    <row r="179" spans="1:20" s="34" customFormat="1" x14ac:dyDescent="0.2">
      <c r="A179" s="33">
        <v>3436</v>
      </c>
      <c r="B179" s="34" t="s">
        <v>119</v>
      </c>
      <c r="C179" s="36">
        <v>52092545</v>
      </c>
      <c r="D179" s="36">
        <v>5705</v>
      </c>
      <c r="E179" s="37">
        <f t="shared" si="28"/>
        <v>9131.0333041191934</v>
      </c>
      <c r="F179" s="38">
        <f t="shared" si="25"/>
        <v>0.92037402580104799</v>
      </c>
      <c r="G179" s="39">
        <f t="shared" si="26"/>
        <v>473.98170867594598</v>
      </c>
      <c r="H179" s="39">
        <f t="shared" si="27"/>
        <v>0</v>
      </c>
      <c r="I179" s="37">
        <f t="shared" si="29"/>
        <v>473.98170867594598</v>
      </c>
      <c r="J179" s="40">
        <f t="shared" si="30"/>
        <v>-99.679202764558482</v>
      </c>
      <c r="K179" s="37">
        <f t="shared" si="31"/>
        <v>374.30250591138747</v>
      </c>
      <c r="L179" s="37">
        <f t="shared" si="32"/>
        <v>2704065.647996272</v>
      </c>
      <c r="M179" s="37">
        <f t="shared" si="33"/>
        <v>2135395.7962244656</v>
      </c>
      <c r="N179" s="41">
        <f>'jan-feb'!M179</f>
        <v>-2424115.9178441335</v>
      </c>
      <c r="O179" s="41">
        <f t="shared" si="34"/>
        <v>4559511.714068599</v>
      </c>
      <c r="Q179" s="4"/>
      <c r="R179" s="4"/>
      <c r="S179" s="4"/>
      <c r="T179" s="4"/>
    </row>
    <row r="180" spans="1:20" s="34" customFormat="1" x14ac:dyDescent="0.2">
      <c r="A180" s="33">
        <v>3437</v>
      </c>
      <c r="B180" s="34" t="s">
        <v>120</v>
      </c>
      <c r="C180" s="36">
        <v>38547566</v>
      </c>
      <c r="D180" s="36">
        <v>5592</v>
      </c>
      <c r="E180" s="37">
        <f t="shared" si="28"/>
        <v>6893.3415593705295</v>
      </c>
      <c r="F180" s="38">
        <f t="shared" si="25"/>
        <v>0.69482306228774982</v>
      </c>
      <c r="G180" s="39">
        <f t="shared" si="26"/>
        <v>1816.5967555251443</v>
      </c>
      <c r="H180" s="39">
        <f t="shared" si="27"/>
        <v>712.44634207273202</v>
      </c>
      <c r="I180" s="37">
        <f t="shared" si="29"/>
        <v>2529.0430975978761</v>
      </c>
      <c r="J180" s="40">
        <f t="shared" si="30"/>
        <v>-99.679202764558482</v>
      </c>
      <c r="K180" s="37">
        <f t="shared" si="31"/>
        <v>2429.3638948333178</v>
      </c>
      <c r="L180" s="37">
        <f t="shared" si="32"/>
        <v>14142409.001767322</v>
      </c>
      <c r="M180" s="37">
        <f t="shared" si="33"/>
        <v>13585002.899907913</v>
      </c>
      <c r="N180" s="41">
        <f>'jan-feb'!M180</f>
        <v>5158548.5858265944</v>
      </c>
      <c r="O180" s="41">
        <f t="shared" si="34"/>
        <v>8426454.3140813187</v>
      </c>
      <c r="Q180" s="4"/>
      <c r="R180" s="4"/>
      <c r="S180" s="4"/>
      <c r="T180" s="4"/>
    </row>
    <row r="181" spans="1:20" s="34" customFormat="1" x14ac:dyDescent="0.2">
      <c r="A181" s="33">
        <v>3438</v>
      </c>
      <c r="B181" s="34" t="s">
        <v>121</v>
      </c>
      <c r="C181" s="36">
        <v>26099131</v>
      </c>
      <c r="D181" s="36">
        <v>3064</v>
      </c>
      <c r="E181" s="37">
        <f t="shared" si="28"/>
        <v>8517.9931462140994</v>
      </c>
      <c r="F181" s="38">
        <f t="shared" si="25"/>
        <v>0.85858186939151127</v>
      </c>
      <c r="G181" s="39">
        <f t="shared" si="26"/>
        <v>841.80580341900236</v>
      </c>
      <c r="H181" s="39">
        <f t="shared" si="27"/>
        <v>143.81828667748258</v>
      </c>
      <c r="I181" s="37">
        <f t="shared" si="29"/>
        <v>985.62409009648491</v>
      </c>
      <c r="J181" s="40">
        <f t="shared" si="30"/>
        <v>-99.679202764558482</v>
      </c>
      <c r="K181" s="37">
        <f t="shared" si="31"/>
        <v>885.94488733192645</v>
      </c>
      <c r="L181" s="37">
        <f t="shared" si="32"/>
        <v>3019952.2120556296</v>
      </c>
      <c r="M181" s="37">
        <f t="shared" si="33"/>
        <v>2714535.1347850226</v>
      </c>
      <c r="N181" s="41">
        <f>'jan-feb'!M181</f>
        <v>-279307.54704196652</v>
      </c>
      <c r="O181" s="41">
        <f t="shared" si="34"/>
        <v>2993842.6818269892</v>
      </c>
      <c r="Q181" s="4"/>
      <c r="R181" s="4"/>
      <c r="S181" s="4"/>
      <c r="T181" s="4"/>
    </row>
    <row r="182" spans="1:20" s="34" customFormat="1" x14ac:dyDescent="0.2">
      <c r="A182" s="33">
        <v>3439</v>
      </c>
      <c r="B182" s="34" t="s">
        <v>122</v>
      </c>
      <c r="C182" s="36">
        <v>35464993</v>
      </c>
      <c r="D182" s="36">
        <v>4408</v>
      </c>
      <c r="E182" s="37">
        <f t="shared" si="28"/>
        <v>8045.5973230490017</v>
      </c>
      <c r="F182" s="38">
        <f t="shared" si="25"/>
        <v>0.81096613620368885</v>
      </c>
      <c r="G182" s="39">
        <f t="shared" si="26"/>
        <v>1125.243297318061</v>
      </c>
      <c r="H182" s="39">
        <f t="shared" si="27"/>
        <v>309.15682478526674</v>
      </c>
      <c r="I182" s="37">
        <f t="shared" si="29"/>
        <v>1434.4001221033277</v>
      </c>
      <c r="J182" s="40">
        <f t="shared" si="30"/>
        <v>-99.679202764558482</v>
      </c>
      <c r="K182" s="37">
        <f t="shared" si="31"/>
        <v>1334.7209193387691</v>
      </c>
      <c r="L182" s="37">
        <f t="shared" si="32"/>
        <v>6322835.7382314689</v>
      </c>
      <c r="M182" s="37">
        <f t="shared" si="33"/>
        <v>5883449.8124452941</v>
      </c>
      <c r="N182" s="41">
        <f>'jan-feb'!M182</f>
        <v>3024585.0224470012</v>
      </c>
      <c r="O182" s="41">
        <f t="shared" si="34"/>
        <v>2858864.7899982929</v>
      </c>
      <c r="Q182" s="4"/>
      <c r="R182" s="4"/>
      <c r="S182" s="4"/>
      <c r="T182" s="4"/>
    </row>
    <row r="183" spans="1:20" s="34" customFormat="1" x14ac:dyDescent="0.2">
      <c r="A183" s="33">
        <v>3440</v>
      </c>
      <c r="B183" s="34" t="s">
        <v>123</v>
      </c>
      <c r="C183" s="36">
        <v>46123588</v>
      </c>
      <c r="D183" s="36">
        <v>5093</v>
      </c>
      <c r="E183" s="37">
        <f t="shared" si="28"/>
        <v>9056.2709601413699</v>
      </c>
      <c r="F183" s="38">
        <f t="shared" si="25"/>
        <v>0.91283826098523568</v>
      </c>
      <c r="G183" s="39">
        <f t="shared" si="26"/>
        <v>518.83911506264008</v>
      </c>
      <c r="H183" s="39">
        <f t="shared" si="27"/>
        <v>0</v>
      </c>
      <c r="I183" s="37">
        <f t="shared" si="29"/>
        <v>518.83911506264008</v>
      </c>
      <c r="J183" s="40">
        <f t="shared" si="30"/>
        <v>-99.679202764558482</v>
      </c>
      <c r="K183" s="37">
        <f t="shared" si="31"/>
        <v>419.15991229808162</v>
      </c>
      <c r="L183" s="37">
        <f t="shared" si="32"/>
        <v>2642447.6130140261</v>
      </c>
      <c r="M183" s="37">
        <f t="shared" si="33"/>
        <v>2134781.4333341299</v>
      </c>
      <c r="N183" s="41">
        <f>'jan-feb'!M183</f>
        <v>352840.14990707056</v>
      </c>
      <c r="O183" s="41">
        <f t="shared" si="34"/>
        <v>1781941.2834270592</v>
      </c>
      <c r="Q183" s="4"/>
      <c r="R183" s="4"/>
      <c r="S183" s="4"/>
      <c r="T183" s="4"/>
    </row>
    <row r="184" spans="1:20" s="34" customFormat="1" x14ac:dyDescent="0.2">
      <c r="A184" s="33">
        <v>3441</v>
      </c>
      <c r="B184" s="34" t="s">
        <v>124</v>
      </c>
      <c r="C184" s="36">
        <v>49676306</v>
      </c>
      <c r="D184" s="36">
        <v>6023</v>
      </c>
      <c r="E184" s="37">
        <f t="shared" si="28"/>
        <v>8247.7678897559363</v>
      </c>
      <c r="F184" s="38">
        <f t="shared" si="25"/>
        <v>0.83134417362630997</v>
      </c>
      <c r="G184" s="39">
        <f t="shared" si="26"/>
        <v>1003.9409572939003</v>
      </c>
      <c r="H184" s="39">
        <f t="shared" si="27"/>
        <v>238.39712643783966</v>
      </c>
      <c r="I184" s="37">
        <f t="shared" si="29"/>
        <v>1242.33808373174</v>
      </c>
      <c r="J184" s="40">
        <f t="shared" si="30"/>
        <v>-99.679202764558482</v>
      </c>
      <c r="K184" s="37">
        <f t="shared" si="31"/>
        <v>1142.6588809671814</v>
      </c>
      <c r="L184" s="37">
        <f t="shared" si="32"/>
        <v>7482602.2783162696</v>
      </c>
      <c r="M184" s="37">
        <f t="shared" si="33"/>
        <v>6882234.4400653336</v>
      </c>
      <c r="N184" s="41">
        <f>'jan-feb'!M184</f>
        <v>3060942.5877831858</v>
      </c>
      <c r="O184" s="41">
        <f t="shared" si="34"/>
        <v>3821291.8522821479</v>
      </c>
      <c r="Q184" s="4"/>
      <c r="R184" s="4"/>
      <c r="S184" s="4"/>
      <c r="T184" s="4"/>
    </row>
    <row r="185" spans="1:20" s="34" customFormat="1" x14ac:dyDescent="0.2">
      <c r="A185" s="33">
        <v>3442</v>
      </c>
      <c r="B185" s="34" t="s">
        <v>125</v>
      </c>
      <c r="C185" s="36">
        <v>117913655</v>
      </c>
      <c r="D185" s="36">
        <v>14871</v>
      </c>
      <c r="E185" s="37">
        <f t="shared" si="28"/>
        <v>7929.1005984802632</v>
      </c>
      <c r="F185" s="38">
        <f t="shared" si="25"/>
        <v>0.79922370182492075</v>
      </c>
      <c r="G185" s="39">
        <f t="shared" si="26"/>
        <v>1195.141332059304</v>
      </c>
      <c r="H185" s="39">
        <f t="shared" si="27"/>
        <v>349.93067838432523</v>
      </c>
      <c r="I185" s="37">
        <f t="shared" si="29"/>
        <v>1545.0720104436291</v>
      </c>
      <c r="J185" s="40">
        <f t="shared" si="30"/>
        <v>-99.679202764558482</v>
      </c>
      <c r="K185" s="37">
        <f t="shared" si="31"/>
        <v>1445.3928076790705</v>
      </c>
      <c r="L185" s="37">
        <f t="shared" si="32"/>
        <v>22976765.867307208</v>
      </c>
      <c r="M185" s="37">
        <f t="shared" si="33"/>
        <v>21494436.442995459</v>
      </c>
      <c r="N185" s="41">
        <f>'jan-feb'!M185</f>
        <v>10072217.697903663</v>
      </c>
      <c r="O185" s="41">
        <f t="shared" si="34"/>
        <v>11422218.745091796</v>
      </c>
      <c r="Q185" s="4"/>
      <c r="R185" s="4"/>
      <c r="S185" s="4"/>
      <c r="T185" s="4"/>
    </row>
    <row r="186" spans="1:20" s="34" customFormat="1" x14ac:dyDescent="0.2">
      <c r="A186" s="33">
        <v>3443</v>
      </c>
      <c r="B186" s="34" t="s">
        <v>126</v>
      </c>
      <c r="C186" s="36">
        <v>105912379</v>
      </c>
      <c r="D186" s="36">
        <v>13459</v>
      </c>
      <c r="E186" s="37">
        <f t="shared" si="28"/>
        <v>7869.2606434356194</v>
      </c>
      <c r="F186" s="38">
        <f t="shared" si="25"/>
        <v>0.79319205803457915</v>
      </c>
      <c r="G186" s="39">
        <f t="shared" si="26"/>
        <v>1231.0453050860904</v>
      </c>
      <c r="H186" s="39">
        <f t="shared" si="27"/>
        <v>370.87466264995055</v>
      </c>
      <c r="I186" s="37">
        <f t="shared" si="29"/>
        <v>1601.9199677360409</v>
      </c>
      <c r="J186" s="40">
        <f t="shared" si="30"/>
        <v>-99.679202764558482</v>
      </c>
      <c r="K186" s="37">
        <f t="shared" si="31"/>
        <v>1502.2407649714823</v>
      </c>
      <c r="L186" s="37">
        <f t="shared" si="32"/>
        <v>21560240.845759373</v>
      </c>
      <c r="M186" s="37">
        <f t="shared" si="33"/>
        <v>20218658.455751181</v>
      </c>
      <c r="N186" s="41">
        <f>'jan-feb'!M186</f>
        <v>9348703.1135354284</v>
      </c>
      <c r="O186" s="41">
        <f t="shared" si="34"/>
        <v>10869955.342215752</v>
      </c>
      <c r="Q186" s="4"/>
      <c r="R186" s="4"/>
      <c r="S186" s="4"/>
      <c r="T186" s="4"/>
    </row>
    <row r="187" spans="1:20" s="34" customFormat="1" x14ac:dyDescent="0.2">
      <c r="A187" s="33">
        <v>3446</v>
      </c>
      <c r="B187" s="34" t="s">
        <v>129</v>
      </c>
      <c r="C187" s="36">
        <v>113662294</v>
      </c>
      <c r="D187" s="36">
        <v>13611</v>
      </c>
      <c r="E187" s="37">
        <f t="shared" si="28"/>
        <v>8350.7673205495557</v>
      </c>
      <c r="F187" s="38">
        <f t="shared" si="25"/>
        <v>0.84172613124461959</v>
      </c>
      <c r="G187" s="39">
        <f t="shared" si="26"/>
        <v>942.14129881772851</v>
      </c>
      <c r="H187" s="39">
        <f t="shared" si="27"/>
        <v>202.34732566007287</v>
      </c>
      <c r="I187" s="37">
        <f t="shared" si="29"/>
        <v>1144.4886244778013</v>
      </c>
      <c r="J187" s="40">
        <f t="shared" si="30"/>
        <v>-99.679202764558482</v>
      </c>
      <c r="K187" s="37">
        <f t="shared" si="31"/>
        <v>1044.8094217132427</v>
      </c>
      <c r="L187" s="37">
        <f t="shared" si="32"/>
        <v>15577634.667767353</v>
      </c>
      <c r="M187" s="37">
        <f t="shared" si="33"/>
        <v>14220901.038938947</v>
      </c>
      <c r="N187" s="41">
        <f>'jan-feb'!M187</f>
        <v>7668217.3108611889</v>
      </c>
      <c r="O187" s="41">
        <f t="shared" si="34"/>
        <v>6552683.7280777581</v>
      </c>
      <c r="Q187" s="4"/>
      <c r="R187" s="4"/>
      <c r="S187" s="4"/>
      <c r="T187" s="4"/>
    </row>
    <row r="188" spans="1:20" s="34" customFormat="1" x14ac:dyDescent="0.2">
      <c r="A188" s="33">
        <v>3447</v>
      </c>
      <c r="B188" s="34" t="s">
        <v>130</v>
      </c>
      <c r="C188" s="36">
        <v>38622260</v>
      </c>
      <c r="D188" s="36">
        <v>5579</v>
      </c>
      <c r="E188" s="37">
        <f t="shared" si="28"/>
        <v>6922.7926151640077</v>
      </c>
      <c r="F188" s="38">
        <f t="shared" si="25"/>
        <v>0.69779161862545436</v>
      </c>
      <c r="G188" s="39">
        <f t="shared" si="26"/>
        <v>1798.9261220490573</v>
      </c>
      <c r="H188" s="39">
        <f t="shared" si="27"/>
        <v>702.13847254501468</v>
      </c>
      <c r="I188" s="37">
        <f t="shared" si="29"/>
        <v>2501.0645945940719</v>
      </c>
      <c r="J188" s="40">
        <f t="shared" si="30"/>
        <v>-99.679202764558482</v>
      </c>
      <c r="K188" s="37">
        <f t="shared" si="31"/>
        <v>2401.3853918295135</v>
      </c>
      <c r="L188" s="37">
        <f t="shared" si="32"/>
        <v>13953439.373240327</v>
      </c>
      <c r="M188" s="37">
        <f t="shared" si="33"/>
        <v>13397329.101016857</v>
      </c>
      <c r="N188" s="41">
        <f>'jan-feb'!M188</f>
        <v>5767475.6890158374</v>
      </c>
      <c r="O188" s="41">
        <f t="shared" si="34"/>
        <v>7629853.4120010193</v>
      </c>
      <c r="Q188" s="4"/>
      <c r="R188" s="4"/>
      <c r="S188" s="4"/>
      <c r="T188" s="4"/>
    </row>
    <row r="189" spans="1:20" s="34" customFormat="1" x14ac:dyDescent="0.2">
      <c r="A189" s="33">
        <v>3448</v>
      </c>
      <c r="B189" s="34" t="s">
        <v>131</v>
      </c>
      <c r="C189" s="36">
        <v>49822495</v>
      </c>
      <c r="D189" s="36">
        <v>6581</v>
      </c>
      <c r="E189" s="37">
        <f t="shared" si="28"/>
        <v>7570.6571949551744</v>
      </c>
      <c r="F189" s="38">
        <f t="shared" si="25"/>
        <v>0.76309394658950935</v>
      </c>
      <c r="G189" s="39">
        <f t="shared" si="26"/>
        <v>1410.2073741743573</v>
      </c>
      <c r="H189" s="39">
        <f t="shared" si="27"/>
        <v>475.38586961810631</v>
      </c>
      <c r="I189" s="37">
        <f t="shared" si="29"/>
        <v>1885.5932437924635</v>
      </c>
      <c r="J189" s="40">
        <f t="shared" si="30"/>
        <v>-99.679202764558482</v>
      </c>
      <c r="K189" s="37">
        <f t="shared" si="31"/>
        <v>1785.9140410279049</v>
      </c>
      <c r="L189" s="37">
        <f t="shared" si="32"/>
        <v>12409089.137398202</v>
      </c>
      <c r="M189" s="37">
        <f t="shared" si="33"/>
        <v>11753100.304004641</v>
      </c>
      <c r="N189" s="41">
        <f>'jan-feb'!M189</f>
        <v>2763028.4970448515</v>
      </c>
      <c r="O189" s="41">
        <f t="shared" si="34"/>
        <v>8990071.8069597892</v>
      </c>
      <c r="Q189" s="4"/>
      <c r="R189" s="4"/>
      <c r="S189" s="4"/>
      <c r="T189" s="4"/>
    </row>
    <row r="190" spans="1:20" s="34" customFormat="1" x14ac:dyDescent="0.2">
      <c r="A190" s="33">
        <v>3449</v>
      </c>
      <c r="B190" s="34" t="s">
        <v>132</v>
      </c>
      <c r="C190" s="36">
        <v>23928531</v>
      </c>
      <c r="D190" s="36">
        <v>2904</v>
      </c>
      <c r="E190" s="37">
        <f t="shared" si="28"/>
        <v>8239.8522727272721</v>
      </c>
      <c r="F190" s="38">
        <f t="shared" si="25"/>
        <v>0.8305463090179217</v>
      </c>
      <c r="G190" s="39">
        <f t="shared" si="26"/>
        <v>1008.6903275110988</v>
      </c>
      <c r="H190" s="39">
        <f t="shared" si="27"/>
        <v>241.16759239787214</v>
      </c>
      <c r="I190" s="37">
        <f t="shared" si="29"/>
        <v>1249.8579199089709</v>
      </c>
      <c r="J190" s="40">
        <f t="shared" si="30"/>
        <v>-99.679202764558482</v>
      </c>
      <c r="K190" s="37">
        <f t="shared" si="31"/>
        <v>1150.1787171444123</v>
      </c>
      <c r="L190" s="37">
        <f t="shared" si="32"/>
        <v>3629587.3994156513</v>
      </c>
      <c r="M190" s="37">
        <f t="shared" si="33"/>
        <v>3340118.9945873735</v>
      </c>
      <c r="N190" s="41">
        <f>'jan-feb'!M190</f>
        <v>441266.38439625583</v>
      </c>
      <c r="O190" s="41">
        <f t="shared" si="34"/>
        <v>2898852.6101911175</v>
      </c>
      <c r="Q190" s="4"/>
      <c r="R190" s="4"/>
      <c r="S190" s="4"/>
      <c r="T190" s="4"/>
    </row>
    <row r="191" spans="1:20" s="34" customFormat="1" x14ac:dyDescent="0.2">
      <c r="A191" s="33">
        <v>3450</v>
      </c>
      <c r="B191" s="34" t="s">
        <v>133</v>
      </c>
      <c r="C191" s="36">
        <v>9199294</v>
      </c>
      <c r="D191" s="36">
        <v>1257</v>
      </c>
      <c r="E191" s="37">
        <f t="shared" si="28"/>
        <v>7318.4518695306288</v>
      </c>
      <c r="F191" s="38">
        <f t="shared" si="25"/>
        <v>0.73767259251507655</v>
      </c>
      <c r="G191" s="39">
        <f t="shared" si="26"/>
        <v>1561.5305694290848</v>
      </c>
      <c r="H191" s="39">
        <f t="shared" si="27"/>
        <v>563.65773351669725</v>
      </c>
      <c r="I191" s="37">
        <f t="shared" si="29"/>
        <v>2125.1883029457822</v>
      </c>
      <c r="J191" s="40">
        <f t="shared" si="30"/>
        <v>-99.679202764558482</v>
      </c>
      <c r="K191" s="37">
        <f t="shared" si="31"/>
        <v>2025.5091001812236</v>
      </c>
      <c r="L191" s="37">
        <f t="shared" si="32"/>
        <v>2671361.696802848</v>
      </c>
      <c r="M191" s="37">
        <f t="shared" si="33"/>
        <v>2546064.9389277981</v>
      </c>
      <c r="N191" s="41">
        <f>'jan-feb'!M191</f>
        <v>1465737.1762399909</v>
      </c>
      <c r="O191" s="41">
        <f t="shared" si="34"/>
        <v>1080327.7626878072</v>
      </c>
      <c r="Q191" s="4"/>
      <c r="R191" s="4"/>
      <c r="S191" s="4"/>
      <c r="T191" s="4"/>
    </row>
    <row r="192" spans="1:20" s="34" customFormat="1" x14ac:dyDescent="0.2">
      <c r="A192" s="33">
        <v>3451</v>
      </c>
      <c r="B192" s="34" t="s">
        <v>134</v>
      </c>
      <c r="C192" s="36">
        <v>56676717</v>
      </c>
      <c r="D192" s="36">
        <v>6360</v>
      </c>
      <c r="E192" s="37">
        <f t="shared" si="28"/>
        <v>8911.433490566038</v>
      </c>
      <c r="F192" s="38">
        <f t="shared" si="25"/>
        <v>0.89823918544580583</v>
      </c>
      <c r="G192" s="39">
        <f t="shared" si="26"/>
        <v>605.74159680783919</v>
      </c>
      <c r="H192" s="39">
        <f t="shared" si="27"/>
        <v>6.1141661543040753</v>
      </c>
      <c r="I192" s="37">
        <f t="shared" si="29"/>
        <v>611.85576296214322</v>
      </c>
      <c r="J192" s="40">
        <f t="shared" si="30"/>
        <v>-99.679202764558482</v>
      </c>
      <c r="K192" s="37">
        <f t="shared" si="31"/>
        <v>512.17656019758476</v>
      </c>
      <c r="L192" s="37">
        <f t="shared" si="32"/>
        <v>3891402.6524392311</v>
      </c>
      <c r="M192" s="37">
        <f t="shared" si="33"/>
        <v>3257442.9228566391</v>
      </c>
      <c r="N192" s="41">
        <f>'jan-feb'!M192</f>
        <v>411369.62533064309</v>
      </c>
      <c r="O192" s="41">
        <f t="shared" si="34"/>
        <v>2846073.2975259959</v>
      </c>
      <c r="Q192" s="4"/>
      <c r="R192" s="4"/>
      <c r="S192" s="4"/>
      <c r="T192" s="4"/>
    </row>
    <row r="193" spans="1:20" s="34" customFormat="1" x14ac:dyDescent="0.2">
      <c r="A193" s="33">
        <v>3452</v>
      </c>
      <c r="B193" s="34" t="s">
        <v>135</v>
      </c>
      <c r="C193" s="36">
        <v>19945584</v>
      </c>
      <c r="D193" s="36">
        <v>2120</v>
      </c>
      <c r="E193" s="37">
        <f t="shared" si="28"/>
        <v>9408.2943396226419</v>
      </c>
      <c r="F193" s="38">
        <f t="shared" si="25"/>
        <v>0.94832090179469453</v>
      </c>
      <c r="G193" s="39">
        <f t="shared" si="26"/>
        <v>307.62508737387685</v>
      </c>
      <c r="H193" s="39">
        <f t="shared" si="27"/>
        <v>0</v>
      </c>
      <c r="I193" s="37">
        <f t="shared" si="29"/>
        <v>307.62508737387685</v>
      </c>
      <c r="J193" s="40">
        <f t="shared" si="30"/>
        <v>-99.679202764558482</v>
      </c>
      <c r="K193" s="37">
        <f t="shared" si="31"/>
        <v>207.94588460931837</v>
      </c>
      <c r="L193" s="37">
        <f t="shared" si="32"/>
        <v>652165.18523261894</v>
      </c>
      <c r="M193" s="37">
        <f t="shared" si="33"/>
        <v>440845.27537175495</v>
      </c>
      <c r="N193" s="41">
        <f>'jan-feb'!M193</f>
        <v>177641.8084435476</v>
      </c>
      <c r="O193" s="41">
        <f t="shared" si="34"/>
        <v>263203.46692820732</v>
      </c>
      <c r="Q193" s="4"/>
      <c r="R193" s="4"/>
      <c r="S193" s="4"/>
      <c r="T193" s="4"/>
    </row>
    <row r="194" spans="1:20" s="34" customFormat="1" x14ac:dyDescent="0.2">
      <c r="A194" s="33">
        <v>3453</v>
      </c>
      <c r="B194" s="34" t="s">
        <v>136</v>
      </c>
      <c r="C194" s="36">
        <v>31345777</v>
      </c>
      <c r="D194" s="36">
        <v>3236</v>
      </c>
      <c r="E194" s="37">
        <f t="shared" si="28"/>
        <v>9686.5812731767619</v>
      </c>
      <c r="F194" s="38">
        <f t="shared" si="25"/>
        <v>0.97637118447710358</v>
      </c>
      <c r="G194" s="39">
        <f t="shared" si="26"/>
        <v>140.65292724140491</v>
      </c>
      <c r="H194" s="39">
        <f t="shared" si="27"/>
        <v>0</v>
      </c>
      <c r="I194" s="37">
        <f t="shared" si="29"/>
        <v>140.65292724140491</v>
      </c>
      <c r="J194" s="40">
        <f t="shared" si="30"/>
        <v>-99.679202764558482</v>
      </c>
      <c r="K194" s="37">
        <f t="shared" si="31"/>
        <v>40.973724476846428</v>
      </c>
      <c r="L194" s="37">
        <f t="shared" si="32"/>
        <v>455152.87255318632</v>
      </c>
      <c r="M194" s="37">
        <f t="shared" si="33"/>
        <v>132590.97240707505</v>
      </c>
      <c r="N194" s="41">
        <f>'jan-feb'!M194</f>
        <v>54211.096661943942</v>
      </c>
      <c r="O194" s="41">
        <f t="shared" si="34"/>
        <v>78379.87574513111</v>
      </c>
      <c r="Q194" s="4"/>
      <c r="R194" s="4"/>
      <c r="S194" s="4"/>
      <c r="T194" s="4"/>
    </row>
    <row r="195" spans="1:20" s="34" customFormat="1" x14ac:dyDescent="0.2">
      <c r="A195" s="33">
        <v>3454</v>
      </c>
      <c r="B195" s="34" t="s">
        <v>137</v>
      </c>
      <c r="C195" s="36">
        <v>15065502</v>
      </c>
      <c r="D195" s="36">
        <v>1573</v>
      </c>
      <c r="E195" s="37">
        <f t="shared" si="28"/>
        <v>9577.5600762873491</v>
      </c>
      <c r="F195" s="38">
        <f t="shared" si="25"/>
        <v>0.96538225534533795</v>
      </c>
      <c r="G195" s="39">
        <f t="shared" si="26"/>
        <v>206.06564537505255</v>
      </c>
      <c r="H195" s="39">
        <f t="shared" si="27"/>
        <v>0</v>
      </c>
      <c r="I195" s="37">
        <f t="shared" si="29"/>
        <v>206.06564537505255</v>
      </c>
      <c r="J195" s="40">
        <f t="shared" si="30"/>
        <v>-99.679202764558482</v>
      </c>
      <c r="K195" s="37">
        <f t="shared" si="31"/>
        <v>106.38644261049407</v>
      </c>
      <c r="L195" s="37">
        <f t="shared" si="32"/>
        <v>324141.26017495769</v>
      </c>
      <c r="M195" s="37">
        <f t="shared" si="33"/>
        <v>167345.87422630718</v>
      </c>
      <c r="N195" s="41">
        <f>'jan-feb'!M195</f>
        <v>-1126819.7584520278</v>
      </c>
      <c r="O195" s="41">
        <f t="shared" si="34"/>
        <v>1294165.6326783351</v>
      </c>
      <c r="Q195" s="4"/>
      <c r="R195" s="4"/>
      <c r="S195" s="4"/>
      <c r="T195" s="4"/>
    </row>
    <row r="196" spans="1:20" s="34" customFormat="1" x14ac:dyDescent="0.2">
      <c r="A196" s="33">
        <v>3801</v>
      </c>
      <c r="B196" s="34" t="s">
        <v>155</v>
      </c>
      <c r="C196" s="36">
        <v>223914910</v>
      </c>
      <c r="D196" s="36">
        <v>27510</v>
      </c>
      <c r="E196" s="37">
        <f t="shared" si="28"/>
        <v>8139.4005816066883</v>
      </c>
      <c r="F196" s="38">
        <f t="shared" si="25"/>
        <v>0.82042115403535609</v>
      </c>
      <c r="G196" s="39">
        <f t="shared" si="26"/>
        <v>1068.961342183449</v>
      </c>
      <c r="H196" s="39">
        <f t="shared" si="27"/>
        <v>276.32568429007642</v>
      </c>
      <c r="I196" s="37">
        <f t="shared" si="29"/>
        <v>1345.2870264735254</v>
      </c>
      <c r="J196" s="40">
        <f t="shared" si="30"/>
        <v>-99.679202764558482</v>
      </c>
      <c r="K196" s="37">
        <f t="shared" si="31"/>
        <v>1245.6078237089669</v>
      </c>
      <c r="L196" s="37">
        <f t="shared" si="32"/>
        <v>37008846.098286681</v>
      </c>
      <c r="M196" s="37">
        <f t="shared" si="33"/>
        <v>34266671.230233677</v>
      </c>
      <c r="N196" s="41">
        <f>'jan-feb'!M196</f>
        <v>17505281.358760659</v>
      </c>
      <c r="O196" s="41">
        <f t="shared" si="34"/>
        <v>16761389.871473018</v>
      </c>
      <c r="Q196" s="4"/>
      <c r="R196" s="4"/>
      <c r="S196" s="4"/>
      <c r="T196" s="4"/>
    </row>
    <row r="197" spans="1:20" s="34" customFormat="1" x14ac:dyDescent="0.2">
      <c r="A197" s="33">
        <v>3802</v>
      </c>
      <c r="B197" s="34" t="s">
        <v>160</v>
      </c>
      <c r="C197" s="36">
        <v>217946387</v>
      </c>
      <c r="D197" s="36">
        <v>25011</v>
      </c>
      <c r="E197" s="37">
        <f t="shared" si="28"/>
        <v>8714.0213106233259</v>
      </c>
      <c r="F197" s="38">
        <f t="shared" si="25"/>
        <v>0.87834077562245438</v>
      </c>
      <c r="G197" s="39">
        <f t="shared" si="26"/>
        <v>724.18890477346645</v>
      </c>
      <c r="H197" s="39">
        <f t="shared" si="27"/>
        <v>75.208429134253308</v>
      </c>
      <c r="I197" s="37">
        <f t="shared" si="29"/>
        <v>799.39733390771971</v>
      </c>
      <c r="J197" s="40">
        <f t="shared" si="30"/>
        <v>-99.679202764558482</v>
      </c>
      <c r="K197" s="37">
        <f t="shared" si="31"/>
        <v>699.71813114316126</v>
      </c>
      <c r="L197" s="37">
        <f t="shared" si="32"/>
        <v>19993726.718365978</v>
      </c>
      <c r="M197" s="37">
        <f t="shared" si="33"/>
        <v>17500650.178021606</v>
      </c>
      <c r="N197" s="41">
        <f>'jan-feb'!M197</f>
        <v>7685576.8602930866</v>
      </c>
      <c r="O197" s="41">
        <f t="shared" si="34"/>
        <v>9815073.3177285194</v>
      </c>
      <c r="Q197" s="4"/>
      <c r="R197" s="4"/>
      <c r="S197" s="4"/>
      <c r="T197" s="4"/>
    </row>
    <row r="198" spans="1:20" s="34" customFormat="1" x14ac:dyDescent="0.2">
      <c r="A198" s="33">
        <v>3803</v>
      </c>
      <c r="B198" s="34" t="s">
        <v>156</v>
      </c>
      <c r="C198" s="36">
        <v>532396852</v>
      </c>
      <c r="D198" s="36">
        <v>57026</v>
      </c>
      <c r="E198" s="37">
        <f t="shared" si="28"/>
        <v>9336.0371058815272</v>
      </c>
      <c r="F198" s="38">
        <f t="shared" si="25"/>
        <v>0.9410376427267908</v>
      </c>
      <c r="G198" s="39">
        <f t="shared" si="26"/>
        <v>350.97942761854574</v>
      </c>
      <c r="H198" s="39">
        <f t="shared" si="27"/>
        <v>0</v>
      </c>
      <c r="I198" s="37">
        <f t="shared" si="29"/>
        <v>350.97942761854574</v>
      </c>
      <c r="J198" s="40">
        <f t="shared" si="30"/>
        <v>-99.679202764558482</v>
      </c>
      <c r="K198" s="37">
        <f t="shared" si="31"/>
        <v>251.30022485398726</v>
      </c>
      <c r="L198" s="37">
        <f t="shared" si="32"/>
        <v>20014952.83937519</v>
      </c>
      <c r="M198" s="37">
        <f t="shared" si="33"/>
        <v>14330646.622523477</v>
      </c>
      <c r="N198" s="41">
        <f>'jan-feb'!M198</f>
        <v>10304197.271274418</v>
      </c>
      <c r="O198" s="41">
        <f t="shared" si="34"/>
        <v>4026449.3512490597</v>
      </c>
      <c r="Q198" s="4"/>
      <c r="R198" s="4"/>
      <c r="S198" s="4"/>
      <c r="T198" s="4"/>
    </row>
    <row r="199" spans="1:20" s="34" customFormat="1" x14ac:dyDescent="0.2">
      <c r="A199" s="33">
        <v>3804</v>
      </c>
      <c r="B199" s="34" t="s">
        <v>157</v>
      </c>
      <c r="C199" s="36">
        <v>551351531</v>
      </c>
      <c r="D199" s="36">
        <v>64345</v>
      </c>
      <c r="E199" s="37">
        <f t="shared" si="28"/>
        <v>8568.6771466314403</v>
      </c>
      <c r="F199" s="38">
        <f t="shared" si="25"/>
        <v>0.86369062717982936</v>
      </c>
      <c r="G199" s="39">
        <f t="shared" si="26"/>
        <v>811.3954031685978</v>
      </c>
      <c r="H199" s="39">
        <f t="shared" si="27"/>
        <v>126.07888653141326</v>
      </c>
      <c r="I199" s="37">
        <f t="shared" si="29"/>
        <v>937.47428970001101</v>
      </c>
      <c r="J199" s="40">
        <f t="shared" si="30"/>
        <v>-99.679202764558482</v>
      </c>
      <c r="K199" s="37">
        <f t="shared" si="31"/>
        <v>837.79508693545256</v>
      </c>
      <c r="L199" s="37">
        <f t="shared" si="32"/>
        <v>60321783.170747206</v>
      </c>
      <c r="M199" s="37">
        <f t="shared" si="33"/>
        <v>53907924.868861698</v>
      </c>
      <c r="N199" s="41">
        <f>'jan-feb'!M199</f>
        <v>30052510.545236457</v>
      </c>
      <c r="O199" s="41">
        <f t="shared" si="34"/>
        <v>23855414.32362524</v>
      </c>
      <c r="Q199" s="4"/>
      <c r="R199" s="4"/>
      <c r="S199" s="4"/>
      <c r="T199" s="4"/>
    </row>
    <row r="200" spans="1:20" s="34" customFormat="1" x14ac:dyDescent="0.2">
      <c r="A200" s="33">
        <v>3805</v>
      </c>
      <c r="B200" s="34" t="s">
        <v>158</v>
      </c>
      <c r="C200" s="36">
        <v>407318037</v>
      </c>
      <c r="D200" s="36">
        <v>47499</v>
      </c>
      <c r="E200" s="37">
        <f t="shared" si="28"/>
        <v>8575.2971009916</v>
      </c>
      <c r="F200" s="38">
        <f t="shared" ref="F200:F263" si="35">IF(ISNUMBER(C200),E200/E$365,"")</f>
        <v>0.86435789383434158</v>
      </c>
      <c r="G200" s="39">
        <f t="shared" ref="G200:G263" si="36">(E$365-E200)*0.6</f>
        <v>807.42343055250205</v>
      </c>
      <c r="H200" s="39">
        <f t="shared" ref="H200:H263" si="37">IF(E200&gt;=E$365*0.9,0,IF(E200&lt;0.9*E$365,(E$365*0.9-E200)*0.35))</f>
        <v>123.76190250535737</v>
      </c>
      <c r="I200" s="37">
        <f t="shared" si="29"/>
        <v>931.18533305785945</v>
      </c>
      <c r="J200" s="40">
        <f t="shared" si="30"/>
        <v>-99.679202764558482</v>
      </c>
      <c r="K200" s="37">
        <f t="shared" si="31"/>
        <v>831.506130293301</v>
      </c>
      <c r="L200" s="37">
        <f t="shared" si="32"/>
        <v>44230372.134915262</v>
      </c>
      <c r="M200" s="37">
        <f t="shared" si="33"/>
        <v>39495709.682801507</v>
      </c>
      <c r="N200" s="41">
        <f>'jan-feb'!M200</f>
        <v>22838891.935698736</v>
      </c>
      <c r="O200" s="41">
        <f t="shared" si="34"/>
        <v>16656817.747102771</v>
      </c>
      <c r="Q200" s="4"/>
      <c r="R200" s="4"/>
      <c r="S200" s="4"/>
      <c r="T200" s="4"/>
    </row>
    <row r="201" spans="1:20" s="34" customFormat="1" x14ac:dyDescent="0.2">
      <c r="A201" s="33">
        <v>3806</v>
      </c>
      <c r="B201" s="34" t="s">
        <v>162</v>
      </c>
      <c r="C201" s="36">
        <v>325201874</v>
      </c>
      <c r="D201" s="36">
        <v>36526</v>
      </c>
      <c r="E201" s="37">
        <f t="shared" ref="E201:E264" si="38">(C201)/D201</f>
        <v>8903.2983080545364</v>
      </c>
      <c r="F201" s="38">
        <f t="shared" si="35"/>
        <v>0.89741918945747023</v>
      </c>
      <c r="G201" s="39">
        <f t="shared" si="36"/>
        <v>610.62270631474019</v>
      </c>
      <c r="H201" s="39">
        <f t="shared" si="37"/>
        <v>8.9614800333296429</v>
      </c>
      <c r="I201" s="37">
        <f t="shared" ref="I201:I264" si="39">G201+H201</f>
        <v>619.58418634806981</v>
      </c>
      <c r="J201" s="40">
        <f t="shared" ref="J201:J264" si="40">I$367</f>
        <v>-99.679202764558482</v>
      </c>
      <c r="K201" s="37">
        <f t="shared" ref="K201:K264" si="41">I201+J201</f>
        <v>519.90498358351135</v>
      </c>
      <c r="L201" s="37">
        <f t="shared" ref="L201:L264" si="42">(I201*D201)</f>
        <v>22630931.990549598</v>
      </c>
      <c r="M201" s="37">
        <f t="shared" ref="M201:M264" si="43">(K201*D201)</f>
        <v>18990049.430371337</v>
      </c>
      <c r="N201" s="41">
        <f>'jan-feb'!M201</f>
        <v>9644954.5238201264</v>
      </c>
      <c r="O201" s="41">
        <f t="shared" ref="O201:O264" si="44">M201-N201</f>
        <v>9345094.9065512102</v>
      </c>
      <c r="Q201" s="4"/>
      <c r="R201" s="4"/>
      <c r="S201" s="4"/>
      <c r="T201" s="4"/>
    </row>
    <row r="202" spans="1:20" s="34" customFormat="1" x14ac:dyDescent="0.2">
      <c r="A202" s="33">
        <v>3807</v>
      </c>
      <c r="B202" s="34" t="s">
        <v>163</v>
      </c>
      <c r="C202" s="36">
        <v>454912466</v>
      </c>
      <c r="D202" s="36">
        <v>55144</v>
      </c>
      <c r="E202" s="37">
        <f t="shared" si="38"/>
        <v>8249.5369577832589</v>
      </c>
      <c r="F202" s="38">
        <f t="shared" si="35"/>
        <v>0.83152248907079396</v>
      </c>
      <c r="G202" s="39">
        <f t="shared" si="36"/>
        <v>1002.8795164775066</v>
      </c>
      <c r="H202" s="39">
        <f t="shared" si="37"/>
        <v>237.77795262827675</v>
      </c>
      <c r="I202" s="37">
        <f t="shared" si="39"/>
        <v>1240.6574691057833</v>
      </c>
      <c r="J202" s="40">
        <f t="shared" si="40"/>
        <v>-99.679202764558482</v>
      </c>
      <c r="K202" s="37">
        <f t="shared" si="41"/>
        <v>1140.9782663412248</v>
      </c>
      <c r="L202" s="37">
        <f t="shared" si="42"/>
        <v>68414815.476369321</v>
      </c>
      <c r="M202" s="37">
        <f t="shared" si="43"/>
        <v>62918105.519120499</v>
      </c>
      <c r="N202" s="41">
        <f>'jan-feb'!M202</f>
        <v>29100021.864023913</v>
      </c>
      <c r="O202" s="41">
        <f t="shared" si="44"/>
        <v>33818083.655096591</v>
      </c>
      <c r="Q202" s="4"/>
      <c r="R202" s="4"/>
      <c r="S202" s="4"/>
      <c r="T202" s="4"/>
    </row>
    <row r="203" spans="1:20" s="34" customFormat="1" x14ac:dyDescent="0.2">
      <c r="A203" s="33">
        <v>3808</v>
      </c>
      <c r="B203" s="34" t="s">
        <v>164</v>
      </c>
      <c r="C203" s="36">
        <v>106045682</v>
      </c>
      <c r="D203" s="36">
        <v>12994</v>
      </c>
      <c r="E203" s="37">
        <f t="shared" si="38"/>
        <v>8161.1268277666613</v>
      </c>
      <c r="F203" s="38">
        <f t="shared" si="35"/>
        <v>0.82261107843687786</v>
      </c>
      <c r="G203" s="39">
        <f t="shared" si="36"/>
        <v>1055.9255944874651</v>
      </c>
      <c r="H203" s="39">
        <f t="shared" si="37"/>
        <v>268.72149813408589</v>
      </c>
      <c r="I203" s="37">
        <f t="shared" si="39"/>
        <v>1324.6470926215511</v>
      </c>
      <c r="J203" s="40">
        <f t="shared" si="40"/>
        <v>-99.679202764558482</v>
      </c>
      <c r="K203" s="37">
        <f t="shared" si="41"/>
        <v>1224.9678898569925</v>
      </c>
      <c r="L203" s="37">
        <f t="shared" si="42"/>
        <v>17212464.321524434</v>
      </c>
      <c r="M203" s="37">
        <f t="shared" si="43"/>
        <v>15917232.76080176</v>
      </c>
      <c r="N203" s="41">
        <f>'jan-feb'!M203</f>
        <v>2515117.2830733303</v>
      </c>
      <c r="O203" s="41">
        <f t="shared" si="44"/>
        <v>13402115.47772843</v>
      </c>
      <c r="Q203" s="4"/>
      <c r="R203" s="4"/>
      <c r="S203" s="4"/>
      <c r="T203" s="4"/>
    </row>
    <row r="204" spans="1:20" s="34" customFormat="1" x14ac:dyDescent="0.2">
      <c r="A204" s="33">
        <v>3811</v>
      </c>
      <c r="B204" s="34" t="s">
        <v>161</v>
      </c>
      <c r="C204" s="36">
        <v>257899562</v>
      </c>
      <c r="D204" s="36">
        <v>26957</v>
      </c>
      <c r="E204" s="37">
        <f t="shared" si="38"/>
        <v>9567.0720777534589</v>
      </c>
      <c r="F204" s="38">
        <f t="shared" si="35"/>
        <v>0.96432510429663043</v>
      </c>
      <c r="G204" s="39">
        <f t="shared" si="36"/>
        <v>212.35844449538672</v>
      </c>
      <c r="H204" s="39">
        <f t="shared" si="37"/>
        <v>0</v>
      </c>
      <c r="I204" s="37">
        <f t="shared" si="39"/>
        <v>212.35844449538672</v>
      </c>
      <c r="J204" s="40">
        <f t="shared" si="40"/>
        <v>-99.679202764558482</v>
      </c>
      <c r="K204" s="37">
        <f t="shared" si="41"/>
        <v>112.67924173082824</v>
      </c>
      <c r="L204" s="37">
        <f t="shared" si="42"/>
        <v>5724546.5882621398</v>
      </c>
      <c r="M204" s="37">
        <f t="shared" si="43"/>
        <v>3037494.3193379366</v>
      </c>
      <c r="N204" s="41">
        <f>'jan-feb'!M204</f>
        <v>5102965.4588739201</v>
      </c>
      <c r="O204" s="41">
        <f t="shared" si="44"/>
        <v>-2065471.1395359836</v>
      </c>
      <c r="Q204" s="4"/>
      <c r="R204" s="4"/>
      <c r="S204" s="4"/>
      <c r="T204" s="4"/>
    </row>
    <row r="205" spans="1:20" s="34" customFormat="1" x14ac:dyDescent="0.2">
      <c r="A205" s="33">
        <v>3812</v>
      </c>
      <c r="B205" s="34" t="s">
        <v>165</v>
      </c>
      <c r="C205" s="36">
        <v>19287480</v>
      </c>
      <c r="D205" s="36">
        <v>2347</v>
      </c>
      <c r="E205" s="37">
        <f t="shared" si="38"/>
        <v>8217.9292714103103</v>
      </c>
      <c r="F205" s="38">
        <f t="shared" si="35"/>
        <v>0.82833655243203441</v>
      </c>
      <c r="G205" s="39">
        <f t="shared" si="36"/>
        <v>1021.8441283012758</v>
      </c>
      <c r="H205" s="39">
        <f t="shared" si="37"/>
        <v>248.84064285880876</v>
      </c>
      <c r="I205" s="37">
        <f t="shared" si="39"/>
        <v>1270.6847711600844</v>
      </c>
      <c r="J205" s="40">
        <f t="shared" si="40"/>
        <v>-99.679202764558482</v>
      </c>
      <c r="K205" s="37">
        <f t="shared" si="41"/>
        <v>1171.0055683955259</v>
      </c>
      <c r="L205" s="37">
        <f t="shared" si="42"/>
        <v>2982297.1579127181</v>
      </c>
      <c r="M205" s="37">
        <f t="shared" si="43"/>
        <v>2748350.0690242993</v>
      </c>
      <c r="N205" s="41">
        <f>'jan-feb'!M205</f>
        <v>1201491.1011418123</v>
      </c>
      <c r="O205" s="41">
        <f t="shared" si="44"/>
        <v>1546858.967882487</v>
      </c>
      <c r="Q205" s="4"/>
      <c r="R205" s="4"/>
      <c r="S205" s="4"/>
      <c r="T205" s="4"/>
    </row>
    <row r="206" spans="1:20" s="34" customFormat="1" x14ac:dyDescent="0.2">
      <c r="A206" s="33">
        <v>3813</v>
      </c>
      <c r="B206" s="34" t="s">
        <v>166</v>
      </c>
      <c r="C206" s="36">
        <v>124091579</v>
      </c>
      <c r="D206" s="36">
        <v>14014</v>
      </c>
      <c r="E206" s="37">
        <f t="shared" si="38"/>
        <v>8854.8293849008132</v>
      </c>
      <c r="F206" s="38">
        <f t="shared" si="35"/>
        <v>0.89253370317749903</v>
      </c>
      <c r="G206" s="39">
        <f t="shared" si="36"/>
        <v>639.70406020697408</v>
      </c>
      <c r="H206" s="39">
        <f t="shared" si="37"/>
        <v>25.925603137132747</v>
      </c>
      <c r="I206" s="37">
        <f t="shared" si="39"/>
        <v>665.6296633441068</v>
      </c>
      <c r="J206" s="40">
        <f t="shared" si="40"/>
        <v>-99.679202764558482</v>
      </c>
      <c r="K206" s="37">
        <f t="shared" si="41"/>
        <v>565.95046057954835</v>
      </c>
      <c r="L206" s="37">
        <f t="shared" si="42"/>
        <v>9328134.1021043118</v>
      </c>
      <c r="M206" s="37">
        <f t="shared" si="43"/>
        <v>7931229.7545617903</v>
      </c>
      <c r="N206" s="41">
        <f>'jan-feb'!M206</f>
        <v>4535410.0619946141</v>
      </c>
      <c r="O206" s="41">
        <f t="shared" si="44"/>
        <v>3395819.6925671762</v>
      </c>
      <c r="Q206" s="4"/>
      <c r="R206" s="4"/>
      <c r="S206" s="4"/>
      <c r="T206" s="4"/>
    </row>
    <row r="207" spans="1:20" s="34" customFormat="1" x14ac:dyDescent="0.2">
      <c r="A207" s="33">
        <v>3814</v>
      </c>
      <c r="B207" s="34" t="s">
        <v>167</v>
      </c>
      <c r="C207" s="36">
        <v>82280064</v>
      </c>
      <c r="D207" s="36">
        <v>10416</v>
      </c>
      <c r="E207" s="37">
        <f t="shared" si="38"/>
        <v>7899.3917050691243</v>
      </c>
      <c r="F207" s="38">
        <f t="shared" si="35"/>
        <v>0.79622915641913738</v>
      </c>
      <c r="G207" s="39">
        <f t="shared" si="36"/>
        <v>1212.9666681059873</v>
      </c>
      <c r="H207" s="39">
        <f t="shared" si="37"/>
        <v>360.32879107822384</v>
      </c>
      <c r="I207" s="37">
        <f t="shared" si="39"/>
        <v>1573.2954591842113</v>
      </c>
      <c r="J207" s="40">
        <f t="shared" si="40"/>
        <v>-99.679202764558482</v>
      </c>
      <c r="K207" s="37">
        <f t="shared" si="41"/>
        <v>1473.6162564196527</v>
      </c>
      <c r="L207" s="37">
        <f t="shared" si="42"/>
        <v>16387445.502862744</v>
      </c>
      <c r="M207" s="37">
        <f t="shared" si="43"/>
        <v>15349186.926867103</v>
      </c>
      <c r="N207" s="41">
        <f>'jan-feb'!M207</f>
        <v>6610331.9062177772</v>
      </c>
      <c r="O207" s="41">
        <f t="shared" si="44"/>
        <v>8738855.0206493251</v>
      </c>
      <c r="Q207" s="4"/>
      <c r="R207" s="4"/>
      <c r="S207" s="4"/>
      <c r="T207" s="4"/>
    </row>
    <row r="208" spans="1:20" s="34" customFormat="1" x14ac:dyDescent="0.2">
      <c r="A208" s="33">
        <v>3815</v>
      </c>
      <c r="B208" s="34" t="s">
        <v>168</v>
      </c>
      <c r="C208" s="36">
        <v>29024237</v>
      </c>
      <c r="D208" s="36">
        <v>4071</v>
      </c>
      <c r="E208" s="37">
        <f t="shared" si="38"/>
        <v>7129.5104396954066</v>
      </c>
      <c r="F208" s="38">
        <f t="shared" si="35"/>
        <v>0.71862800263940485</v>
      </c>
      <c r="G208" s="39">
        <f t="shared" si="36"/>
        <v>1674.8954273302181</v>
      </c>
      <c r="H208" s="39">
        <f t="shared" si="37"/>
        <v>629.787233959025</v>
      </c>
      <c r="I208" s="37">
        <f t="shared" si="39"/>
        <v>2304.6826612892432</v>
      </c>
      <c r="J208" s="40">
        <f t="shared" si="40"/>
        <v>-99.679202764558482</v>
      </c>
      <c r="K208" s="37">
        <f t="shared" si="41"/>
        <v>2205.0034585246849</v>
      </c>
      <c r="L208" s="37">
        <f t="shared" si="42"/>
        <v>9382363.1141085085</v>
      </c>
      <c r="M208" s="37">
        <f t="shared" si="43"/>
        <v>8976569.0796539914</v>
      </c>
      <c r="N208" s="41">
        <f>'jan-feb'!M208</f>
        <v>3665960.9089681809</v>
      </c>
      <c r="O208" s="41">
        <f t="shared" si="44"/>
        <v>5310608.170685811</v>
      </c>
      <c r="Q208" s="4"/>
      <c r="R208" s="4"/>
      <c r="S208" s="4"/>
      <c r="T208" s="4"/>
    </row>
    <row r="209" spans="1:20" s="34" customFormat="1" x14ac:dyDescent="0.2">
      <c r="A209" s="33">
        <v>3816</v>
      </c>
      <c r="B209" s="34" t="s">
        <v>169</v>
      </c>
      <c r="C209" s="36">
        <v>48755299</v>
      </c>
      <c r="D209" s="36">
        <v>6488</v>
      </c>
      <c r="E209" s="37">
        <f t="shared" si="38"/>
        <v>7514.6885018495686</v>
      </c>
      <c r="F209" s="38">
        <f t="shared" si="35"/>
        <v>0.75745251153207815</v>
      </c>
      <c r="G209" s="39">
        <f t="shared" si="36"/>
        <v>1443.7885900377207</v>
      </c>
      <c r="H209" s="39">
        <f t="shared" si="37"/>
        <v>494.97491220506834</v>
      </c>
      <c r="I209" s="37">
        <f t="shared" si="39"/>
        <v>1938.7635022427889</v>
      </c>
      <c r="J209" s="40">
        <f t="shared" si="40"/>
        <v>-99.679202764558482</v>
      </c>
      <c r="K209" s="37">
        <f t="shared" si="41"/>
        <v>1839.0842994782304</v>
      </c>
      <c r="L209" s="37">
        <f t="shared" si="42"/>
        <v>12578697.602551214</v>
      </c>
      <c r="M209" s="37">
        <f t="shared" si="43"/>
        <v>11931978.935014758</v>
      </c>
      <c r="N209" s="41">
        <f>'jan-feb'!M209</f>
        <v>4494096.6121679088</v>
      </c>
      <c r="O209" s="41">
        <f t="shared" si="44"/>
        <v>7437882.3228468494</v>
      </c>
      <c r="Q209" s="4"/>
      <c r="R209" s="4"/>
      <c r="S209" s="4"/>
      <c r="T209" s="4"/>
    </row>
    <row r="210" spans="1:20" s="34" customFormat="1" x14ac:dyDescent="0.2">
      <c r="A210" s="33">
        <v>3817</v>
      </c>
      <c r="B210" s="34" t="s">
        <v>405</v>
      </c>
      <c r="C210" s="36">
        <v>77514958</v>
      </c>
      <c r="D210" s="36">
        <v>10461</v>
      </c>
      <c r="E210" s="37">
        <f t="shared" si="38"/>
        <v>7409.8994360003826</v>
      </c>
      <c r="F210" s="38">
        <f t="shared" si="35"/>
        <v>0.74689016538971575</v>
      </c>
      <c r="G210" s="39">
        <f t="shared" si="36"/>
        <v>1506.6620295472324</v>
      </c>
      <c r="H210" s="39">
        <f t="shared" si="37"/>
        <v>531.65108525228345</v>
      </c>
      <c r="I210" s="37">
        <f t="shared" si="39"/>
        <v>2038.3131147995159</v>
      </c>
      <c r="J210" s="40">
        <f t="shared" si="40"/>
        <v>-99.679202764558482</v>
      </c>
      <c r="K210" s="37">
        <f t="shared" si="41"/>
        <v>1938.6339120349573</v>
      </c>
      <c r="L210" s="37">
        <f t="shared" si="42"/>
        <v>21322793.493917737</v>
      </c>
      <c r="M210" s="37">
        <f t="shared" si="43"/>
        <v>20280049.353797689</v>
      </c>
      <c r="N210" s="41">
        <f>'jan-feb'!M210</f>
        <v>8031361.1682550097</v>
      </c>
      <c r="O210" s="41">
        <f t="shared" si="44"/>
        <v>12248688.18554268</v>
      </c>
      <c r="Q210" s="4"/>
      <c r="R210" s="4"/>
      <c r="S210" s="4"/>
      <c r="T210" s="4"/>
    </row>
    <row r="211" spans="1:20" s="34" customFormat="1" x14ac:dyDescent="0.2">
      <c r="A211" s="33">
        <v>3818</v>
      </c>
      <c r="B211" s="34" t="s">
        <v>171</v>
      </c>
      <c r="C211" s="36">
        <v>72193766</v>
      </c>
      <c r="D211" s="36">
        <v>5604</v>
      </c>
      <c r="E211" s="37">
        <f t="shared" si="38"/>
        <v>12882.542112776588</v>
      </c>
      <c r="F211" s="38">
        <f t="shared" si="35"/>
        <v>1.2985120907990668</v>
      </c>
      <c r="G211" s="39">
        <f t="shared" si="36"/>
        <v>-1776.9235765184906</v>
      </c>
      <c r="H211" s="39">
        <f t="shared" si="37"/>
        <v>0</v>
      </c>
      <c r="I211" s="37">
        <f t="shared" si="39"/>
        <v>-1776.9235765184906</v>
      </c>
      <c r="J211" s="40">
        <f t="shared" si="40"/>
        <v>-99.679202764558482</v>
      </c>
      <c r="K211" s="37">
        <f t="shared" si="41"/>
        <v>-1876.6027792830491</v>
      </c>
      <c r="L211" s="37">
        <f t="shared" si="42"/>
        <v>-9957879.7228096202</v>
      </c>
      <c r="M211" s="37">
        <f t="shared" si="43"/>
        <v>-10516481.975102207</v>
      </c>
      <c r="N211" s="41">
        <f>'jan-feb'!M211</f>
        <v>-12786368.608623752</v>
      </c>
      <c r="O211" s="41">
        <f t="shared" si="44"/>
        <v>2269886.6335215457</v>
      </c>
      <c r="Q211" s="4"/>
      <c r="R211" s="4"/>
      <c r="S211" s="4"/>
      <c r="T211" s="4"/>
    </row>
    <row r="212" spans="1:20" s="34" customFormat="1" x14ac:dyDescent="0.2">
      <c r="A212" s="33">
        <v>3819</v>
      </c>
      <c r="B212" s="34" t="s">
        <v>172</v>
      </c>
      <c r="C212" s="36">
        <v>15464094</v>
      </c>
      <c r="D212" s="36">
        <v>1561</v>
      </c>
      <c r="E212" s="37">
        <f t="shared" si="38"/>
        <v>9906.5304292120436</v>
      </c>
      <c r="F212" s="38">
        <f t="shared" si="35"/>
        <v>0.99854123724872279</v>
      </c>
      <c r="G212" s="39">
        <f t="shared" si="36"/>
        <v>8.6834336202358831</v>
      </c>
      <c r="H212" s="39">
        <f t="shared" si="37"/>
        <v>0</v>
      </c>
      <c r="I212" s="37">
        <f t="shared" si="39"/>
        <v>8.6834336202358831</v>
      </c>
      <c r="J212" s="40">
        <f t="shared" si="40"/>
        <v>-99.679202764558482</v>
      </c>
      <c r="K212" s="37">
        <f t="shared" si="41"/>
        <v>-90.995769144322594</v>
      </c>
      <c r="L212" s="37">
        <f t="shared" si="42"/>
        <v>13554.839881188214</v>
      </c>
      <c r="M212" s="37">
        <f t="shared" si="43"/>
        <v>-142044.39563428756</v>
      </c>
      <c r="N212" s="41">
        <f>'jan-feb'!M212</f>
        <v>-924859.1335941609</v>
      </c>
      <c r="O212" s="41">
        <f t="shared" si="44"/>
        <v>782814.7379598734</v>
      </c>
      <c r="Q212" s="4"/>
      <c r="R212" s="4"/>
      <c r="S212" s="4"/>
      <c r="T212" s="4"/>
    </row>
    <row r="213" spans="1:20" s="34" customFormat="1" x14ac:dyDescent="0.2">
      <c r="A213" s="33">
        <v>3820</v>
      </c>
      <c r="B213" s="34" t="s">
        <v>173</v>
      </c>
      <c r="C213" s="36">
        <v>26297717</v>
      </c>
      <c r="D213" s="36">
        <v>2900</v>
      </c>
      <c r="E213" s="37">
        <f t="shared" si="38"/>
        <v>9068.1782758620684</v>
      </c>
      <c r="F213" s="38">
        <f t="shared" si="35"/>
        <v>0.91403847390105086</v>
      </c>
      <c r="G213" s="39">
        <f t="shared" si="36"/>
        <v>511.694725630221</v>
      </c>
      <c r="H213" s="39">
        <f t="shared" si="37"/>
        <v>0</v>
      </c>
      <c r="I213" s="37">
        <f t="shared" si="39"/>
        <v>511.694725630221</v>
      </c>
      <c r="J213" s="40">
        <f t="shared" si="40"/>
        <v>-99.679202764558482</v>
      </c>
      <c r="K213" s="37">
        <f t="shared" si="41"/>
        <v>412.01552286566255</v>
      </c>
      <c r="L213" s="37">
        <f t="shared" si="42"/>
        <v>1483914.7043276408</v>
      </c>
      <c r="M213" s="37">
        <f t="shared" si="43"/>
        <v>1194845.0163104213</v>
      </c>
      <c r="N213" s="41">
        <f>'jan-feb'!M213</f>
        <v>-159783.00731778896</v>
      </c>
      <c r="O213" s="41">
        <f t="shared" si="44"/>
        <v>1354628.0236282102</v>
      </c>
      <c r="Q213" s="4"/>
      <c r="R213" s="4"/>
      <c r="S213" s="4"/>
      <c r="T213" s="4"/>
    </row>
    <row r="214" spans="1:20" s="34" customFormat="1" x14ac:dyDescent="0.2">
      <c r="A214" s="33">
        <v>3821</v>
      </c>
      <c r="B214" s="34" t="s">
        <v>174</v>
      </c>
      <c r="C214" s="36">
        <v>20899591</v>
      </c>
      <c r="D214" s="36">
        <v>2430</v>
      </c>
      <c r="E214" s="37">
        <f t="shared" si="38"/>
        <v>8600.6547325102874</v>
      </c>
      <c r="F214" s="38">
        <f t="shared" si="35"/>
        <v>0.86691384830612139</v>
      </c>
      <c r="G214" s="39">
        <f t="shared" si="36"/>
        <v>792.20885164128958</v>
      </c>
      <c r="H214" s="39">
        <f t="shared" si="37"/>
        <v>114.88673147381677</v>
      </c>
      <c r="I214" s="37">
        <f t="shared" si="39"/>
        <v>907.09558311510636</v>
      </c>
      <c r="J214" s="40">
        <f t="shared" si="40"/>
        <v>-99.679202764558482</v>
      </c>
      <c r="K214" s="37">
        <f t="shared" si="41"/>
        <v>807.41638035054791</v>
      </c>
      <c r="L214" s="37">
        <f t="shared" si="42"/>
        <v>2204242.2669697083</v>
      </c>
      <c r="M214" s="37">
        <f t="shared" si="43"/>
        <v>1962021.8042518315</v>
      </c>
      <c r="N214" s="41">
        <f>'jan-feb'!M214</f>
        <v>319102.5662819912</v>
      </c>
      <c r="O214" s="41">
        <f t="shared" si="44"/>
        <v>1642919.2379698404</v>
      </c>
      <c r="Q214" s="4"/>
      <c r="R214" s="4"/>
      <c r="S214" s="4"/>
      <c r="T214" s="4"/>
    </row>
    <row r="215" spans="1:20" s="34" customFormat="1" x14ac:dyDescent="0.2">
      <c r="A215" s="33">
        <v>3822</v>
      </c>
      <c r="B215" s="34" t="s">
        <v>175</v>
      </c>
      <c r="C215" s="36">
        <v>14276720</v>
      </c>
      <c r="D215" s="36">
        <v>1430</v>
      </c>
      <c r="E215" s="37">
        <f t="shared" si="38"/>
        <v>9983.720279720279</v>
      </c>
      <c r="F215" s="38">
        <f t="shared" si="35"/>
        <v>1.006321685648927</v>
      </c>
      <c r="G215" s="39">
        <f t="shared" si="36"/>
        <v>-37.63047668470535</v>
      </c>
      <c r="H215" s="39">
        <f t="shared" si="37"/>
        <v>0</v>
      </c>
      <c r="I215" s="37">
        <f t="shared" si="39"/>
        <v>-37.63047668470535</v>
      </c>
      <c r="J215" s="40">
        <f t="shared" si="40"/>
        <v>-99.679202764558482</v>
      </c>
      <c r="K215" s="37">
        <f t="shared" si="41"/>
        <v>-137.30967944926383</v>
      </c>
      <c r="L215" s="37">
        <f t="shared" si="42"/>
        <v>-53811.581659128649</v>
      </c>
      <c r="M215" s="37">
        <f t="shared" si="43"/>
        <v>-196352.84161244726</v>
      </c>
      <c r="N215" s="41">
        <f>'jan-feb'!M215</f>
        <v>-1074077.362229116</v>
      </c>
      <c r="O215" s="41">
        <f t="shared" si="44"/>
        <v>877724.52061666874</v>
      </c>
      <c r="Q215" s="4"/>
      <c r="R215" s="4"/>
      <c r="S215" s="4"/>
      <c r="T215" s="4"/>
    </row>
    <row r="216" spans="1:20" s="34" customFormat="1" x14ac:dyDescent="0.2">
      <c r="A216" s="33">
        <v>3823</v>
      </c>
      <c r="B216" s="34" t="s">
        <v>176</v>
      </c>
      <c r="C216" s="36">
        <v>11918561</v>
      </c>
      <c r="D216" s="36">
        <v>1228</v>
      </c>
      <c r="E216" s="37">
        <f t="shared" si="38"/>
        <v>9705.6685667752445</v>
      </c>
      <c r="F216" s="38">
        <f t="shared" si="35"/>
        <v>0.97829511232467325</v>
      </c>
      <c r="G216" s="39">
        <f t="shared" si="36"/>
        <v>129.20055108231534</v>
      </c>
      <c r="H216" s="39">
        <f t="shared" si="37"/>
        <v>0</v>
      </c>
      <c r="I216" s="37">
        <f t="shared" si="39"/>
        <v>129.20055108231534</v>
      </c>
      <c r="J216" s="40">
        <f t="shared" si="40"/>
        <v>-99.679202764558482</v>
      </c>
      <c r="K216" s="37">
        <f t="shared" si="41"/>
        <v>29.521348317756861</v>
      </c>
      <c r="L216" s="37">
        <f t="shared" si="42"/>
        <v>158658.27672908324</v>
      </c>
      <c r="M216" s="37">
        <f t="shared" si="43"/>
        <v>36252.215734205427</v>
      </c>
      <c r="N216" s="41">
        <f>'jan-feb'!M216</f>
        <v>-1102639.9437883603</v>
      </c>
      <c r="O216" s="41">
        <f t="shared" si="44"/>
        <v>1138892.1595225658</v>
      </c>
      <c r="Q216" s="4"/>
      <c r="R216" s="4"/>
      <c r="S216" s="4"/>
      <c r="T216" s="4"/>
    </row>
    <row r="217" spans="1:20" s="34" customFormat="1" x14ac:dyDescent="0.2">
      <c r="A217" s="33">
        <v>3824</v>
      </c>
      <c r="B217" s="34" t="s">
        <v>177</v>
      </c>
      <c r="C217" s="36">
        <v>30937740</v>
      </c>
      <c r="D217" s="36">
        <v>2164</v>
      </c>
      <c r="E217" s="37">
        <f t="shared" si="38"/>
        <v>14296.552680221812</v>
      </c>
      <c r="F217" s="38">
        <f t="shared" si="35"/>
        <v>1.4410390705109566</v>
      </c>
      <c r="G217" s="39">
        <f t="shared" si="36"/>
        <v>-2625.329916985625</v>
      </c>
      <c r="H217" s="39">
        <f t="shared" si="37"/>
        <v>0</v>
      </c>
      <c r="I217" s="37">
        <f t="shared" si="39"/>
        <v>-2625.329916985625</v>
      </c>
      <c r="J217" s="40">
        <f t="shared" si="40"/>
        <v>-99.679202764558482</v>
      </c>
      <c r="K217" s="37">
        <f t="shared" si="41"/>
        <v>-2725.0091197501833</v>
      </c>
      <c r="L217" s="37">
        <f t="shared" si="42"/>
        <v>-5681213.9403568925</v>
      </c>
      <c r="M217" s="37">
        <f t="shared" si="43"/>
        <v>-5896919.735139397</v>
      </c>
      <c r="N217" s="41">
        <f>'jan-feb'!M217</f>
        <v>-6535413.2827019626</v>
      </c>
      <c r="O217" s="41">
        <f t="shared" si="44"/>
        <v>638493.54756256565</v>
      </c>
      <c r="Q217" s="4"/>
      <c r="R217" s="4"/>
      <c r="S217" s="4"/>
      <c r="T217" s="4"/>
    </row>
    <row r="218" spans="1:20" s="34" customFormat="1" x14ac:dyDescent="0.2">
      <c r="A218" s="33">
        <v>3825</v>
      </c>
      <c r="B218" s="34" t="s">
        <v>178</v>
      </c>
      <c r="C218" s="36">
        <v>54948491</v>
      </c>
      <c r="D218" s="36">
        <v>3756</v>
      </c>
      <c r="E218" s="37">
        <f t="shared" si="38"/>
        <v>14629.523695420661</v>
      </c>
      <c r="F218" s="38">
        <f t="shared" si="35"/>
        <v>1.4746013042173409</v>
      </c>
      <c r="G218" s="39">
        <f t="shared" si="36"/>
        <v>-2825.1125261049347</v>
      </c>
      <c r="H218" s="39">
        <f t="shared" si="37"/>
        <v>0</v>
      </c>
      <c r="I218" s="37">
        <f t="shared" si="39"/>
        <v>-2825.1125261049347</v>
      </c>
      <c r="J218" s="40">
        <f t="shared" si="40"/>
        <v>-99.679202764558482</v>
      </c>
      <c r="K218" s="37">
        <f t="shared" si="41"/>
        <v>-2924.791728869493</v>
      </c>
      <c r="L218" s="37">
        <f t="shared" si="42"/>
        <v>-10611122.648050135</v>
      </c>
      <c r="M218" s="37">
        <f t="shared" si="43"/>
        <v>-10985517.733633816</v>
      </c>
      <c r="N218" s="41">
        <f>'jan-feb'!M218</f>
        <v>-11606185.180512281</v>
      </c>
      <c r="O218" s="41">
        <f t="shared" si="44"/>
        <v>620667.44687846489</v>
      </c>
      <c r="Q218" s="4"/>
      <c r="R218" s="4"/>
      <c r="S218" s="4"/>
      <c r="T218" s="4"/>
    </row>
    <row r="219" spans="1:20" s="34" customFormat="1" x14ac:dyDescent="0.2">
      <c r="A219" s="33">
        <v>4201</v>
      </c>
      <c r="B219" s="34" t="s">
        <v>179</v>
      </c>
      <c r="C219" s="36">
        <v>53965250</v>
      </c>
      <c r="D219" s="36">
        <v>6762</v>
      </c>
      <c r="E219" s="37">
        <f t="shared" si="38"/>
        <v>7980.6640047323281</v>
      </c>
      <c r="F219" s="38">
        <f t="shared" si="35"/>
        <v>0.80442110043421267</v>
      </c>
      <c r="G219" s="39">
        <f t="shared" si="36"/>
        <v>1164.2032883080651</v>
      </c>
      <c r="H219" s="39">
        <f t="shared" si="37"/>
        <v>331.88348619610252</v>
      </c>
      <c r="I219" s="37">
        <f t="shared" si="39"/>
        <v>1496.0867745041676</v>
      </c>
      <c r="J219" s="40">
        <f t="shared" si="40"/>
        <v>-99.679202764558482</v>
      </c>
      <c r="K219" s="37">
        <f t="shared" si="41"/>
        <v>1396.407571739609</v>
      </c>
      <c r="L219" s="37">
        <f t="shared" si="42"/>
        <v>10116538.769197181</v>
      </c>
      <c r="M219" s="37">
        <f t="shared" si="43"/>
        <v>9442508.0001032352</v>
      </c>
      <c r="N219" s="41">
        <f>'jan-feb'!M219</f>
        <v>4669012.7987946048</v>
      </c>
      <c r="O219" s="41">
        <f t="shared" si="44"/>
        <v>4773495.2013086304</v>
      </c>
      <c r="Q219" s="4"/>
      <c r="R219" s="4"/>
      <c r="S219" s="4"/>
      <c r="T219" s="4"/>
    </row>
    <row r="220" spans="1:20" s="34" customFormat="1" x14ac:dyDescent="0.2">
      <c r="A220" s="33">
        <v>4202</v>
      </c>
      <c r="B220" s="34" t="s">
        <v>180</v>
      </c>
      <c r="C220" s="36">
        <v>201749205</v>
      </c>
      <c r="D220" s="36">
        <v>23891</v>
      </c>
      <c r="E220" s="37">
        <f t="shared" si="38"/>
        <v>8444.569293876355</v>
      </c>
      <c r="F220" s="38">
        <f t="shared" si="35"/>
        <v>0.85118101952981762</v>
      </c>
      <c r="G220" s="39">
        <f t="shared" si="36"/>
        <v>885.86011482164906</v>
      </c>
      <c r="H220" s="39">
        <f t="shared" si="37"/>
        <v>169.51663499569312</v>
      </c>
      <c r="I220" s="37">
        <f t="shared" si="39"/>
        <v>1055.3767498173422</v>
      </c>
      <c r="J220" s="40">
        <f t="shared" si="40"/>
        <v>-99.679202764558482</v>
      </c>
      <c r="K220" s="37">
        <f t="shared" si="41"/>
        <v>955.69754705278376</v>
      </c>
      <c r="L220" s="37">
        <f t="shared" si="42"/>
        <v>25214005.929886121</v>
      </c>
      <c r="M220" s="37">
        <f t="shared" si="43"/>
        <v>22832570.096638057</v>
      </c>
      <c r="N220" s="41">
        <f>'jan-feb'!M220</f>
        <v>8807034.6773664411</v>
      </c>
      <c r="O220" s="41">
        <f t="shared" si="44"/>
        <v>14025535.419271616</v>
      </c>
      <c r="Q220" s="4"/>
      <c r="R220" s="4"/>
      <c r="S220" s="4"/>
      <c r="T220" s="4"/>
    </row>
    <row r="221" spans="1:20" s="34" customFormat="1" x14ac:dyDescent="0.2">
      <c r="A221" s="33">
        <v>4203</v>
      </c>
      <c r="B221" s="34" t="s">
        <v>181</v>
      </c>
      <c r="C221" s="36">
        <v>370035937</v>
      </c>
      <c r="D221" s="36">
        <v>45065</v>
      </c>
      <c r="E221" s="37">
        <f t="shared" si="38"/>
        <v>8211.1602574059689</v>
      </c>
      <c r="F221" s="38">
        <f t="shared" si="35"/>
        <v>0.82765426112256457</v>
      </c>
      <c r="G221" s="39">
        <f t="shared" si="36"/>
        <v>1025.9055367038807</v>
      </c>
      <c r="H221" s="39">
        <f t="shared" si="37"/>
        <v>251.20979776032826</v>
      </c>
      <c r="I221" s="37">
        <f t="shared" si="39"/>
        <v>1277.1153344642089</v>
      </c>
      <c r="J221" s="40">
        <f t="shared" si="40"/>
        <v>-99.679202764558482</v>
      </c>
      <c r="K221" s="37">
        <f t="shared" si="41"/>
        <v>1177.4361316996503</v>
      </c>
      <c r="L221" s="37">
        <f t="shared" si="42"/>
        <v>57553202.547629572</v>
      </c>
      <c r="M221" s="37">
        <f t="shared" si="43"/>
        <v>53061159.275044739</v>
      </c>
      <c r="N221" s="41">
        <f>'jan-feb'!M221</f>
        <v>24890180.821284957</v>
      </c>
      <c r="O221" s="41">
        <f t="shared" si="44"/>
        <v>28170978.453759782</v>
      </c>
      <c r="Q221" s="4"/>
      <c r="R221" s="4"/>
      <c r="S221" s="4"/>
      <c r="T221" s="4"/>
    </row>
    <row r="222" spans="1:20" s="34" customFormat="1" x14ac:dyDescent="0.2">
      <c r="A222" s="33">
        <v>4204</v>
      </c>
      <c r="B222" s="34" t="s">
        <v>194</v>
      </c>
      <c r="C222" s="36">
        <v>968008582</v>
      </c>
      <c r="D222" s="36">
        <v>112588</v>
      </c>
      <c r="E222" s="37">
        <f t="shared" si="38"/>
        <v>8597.7953423100153</v>
      </c>
      <c r="F222" s="38">
        <f t="shared" si="35"/>
        <v>0.86662563246216284</v>
      </c>
      <c r="G222" s="39">
        <f t="shared" si="36"/>
        <v>793.92448576145284</v>
      </c>
      <c r="H222" s="39">
        <f t="shared" si="37"/>
        <v>115.88751804391204</v>
      </c>
      <c r="I222" s="37">
        <f t="shared" si="39"/>
        <v>909.81200380536484</v>
      </c>
      <c r="J222" s="40">
        <f t="shared" si="40"/>
        <v>-99.679202764558482</v>
      </c>
      <c r="K222" s="37">
        <f t="shared" si="41"/>
        <v>810.13280104080638</v>
      </c>
      <c r="L222" s="37">
        <f t="shared" si="42"/>
        <v>102433913.88443841</v>
      </c>
      <c r="M222" s="37">
        <f t="shared" si="43"/>
        <v>91211231.803582311</v>
      </c>
      <c r="N222" s="41">
        <f>'jan-feb'!M222</f>
        <v>45754204.759950727</v>
      </c>
      <c r="O222" s="41">
        <f t="shared" si="44"/>
        <v>45457027.043631583</v>
      </c>
      <c r="Q222" s="4"/>
      <c r="R222" s="4"/>
      <c r="S222" s="4"/>
      <c r="T222" s="4"/>
    </row>
    <row r="223" spans="1:20" s="34" customFormat="1" x14ac:dyDescent="0.2">
      <c r="A223" s="33">
        <v>4205</v>
      </c>
      <c r="B223" s="34" t="s">
        <v>199</v>
      </c>
      <c r="C223" s="36">
        <v>185381115</v>
      </c>
      <c r="D223" s="36">
        <v>23055</v>
      </c>
      <c r="E223" s="37">
        <f t="shared" si="38"/>
        <v>8040.8204294079378</v>
      </c>
      <c r="F223" s="38">
        <f t="shared" si="35"/>
        <v>0.81048464318041114</v>
      </c>
      <c r="G223" s="39">
        <f t="shared" si="36"/>
        <v>1128.1094335026994</v>
      </c>
      <c r="H223" s="39">
        <f t="shared" si="37"/>
        <v>310.82873755963914</v>
      </c>
      <c r="I223" s="37">
        <f t="shared" si="39"/>
        <v>1438.9381710623386</v>
      </c>
      <c r="J223" s="40">
        <f t="shared" si="40"/>
        <v>-99.679202764558482</v>
      </c>
      <c r="K223" s="37">
        <f t="shared" si="41"/>
        <v>1339.25896829778</v>
      </c>
      <c r="L223" s="37">
        <f t="shared" si="42"/>
        <v>33174719.533842217</v>
      </c>
      <c r="M223" s="37">
        <f t="shared" si="43"/>
        <v>30876615.51410532</v>
      </c>
      <c r="N223" s="41">
        <f>'jan-feb'!M223</f>
        <v>13671145.667074773</v>
      </c>
      <c r="O223" s="41">
        <f t="shared" si="44"/>
        <v>17205469.847030547</v>
      </c>
      <c r="Q223" s="4"/>
      <c r="R223" s="4"/>
      <c r="S223" s="4"/>
      <c r="T223" s="4"/>
    </row>
    <row r="224" spans="1:20" s="34" customFormat="1" x14ac:dyDescent="0.2">
      <c r="A224" s="33">
        <v>4206</v>
      </c>
      <c r="B224" s="34" t="s">
        <v>195</v>
      </c>
      <c r="C224" s="36">
        <v>78941803</v>
      </c>
      <c r="D224" s="36">
        <v>9645</v>
      </c>
      <c r="E224" s="37">
        <f t="shared" si="38"/>
        <v>8184.7385173665116</v>
      </c>
      <c r="F224" s="38">
        <f t="shared" si="35"/>
        <v>0.82499104848946492</v>
      </c>
      <c r="G224" s="39">
        <f t="shared" si="36"/>
        <v>1041.758580727555</v>
      </c>
      <c r="H224" s="39">
        <f t="shared" si="37"/>
        <v>260.45740677413829</v>
      </c>
      <c r="I224" s="37">
        <f t="shared" si="39"/>
        <v>1302.2159875016932</v>
      </c>
      <c r="J224" s="40">
        <f t="shared" si="40"/>
        <v>-99.679202764558482</v>
      </c>
      <c r="K224" s="37">
        <f t="shared" si="41"/>
        <v>1202.5367847371347</v>
      </c>
      <c r="L224" s="37">
        <f t="shared" si="42"/>
        <v>12559873.199453831</v>
      </c>
      <c r="M224" s="37">
        <f t="shared" si="43"/>
        <v>11598467.288789663</v>
      </c>
      <c r="N224" s="41">
        <f>'jan-feb'!M224</f>
        <v>5453991.2799798837</v>
      </c>
      <c r="O224" s="41">
        <f t="shared" si="44"/>
        <v>6144476.0088097798</v>
      </c>
      <c r="Q224" s="4"/>
      <c r="R224" s="4"/>
      <c r="S224" s="4"/>
      <c r="T224" s="4"/>
    </row>
    <row r="225" spans="1:20" s="34" customFormat="1" x14ac:dyDescent="0.2">
      <c r="A225" s="33">
        <v>4207</v>
      </c>
      <c r="B225" s="34" t="s">
        <v>196</v>
      </c>
      <c r="C225" s="36">
        <v>79623670</v>
      </c>
      <c r="D225" s="36">
        <v>9027</v>
      </c>
      <c r="E225" s="37">
        <f t="shared" si="38"/>
        <v>8820.6126066245706</v>
      </c>
      <c r="F225" s="38">
        <f t="shared" si="35"/>
        <v>0.88908477982751632</v>
      </c>
      <c r="G225" s="39">
        <f t="shared" si="36"/>
        <v>660.2341271727197</v>
      </c>
      <c r="H225" s="39">
        <f t="shared" si="37"/>
        <v>37.90147553381766</v>
      </c>
      <c r="I225" s="37">
        <f t="shared" si="39"/>
        <v>698.13560270653738</v>
      </c>
      <c r="J225" s="40">
        <f t="shared" si="40"/>
        <v>-99.679202764558482</v>
      </c>
      <c r="K225" s="37">
        <f t="shared" si="41"/>
        <v>598.45639994197893</v>
      </c>
      <c r="L225" s="37">
        <f t="shared" si="42"/>
        <v>6302070.0856319126</v>
      </c>
      <c r="M225" s="37">
        <f t="shared" si="43"/>
        <v>5402265.9222762436</v>
      </c>
      <c r="N225" s="41">
        <f>'jan-feb'!M225</f>
        <v>1304541.2006697673</v>
      </c>
      <c r="O225" s="41">
        <f t="shared" si="44"/>
        <v>4097724.7216064762</v>
      </c>
      <c r="Q225" s="4"/>
      <c r="R225" s="4"/>
      <c r="S225" s="4"/>
      <c r="T225" s="4"/>
    </row>
    <row r="226" spans="1:20" s="34" customFormat="1" x14ac:dyDescent="0.2">
      <c r="A226" s="33">
        <v>4211</v>
      </c>
      <c r="B226" s="34" t="s">
        <v>182</v>
      </c>
      <c r="C226" s="36">
        <v>16792540</v>
      </c>
      <c r="D226" s="36">
        <v>2430</v>
      </c>
      <c r="E226" s="37">
        <f t="shared" si="38"/>
        <v>6910.5102880658433</v>
      </c>
      <c r="F226" s="38">
        <f t="shared" si="35"/>
        <v>0.69655360596456051</v>
      </c>
      <c r="G226" s="39">
        <f t="shared" si="36"/>
        <v>1806.2955183079559</v>
      </c>
      <c r="H226" s="39">
        <f t="shared" si="37"/>
        <v>706.43728702937221</v>
      </c>
      <c r="I226" s="37">
        <f t="shared" si="39"/>
        <v>2512.732805337328</v>
      </c>
      <c r="J226" s="40">
        <f t="shared" si="40"/>
        <v>-99.679202764558482</v>
      </c>
      <c r="K226" s="37">
        <f t="shared" si="41"/>
        <v>2413.0536025727697</v>
      </c>
      <c r="L226" s="37">
        <f t="shared" si="42"/>
        <v>6105940.716969707</v>
      </c>
      <c r="M226" s="37">
        <f t="shared" si="43"/>
        <v>5863720.2542518303</v>
      </c>
      <c r="N226" s="41">
        <f>'jan-feb'!M226</f>
        <v>1962245.8000104839</v>
      </c>
      <c r="O226" s="41">
        <f t="shared" si="44"/>
        <v>3901474.4542413466</v>
      </c>
      <c r="Q226" s="4"/>
      <c r="R226" s="4"/>
      <c r="S226" s="4"/>
      <c r="T226" s="4"/>
    </row>
    <row r="227" spans="1:20" s="34" customFormat="1" x14ac:dyDescent="0.2">
      <c r="A227" s="33">
        <v>4212</v>
      </c>
      <c r="B227" s="34" t="s">
        <v>183</v>
      </c>
      <c r="C227" s="36">
        <v>15285066</v>
      </c>
      <c r="D227" s="36">
        <v>2128</v>
      </c>
      <c r="E227" s="37">
        <f t="shared" si="38"/>
        <v>7182.831766917293</v>
      </c>
      <c r="F227" s="38">
        <f t="shared" si="35"/>
        <v>0.72400259311145176</v>
      </c>
      <c r="G227" s="39">
        <f t="shared" si="36"/>
        <v>1642.9026309970861</v>
      </c>
      <c r="H227" s="39">
        <f t="shared" si="37"/>
        <v>611.12476943136483</v>
      </c>
      <c r="I227" s="37">
        <f t="shared" si="39"/>
        <v>2254.0274004284511</v>
      </c>
      <c r="J227" s="40">
        <f t="shared" si="40"/>
        <v>-99.679202764558482</v>
      </c>
      <c r="K227" s="37">
        <f t="shared" si="41"/>
        <v>2154.3481976638927</v>
      </c>
      <c r="L227" s="37">
        <f t="shared" si="42"/>
        <v>4796570.308111744</v>
      </c>
      <c r="M227" s="37">
        <f t="shared" si="43"/>
        <v>4584452.9646287635</v>
      </c>
      <c r="N227" s="41">
        <f>'jan-feb'!M227</f>
        <v>1834294.2625606211</v>
      </c>
      <c r="O227" s="41">
        <f t="shared" si="44"/>
        <v>2750158.7020681426</v>
      </c>
      <c r="Q227" s="4"/>
      <c r="R227" s="4"/>
      <c r="S227" s="4"/>
      <c r="T227" s="4"/>
    </row>
    <row r="228" spans="1:20" s="34" customFormat="1" x14ac:dyDescent="0.2">
      <c r="A228" s="33">
        <v>4213</v>
      </c>
      <c r="B228" s="34" t="s">
        <v>184</v>
      </c>
      <c r="C228" s="36">
        <v>47688212</v>
      </c>
      <c r="D228" s="36">
        <v>6067</v>
      </c>
      <c r="E228" s="37">
        <f t="shared" si="38"/>
        <v>7860.262403164661</v>
      </c>
      <c r="F228" s="38">
        <f t="shared" si="35"/>
        <v>0.79228506905014828</v>
      </c>
      <c r="G228" s="39">
        <f t="shared" si="36"/>
        <v>1236.4442492486653</v>
      </c>
      <c r="H228" s="39">
        <f t="shared" si="37"/>
        <v>374.02404674478601</v>
      </c>
      <c r="I228" s="37">
        <f t="shared" si="39"/>
        <v>1610.4682959934512</v>
      </c>
      <c r="J228" s="40">
        <f t="shared" si="40"/>
        <v>-99.679202764558482</v>
      </c>
      <c r="K228" s="37">
        <f t="shared" si="41"/>
        <v>1510.7890932288926</v>
      </c>
      <c r="L228" s="37">
        <f t="shared" si="42"/>
        <v>9770711.1517922692</v>
      </c>
      <c r="M228" s="37">
        <f t="shared" si="43"/>
        <v>9165957.4286196921</v>
      </c>
      <c r="N228" s="41">
        <f>'jan-feb'!M228</f>
        <v>4179854.596219589</v>
      </c>
      <c r="O228" s="41">
        <f t="shared" si="44"/>
        <v>4986102.8324001031</v>
      </c>
      <c r="Q228" s="4"/>
      <c r="R228" s="4"/>
      <c r="S228" s="4"/>
      <c r="T228" s="4"/>
    </row>
    <row r="229" spans="1:20" s="34" customFormat="1" x14ac:dyDescent="0.2">
      <c r="A229" s="33">
        <v>4214</v>
      </c>
      <c r="B229" s="34" t="s">
        <v>185</v>
      </c>
      <c r="C229" s="36">
        <v>46422397</v>
      </c>
      <c r="D229" s="36">
        <v>6004</v>
      </c>
      <c r="E229" s="37">
        <f t="shared" si="38"/>
        <v>7731.9115589606927</v>
      </c>
      <c r="F229" s="38">
        <f t="shared" si="35"/>
        <v>0.77934778372213642</v>
      </c>
      <c r="G229" s="39">
        <f t="shared" si="36"/>
        <v>1313.4547557710464</v>
      </c>
      <c r="H229" s="39">
        <f t="shared" si="37"/>
        <v>418.9468422161749</v>
      </c>
      <c r="I229" s="37">
        <f t="shared" si="39"/>
        <v>1732.4015979872213</v>
      </c>
      <c r="J229" s="40">
        <f t="shared" si="40"/>
        <v>-99.679202764558482</v>
      </c>
      <c r="K229" s="37">
        <f t="shared" si="41"/>
        <v>1632.7223952226627</v>
      </c>
      <c r="L229" s="37">
        <f t="shared" si="42"/>
        <v>10401339.194315277</v>
      </c>
      <c r="M229" s="37">
        <f t="shared" si="43"/>
        <v>9802865.2609168664</v>
      </c>
      <c r="N229" s="41">
        <f>'jan-feb'!M229</f>
        <v>2224845.6193674649</v>
      </c>
      <c r="O229" s="41">
        <f t="shared" si="44"/>
        <v>7578019.641549401</v>
      </c>
      <c r="Q229" s="4"/>
      <c r="R229" s="4"/>
      <c r="S229" s="4"/>
      <c r="T229" s="4"/>
    </row>
    <row r="230" spans="1:20" s="34" customFormat="1" x14ac:dyDescent="0.2">
      <c r="A230" s="33">
        <v>4215</v>
      </c>
      <c r="B230" s="34" t="s">
        <v>186</v>
      </c>
      <c r="C230" s="36">
        <v>97725140</v>
      </c>
      <c r="D230" s="36">
        <v>11180</v>
      </c>
      <c r="E230" s="37">
        <f t="shared" si="38"/>
        <v>8741.067978533094</v>
      </c>
      <c r="F230" s="38">
        <f t="shared" si="35"/>
        <v>0.88106697864893857</v>
      </c>
      <c r="G230" s="39">
        <f t="shared" si="36"/>
        <v>707.96090402760558</v>
      </c>
      <c r="H230" s="39">
        <f t="shared" si="37"/>
        <v>65.742095365834487</v>
      </c>
      <c r="I230" s="37">
        <f t="shared" si="39"/>
        <v>773.70299939344011</v>
      </c>
      <c r="J230" s="40">
        <f t="shared" si="40"/>
        <v>-99.679202764558482</v>
      </c>
      <c r="K230" s="37">
        <f t="shared" si="41"/>
        <v>674.02379662888166</v>
      </c>
      <c r="L230" s="37">
        <f t="shared" si="42"/>
        <v>8649999.5332186613</v>
      </c>
      <c r="M230" s="37">
        <f t="shared" si="43"/>
        <v>7535586.046310897</v>
      </c>
      <c r="N230" s="41">
        <f>'jan-feb'!M230</f>
        <v>5252191.5072498787</v>
      </c>
      <c r="O230" s="41">
        <f t="shared" si="44"/>
        <v>2283394.5390610183</v>
      </c>
      <c r="Q230" s="4"/>
      <c r="R230" s="4"/>
      <c r="S230" s="4"/>
      <c r="T230" s="4"/>
    </row>
    <row r="231" spans="1:20" s="34" customFormat="1" x14ac:dyDescent="0.2">
      <c r="A231" s="33">
        <v>4216</v>
      </c>
      <c r="B231" s="34" t="s">
        <v>187</v>
      </c>
      <c r="C231" s="36">
        <v>36928630</v>
      </c>
      <c r="D231" s="36">
        <v>5274</v>
      </c>
      <c r="E231" s="37">
        <f t="shared" si="38"/>
        <v>7002.0155479711793</v>
      </c>
      <c r="F231" s="38">
        <f t="shared" si="35"/>
        <v>0.7057769941218518</v>
      </c>
      <c r="G231" s="39">
        <f t="shared" si="36"/>
        <v>1751.3923623647545</v>
      </c>
      <c r="H231" s="39">
        <f t="shared" si="37"/>
        <v>674.41044606250455</v>
      </c>
      <c r="I231" s="37">
        <f t="shared" si="39"/>
        <v>2425.8028084272592</v>
      </c>
      <c r="J231" s="40">
        <f t="shared" si="40"/>
        <v>-99.679202764558482</v>
      </c>
      <c r="K231" s="37">
        <f t="shared" si="41"/>
        <v>2326.1236056627008</v>
      </c>
      <c r="L231" s="37">
        <f t="shared" si="42"/>
        <v>12793684.011645366</v>
      </c>
      <c r="M231" s="37">
        <f t="shared" si="43"/>
        <v>12267975.896265084</v>
      </c>
      <c r="N231" s="41">
        <f>'jan-feb'!M231</f>
        <v>4973017.940763494</v>
      </c>
      <c r="O231" s="41">
        <f t="shared" si="44"/>
        <v>7294957.9555015899</v>
      </c>
      <c r="Q231" s="4"/>
      <c r="R231" s="4"/>
      <c r="S231" s="4"/>
      <c r="T231" s="4"/>
    </row>
    <row r="232" spans="1:20" s="34" customFormat="1" x14ac:dyDescent="0.2">
      <c r="A232" s="33">
        <v>4217</v>
      </c>
      <c r="B232" s="34" t="s">
        <v>188</v>
      </c>
      <c r="C232" s="36">
        <v>14354331</v>
      </c>
      <c r="D232" s="36">
        <v>1822</v>
      </c>
      <c r="E232" s="37">
        <f t="shared" si="38"/>
        <v>7878.3375411635561</v>
      </c>
      <c r="F232" s="38">
        <f t="shared" si="35"/>
        <v>0.79410697539665653</v>
      </c>
      <c r="G232" s="39">
        <f t="shared" si="36"/>
        <v>1225.5991664493283</v>
      </c>
      <c r="H232" s="39">
        <f t="shared" si="37"/>
        <v>367.69774844517269</v>
      </c>
      <c r="I232" s="37">
        <f t="shared" si="39"/>
        <v>1593.296914894501</v>
      </c>
      <c r="J232" s="40">
        <f t="shared" si="40"/>
        <v>-99.679202764558482</v>
      </c>
      <c r="K232" s="37">
        <f t="shared" si="41"/>
        <v>1493.6177121299424</v>
      </c>
      <c r="L232" s="37">
        <f t="shared" si="42"/>
        <v>2902986.978937781</v>
      </c>
      <c r="M232" s="37">
        <f t="shared" si="43"/>
        <v>2721371.4715007553</v>
      </c>
      <c r="N232" s="41">
        <f>'jan-feb'!M232</f>
        <v>274781.22574723756</v>
      </c>
      <c r="O232" s="41">
        <f t="shared" si="44"/>
        <v>2446590.2457535178</v>
      </c>
      <c r="Q232" s="4"/>
      <c r="R232" s="4"/>
      <c r="S232" s="4"/>
      <c r="T232" s="4"/>
    </row>
    <row r="233" spans="1:20" s="34" customFormat="1" x14ac:dyDescent="0.2">
      <c r="A233" s="33">
        <v>4218</v>
      </c>
      <c r="B233" s="34" t="s">
        <v>189</v>
      </c>
      <c r="C233" s="36">
        <v>11173046</v>
      </c>
      <c r="D233" s="36">
        <v>1335</v>
      </c>
      <c r="E233" s="37">
        <f t="shared" si="38"/>
        <v>8369.3228464419481</v>
      </c>
      <c r="F233" s="38">
        <f t="shared" si="35"/>
        <v>0.84359645889513124</v>
      </c>
      <c r="G233" s="39">
        <f t="shared" si="36"/>
        <v>931.00798328229314</v>
      </c>
      <c r="H233" s="39">
        <f t="shared" si="37"/>
        <v>195.85289159773555</v>
      </c>
      <c r="I233" s="37">
        <f t="shared" si="39"/>
        <v>1126.8608748800286</v>
      </c>
      <c r="J233" s="40">
        <f t="shared" si="40"/>
        <v>-99.679202764558482</v>
      </c>
      <c r="K233" s="37">
        <f t="shared" si="41"/>
        <v>1027.1816721154701</v>
      </c>
      <c r="L233" s="37">
        <f t="shared" si="42"/>
        <v>1504359.2679648383</v>
      </c>
      <c r="M233" s="37">
        <f t="shared" si="43"/>
        <v>1371287.5322741526</v>
      </c>
      <c r="N233" s="41">
        <f>'jan-feb'!M233</f>
        <v>-459253.86543767143</v>
      </c>
      <c r="O233" s="41">
        <f t="shared" si="44"/>
        <v>1830541.3977118242</v>
      </c>
      <c r="Q233" s="4"/>
      <c r="R233" s="4"/>
      <c r="S233" s="4"/>
      <c r="T233" s="4"/>
    </row>
    <row r="234" spans="1:20" s="34" customFormat="1" x14ac:dyDescent="0.2">
      <c r="A234" s="33">
        <v>4219</v>
      </c>
      <c r="B234" s="34" t="s">
        <v>190</v>
      </c>
      <c r="C234" s="36">
        <v>28049536</v>
      </c>
      <c r="D234" s="36">
        <v>3619</v>
      </c>
      <c r="E234" s="37">
        <f t="shared" si="38"/>
        <v>7750.6316662061345</v>
      </c>
      <c r="F234" s="38">
        <f t="shared" si="35"/>
        <v>0.78123470055784017</v>
      </c>
      <c r="G234" s="39">
        <f t="shared" si="36"/>
        <v>1302.2226914237813</v>
      </c>
      <c r="H234" s="39">
        <f t="shared" si="37"/>
        <v>412.39480468027028</v>
      </c>
      <c r="I234" s="37">
        <f t="shared" si="39"/>
        <v>1714.6174961040515</v>
      </c>
      <c r="J234" s="40">
        <f t="shared" si="40"/>
        <v>-99.679202764558482</v>
      </c>
      <c r="K234" s="37">
        <f t="shared" si="41"/>
        <v>1614.9382933394929</v>
      </c>
      <c r="L234" s="37">
        <f t="shared" si="42"/>
        <v>6205200.7184005622</v>
      </c>
      <c r="M234" s="37">
        <f t="shared" si="43"/>
        <v>5844461.6835956248</v>
      </c>
      <c r="N234" s="41">
        <f>'jan-feb'!M234</f>
        <v>1703355.8313942137</v>
      </c>
      <c r="O234" s="41">
        <f t="shared" si="44"/>
        <v>4141105.852201411</v>
      </c>
      <c r="Q234" s="4"/>
      <c r="R234" s="4"/>
      <c r="S234" s="4"/>
      <c r="T234" s="4"/>
    </row>
    <row r="235" spans="1:20" s="34" customFormat="1" x14ac:dyDescent="0.2">
      <c r="A235" s="33">
        <v>4220</v>
      </c>
      <c r="B235" s="34" t="s">
        <v>191</v>
      </c>
      <c r="C235" s="36">
        <v>10327251</v>
      </c>
      <c r="D235" s="36">
        <v>1142</v>
      </c>
      <c r="E235" s="37">
        <f t="shared" si="38"/>
        <v>9043.1269702276713</v>
      </c>
      <c r="F235" s="38">
        <f t="shared" si="35"/>
        <v>0.91151339593337977</v>
      </c>
      <c r="G235" s="39">
        <f t="shared" si="36"/>
        <v>526.72550901085924</v>
      </c>
      <c r="H235" s="39">
        <f t="shared" si="37"/>
        <v>0</v>
      </c>
      <c r="I235" s="37">
        <f t="shared" si="39"/>
        <v>526.72550901085924</v>
      </c>
      <c r="J235" s="40">
        <f t="shared" si="40"/>
        <v>-99.679202764558482</v>
      </c>
      <c r="K235" s="37">
        <f t="shared" si="41"/>
        <v>427.04630624630079</v>
      </c>
      <c r="L235" s="37">
        <f t="shared" si="42"/>
        <v>601520.53129040124</v>
      </c>
      <c r="M235" s="37">
        <f t="shared" si="43"/>
        <v>487686.88173327548</v>
      </c>
      <c r="N235" s="41">
        <f>'jan-feb'!M235</f>
        <v>-449604.56564031559</v>
      </c>
      <c r="O235" s="41">
        <f t="shared" si="44"/>
        <v>937291.44737359113</v>
      </c>
      <c r="Q235" s="4"/>
      <c r="R235" s="4"/>
      <c r="S235" s="4"/>
      <c r="T235" s="4"/>
    </row>
    <row r="236" spans="1:20" s="34" customFormat="1" x14ac:dyDescent="0.2">
      <c r="A236" s="33">
        <v>4221</v>
      </c>
      <c r="B236" s="34" t="s">
        <v>192</v>
      </c>
      <c r="C236" s="36">
        <v>18046011</v>
      </c>
      <c r="D236" s="36">
        <v>1169</v>
      </c>
      <c r="E236" s="37">
        <f t="shared" si="38"/>
        <v>15437.13515825492</v>
      </c>
      <c r="F236" s="38">
        <f t="shared" si="35"/>
        <v>1.5560055208678836</v>
      </c>
      <c r="G236" s="39">
        <f t="shared" si="36"/>
        <v>-3309.6794038054895</v>
      </c>
      <c r="H236" s="39">
        <f t="shared" si="37"/>
        <v>0</v>
      </c>
      <c r="I236" s="37">
        <f t="shared" si="39"/>
        <v>-3309.6794038054895</v>
      </c>
      <c r="J236" s="40">
        <f t="shared" si="40"/>
        <v>-99.679202764558482</v>
      </c>
      <c r="K236" s="37">
        <f t="shared" si="41"/>
        <v>-3409.3586065700479</v>
      </c>
      <c r="L236" s="37">
        <f t="shared" si="42"/>
        <v>-3869015.2230486171</v>
      </c>
      <c r="M236" s="37">
        <f t="shared" si="43"/>
        <v>-3985540.2110803858</v>
      </c>
      <c r="N236" s="41">
        <f>'jan-feb'!M236</f>
        <v>-4294004.7215705151</v>
      </c>
      <c r="O236" s="41">
        <f t="shared" si="44"/>
        <v>308464.51049012924</v>
      </c>
      <c r="Q236" s="4"/>
      <c r="R236" s="4"/>
      <c r="S236" s="4"/>
      <c r="T236" s="4"/>
    </row>
    <row r="237" spans="1:20" s="34" customFormat="1" x14ac:dyDescent="0.2">
      <c r="A237" s="33">
        <v>4222</v>
      </c>
      <c r="B237" s="34" t="s">
        <v>193</v>
      </c>
      <c r="C237" s="36">
        <v>31938806</v>
      </c>
      <c r="D237" s="36">
        <v>930</v>
      </c>
      <c r="E237" s="37">
        <f t="shared" si="38"/>
        <v>34342.802150537631</v>
      </c>
      <c r="F237" s="38">
        <f t="shared" si="35"/>
        <v>3.4616260854420604</v>
      </c>
      <c r="G237" s="39">
        <f t="shared" si="36"/>
        <v>-14653.079599175117</v>
      </c>
      <c r="H237" s="39">
        <f t="shared" si="37"/>
        <v>0</v>
      </c>
      <c r="I237" s="37">
        <f t="shared" si="39"/>
        <v>-14653.079599175117</v>
      </c>
      <c r="J237" s="40">
        <f t="shared" si="40"/>
        <v>-99.679202764558482</v>
      </c>
      <c r="K237" s="37">
        <f t="shared" si="41"/>
        <v>-14752.758801939675</v>
      </c>
      <c r="L237" s="37">
        <f t="shared" si="42"/>
        <v>-13627364.027232859</v>
      </c>
      <c r="M237" s="37">
        <f t="shared" si="43"/>
        <v>-13720065.685803898</v>
      </c>
      <c r="N237" s="41">
        <f>'jan-feb'!M237</f>
        <v>-12590298.726484669</v>
      </c>
      <c r="O237" s="41">
        <f t="shared" si="44"/>
        <v>-1129766.9593192283</v>
      </c>
      <c r="Q237" s="4"/>
      <c r="R237" s="4"/>
      <c r="S237" s="4"/>
      <c r="T237" s="4"/>
    </row>
    <row r="238" spans="1:20" s="34" customFormat="1" x14ac:dyDescent="0.2">
      <c r="A238" s="33">
        <v>4223</v>
      </c>
      <c r="B238" s="34" t="s">
        <v>197</v>
      </c>
      <c r="C238" s="36">
        <v>110893432</v>
      </c>
      <c r="D238" s="36">
        <v>14935</v>
      </c>
      <c r="E238" s="37">
        <f t="shared" si="38"/>
        <v>7425.0707733511881</v>
      </c>
      <c r="F238" s="38">
        <f t="shared" si="35"/>
        <v>0.74841937948512893</v>
      </c>
      <c r="G238" s="39">
        <f t="shared" si="36"/>
        <v>1497.5592271367491</v>
      </c>
      <c r="H238" s="39">
        <f t="shared" si="37"/>
        <v>526.34111717950157</v>
      </c>
      <c r="I238" s="37">
        <f t="shared" si="39"/>
        <v>2023.9003443162505</v>
      </c>
      <c r="J238" s="40">
        <f t="shared" si="40"/>
        <v>-99.679202764558482</v>
      </c>
      <c r="K238" s="37">
        <f t="shared" si="41"/>
        <v>1924.221141551692</v>
      </c>
      <c r="L238" s="37">
        <f t="shared" si="42"/>
        <v>30226951.642363202</v>
      </c>
      <c r="M238" s="37">
        <f t="shared" si="43"/>
        <v>28738242.749074519</v>
      </c>
      <c r="N238" s="41">
        <f>'jan-feb'!M238</f>
        <v>8832734.0283566155</v>
      </c>
      <c r="O238" s="41">
        <f t="shared" si="44"/>
        <v>19905508.720717903</v>
      </c>
      <c r="Q238" s="4"/>
      <c r="R238" s="4"/>
      <c r="S238" s="4"/>
      <c r="T238" s="4"/>
    </row>
    <row r="239" spans="1:20" s="34" customFormat="1" x14ac:dyDescent="0.2">
      <c r="A239" s="33">
        <v>4224</v>
      </c>
      <c r="B239" s="34" t="s">
        <v>198</v>
      </c>
      <c r="C239" s="36">
        <v>15777728</v>
      </c>
      <c r="D239" s="36">
        <v>927</v>
      </c>
      <c r="E239" s="37">
        <f t="shared" si="38"/>
        <v>17020.202804746496</v>
      </c>
      <c r="F239" s="38">
        <f t="shared" si="35"/>
        <v>1.715572822222436</v>
      </c>
      <c r="G239" s="39">
        <f t="shared" si="36"/>
        <v>-4259.5199917004347</v>
      </c>
      <c r="H239" s="39">
        <f t="shared" si="37"/>
        <v>0</v>
      </c>
      <c r="I239" s="37">
        <f t="shared" si="39"/>
        <v>-4259.5199917004347</v>
      </c>
      <c r="J239" s="40">
        <f t="shared" si="40"/>
        <v>-99.679202764558482</v>
      </c>
      <c r="K239" s="37">
        <f t="shared" si="41"/>
        <v>-4359.1991944649935</v>
      </c>
      <c r="L239" s="37">
        <f t="shared" si="42"/>
        <v>-3948575.0323063028</v>
      </c>
      <c r="M239" s="37">
        <f t="shared" si="43"/>
        <v>-4040977.6532690488</v>
      </c>
      <c r="N239" s="41">
        <f>'jan-feb'!M239</f>
        <v>-4338517.6202702029</v>
      </c>
      <c r="O239" s="41">
        <f t="shared" si="44"/>
        <v>297539.96700115409</v>
      </c>
      <c r="Q239" s="4"/>
      <c r="R239" s="4"/>
      <c r="S239" s="4"/>
      <c r="T239" s="4"/>
    </row>
    <row r="240" spans="1:20" s="34" customFormat="1" x14ac:dyDescent="0.2">
      <c r="A240" s="33">
        <v>4225</v>
      </c>
      <c r="B240" s="34" t="s">
        <v>200</v>
      </c>
      <c r="C240" s="36">
        <v>76870251</v>
      </c>
      <c r="D240" s="36">
        <v>10464</v>
      </c>
      <c r="E240" s="37">
        <f t="shared" si="38"/>
        <v>7346.1631307339449</v>
      </c>
      <c r="F240" s="38">
        <f t="shared" si="35"/>
        <v>0.74046578406134045</v>
      </c>
      <c r="G240" s="39">
        <f t="shared" si="36"/>
        <v>1544.9038127070951</v>
      </c>
      <c r="H240" s="39">
        <f t="shared" si="37"/>
        <v>553.95879209553664</v>
      </c>
      <c r="I240" s="37">
        <f t="shared" si="39"/>
        <v>2098.8626048026317</v>
      </c>
      <c r="J240" s="40">
        <f t="shared" si="40"/>
        <v>-99.679202764558482</v>
      </c>
      <c r="K240" s="37">
        <f t="shared" si="41"/>
        <v>1999.1834020380732</v>
      </c>
      <c r="L240" s="37">
        <f t="shared" si="42"/>
        <v>21962498.296654738</v>
      </c>
      <c r="M240" s="37">
        <f t="shared" si="43"/>
        <v>20919455.118926398</v>
      </c>
      <c r="N240" s="41">
        <f>'jan-feb'!M240</f>
        <v>8362559.1790574873</v>
      </c>
      <c r="O240" s="41">
        <f t="shared" si="44"/>
        <v>12556895.939868912</v>
      </c>
      <c r="Q240" s="4"/>
      <c r="R240" s="4"/>
      <c r="S240" s="4"/>
      <c r="T240" s="4"/>
    </row>
    <row r="241" spans="1:20" s="34" customFormat="1" x14ac:dyDescent="0.2">
      <c r="A241" s="33">
        <v>4226</v>
      </c>
      <c r="B241" s="34" t="s">
        <v>201</v>
      </c>
      <c r="C241" s="36">
        <v>12743497</v>
      </c>
      <c r="D241" s="36">
        <v>1690</v>
      </c>
      <c r="E241" s="37">
        <f t="shared" si="38"/>
        <v>7540.5307692307688</v>
      </c>
      <c r="F241" s="38">
        <f t="shared" si="35"/>
        <v>0.76005731548725952</v>
      </c>
      <c r="G241" s="39">
        <f t="shared" si="36"/>
        <v>1428.2832296090007</v>
      </c>
      <c r="H241" s="39">
        <f t="shared" si="37"/>
        <v>485.93011862164826</v>
      </c>
      <c r="I241" s="37">
        <f t="shared" si="39"/>
        <v>1914.213348230649</v>
      </c>
      <c r="J241" s="40">
        <f t="shared" si="40"/>
        <v>-99.679202764558482</v>
      </c>
      <c r="K241" s="37">
        <f t="shared" si="41"/>
        <v>1814.5341454660904</v>
      </c>
      <c r="L241" s="37">
        <f t="shared" si="42"/>
        <v>3235020.5585097969</v>
      </c>
      <c r="M241" s="37">
        <f t="shared" si="43"/>
        <v>3066562.7058376926</v>
      </c>
      <c r="N241" s="41">
        <f>'jan-feb'!M241</f>
        <v>1013388.9853982372</v>
      </c>
      <c r="O241" s="41">
        <f t="shared" si="44"/>
        <v>2053173.7204394555</v>
      </c>
      <c r="Q241" s="4"/>
      <c r="R241" s="4"/>
      <c r="S241" s="4"/>
      <c r="T241" s="4"/>
    </row>
    <row r="242" spans="1:20" s="34" customFormat="1" x14ac:dyDescent="0.2">
      <c r="A242" s="33">
        <v>4227</v>
      </c>
      <c r="B242" s="34" t="s">
        <v>202</v>
      </c>
      <c r="C242" s="36">
        <v>58730782</v>
      </c>
      <c r="D242" s="36">
        <v>5922</v>
      </c>
      <c r="E242" s="37">
        <f t="shared" si="38"/>
        <v>9917.3897331982444</v>
      </c>
      <c r="F242" s="38">
        <f t="shared" si="35"/>
        <v>0.99963581449910555</v>
      </c>
      <c r="G242" s="39">
        <f t="shared" si="36"/>
        <v>2.1678512285154281</v>
      </c>
      <c r="H242" s="39">
        <f t="shared" si="37"/>
        <v>0</v>
      </c>
      <c r="I242" s="37">
        <f t="shared" si="39"/>
        <v>2.1678512285154281</v>
      </c>
      <c r="J242" s="40">
        <f t="shared" si="40"/>
        <v>-99.679202764558482</v>
      </c>
      <c r="K242" s="37">
        <f t="shared" si="41"/>
        <v>-97.511351536043051</v>
      </c>
      <c r="L242" s="37">
        <f t="shared" si="42"/>
        <v>12838.014975268365</v>
      </c>
      <c r="M242" s="37">
        <f t="shared" si="43"/>
        <v>-577462.22379644692</v>
      </c>
      <c r="N242" s="41">
        <f>'jan-feb'!M242</f>
        <v>-4934438.6673572203</v>
      </c>
      <c r="O242" s="41">
        <f t="shared" si="44"/>
        <v>4356976.4435607735</v>
      </c>
      <c r="Q242" s="4"/>
      <c r="R242" s="4"/>
      <c r="S242" s="4"/>
      <c r="T242" s="4"/>
    </row>
    <row r="243" spans="1:20" s="34" customFormat="1" x14ac:dyDescent="0.2">
      <c r="A243" s="33">
        <v>4228</v>
      </c>
      <c r="B243" s="34" t="s">
        <v>203</v>
      </c>
      <c r="C243" s="36">
        <v>40043883</v>
      </c>
      <c r="D243" s="36">
        <v>1772</v>
      </c>
      <c r="E243" s="37">
        <f t="shared" si="38"/>
        <v>22598.128103837473</v>
      </c>
      <c r="F243" s="38">
        <f t="shared" si="35"/>
        <v>2.2778068424209965</v>
      </c>
      <c r="G243" s="39">
        <f t="shared" si="36"/>
        <v>-7606.2751711550209</v>
      </c>
      <c r="H243" s="39">
        <f t="shared" si="37"/>
        <v>0</v>
      </c>
      <c r="I243" s="37">
        <f t="shared" si="39"/>
        <v>-7606.2751711550209</v>
      </c>
      <c r="J243" s="40">
        <f t="shared" si="40"/>
        <v>-99.679202764558482</v>
      </c>
      <c r="K243" s="37">
        <f t="shared" si="41"/>
        <v>-7705.9543739195797</v>
      </c>
      <c r="L243" s="37">
        <f t="shared" si="42"/>
        <v>-13478319.603286697</v>
      </c>
      <c r="M243" s="37">
        <f t="shared" si="43"/>
        <v>-13654951.150585495</v>
      </c>
      <c r="N243" s="41">
        <f>'jan-feb'!M243</f>
        <v>-12814889.470678316</v>
      </c>
      <c r="O243" s="41">
        <f t="shared" si="44"/>
        <v>-840061.67990717851</v>
      </c>
      <c r="Q243" s="4"/>
      <c r="R243" s="4"/>
      <c r="S243" s="4"/>
      <c r="T243" s="4"/>
    </row>
    <row r="244" spans="1:20" s="34" customFormat="1" x14ac:dyDescent="0.2">
      <c r="A244" s="33">
        <v>4601</v>
      </c>
      <c r="B244" s="34" t="s">
        <v>227</v>
      </c>
      <c r="C244" s="36">
        <v>2955103792</v>
      </c>
      <c r="D244" s="36">
        <v>285601</v>
      </c>
      <c r="E244" s="37">
        <f t="shared" si="38"/>
        <v>10346.965843957129</v>
      </c>
      <c r="F244" s="38">
        <f t="shared" si="35"/>
        <v>1.0429354807338953</v>
      </c>
      <c r="G244" s="39">
        <f t="shared" si="36"/>
        <v>-255.57781522681506</v>
      </c>
      <c r="H244" s="39">
        <f t="shared" si="37"/>
        <v>0</v>
      </c>
      <c r="I244" s="37">
        <f t="shared" si="39"/>
        <v>-255.57781522681506</v>
      </c>
      <c r="J244" s="40">
        <f t="shared" si="40"/>
        <v>-99.679202764558482</v>
      </c>
      <c r="K244" s="37">
        <f t="shared" si="41"/>
        <v>-355.25701799137357</v>
      </c>
      <c r="L244" s="37">
        <f t="shared" si="42"/>
        <v>-72993279.606593609</v>
      </c>
      <c r="M244" s="37">
        <f t="shared" si="43"/>
        <v>-101461759.59535429</v>
      </c>
      <c r="N244" s="41">
        <f>'jan-feb'!M244</f>
        <v>-26718641.719299156</v>
      </c>
      <c r="O244" s="41">
        <f t="shared" si="44"/>
        <v>-74743117.876055136</v>
      </c>
      <c r="Q244" s="4"/>
      <c r="R244" s="4"/>
      <c r="S244" s="4"/>
      <c r="T244" s="4"/>
    </row>
    <row r="245" spans="1:20" s="34" customFormat="1" x14ac:dyDescent="0.2">
      <c r="A245" s="33">
        <v>4602</v>
      </c>
      <c r="B245" s="34" t="s">
        <v>406</v>
      </c>
      <c r="C245" s="36">
        <v>172398912</v>
      </c>
      <c r="D245" s="36">
        <v>17160</v>
      </c>
      <c r="E245" s="37">
        <f t="shared" si="38"/>
        <v>10046.556643356644</v>
      </c>
      <c r="F245" s="38">
        <f t="shared" si="35"/>
        <v>1.0126553562249185</v>
      </c>
      <c r="G245" s="39">
        <f t="shared" si="36"/>
        <v>-75.332294866524165</v>
      </c>
      <c r="H245" s="39">
        <f t="shared" si="37"/>
        <v>0</v>
      </c>
      <c r="I245" s="37">
        <f t="shared" si="39"/>
        <v>-75.332294866524165</v>
      </c>
      <c r="J245" s="40">
        <f t="shared" si="40"/>
        <v>-99.679202764558482</v>
      </c>
      <c r="K245" s="37">
        <f t="shared" si="41"/>
        <v>-175.01149763108265</v>
      </c>
      <c r="L245" s="37">
        <f t="shared" si="42"/>
        <v>-1292702.1799095548</v>
      </c>
      <c r="M245" s="37">
        <f t="shared" si="43"/>
        <v>-3003197.2993493783</v>
      </c>
      <c r="N245" s="41">
        <f>'jan-feb'!M245</f>
        <v>-3641019.7467493997</v>
      </c>
      <c r="O245" s="41">
        <f t="shared" si="44"/>
        <v>637822.44740002137</v>
      </c>
      <c r="Q245" s="4"/>
      <c r="R245" s="4"/>
      <c r="S245" s="4"/>
      <c r="T245" s="4"/>
    </row>
    <row r="246" spans="1:20" s="34" customFormat="1" x14ac:dyDescent="0.2">
      <c r="A246" s="33">
        <v>4611</v>
      </c>
      <c r="B246" s="34" t="s">
        <v>228</v>
      </c>
      <c r="C246" s="36">
        <v>34483770</v>
      </c>
      <c r="D246" s="36">
        <v>4053</v>
      </c>
      <c r="E246" s="37">
        <f t="shared" si="38"/>
        <v>8508.208734270911</v>
      </c>
      <c r="F246" s="38">
        <f t="shared" si="35"/>
        <v>0.85759563724118226</v>
      </c>
      <c r="G246" s="39">
        <f t="shared" si="36"/>
        <v>847.67645058491541</v>
      </c>
      <c r="H246" s="39">
        <f t="shared" si="37"/>
        <v>147.24283085759851</v>
      </c>
      <c r="I246" s="37">
        <f t="shared" si="39"/>
        <v>994.91928144251392</v>
      </c>
      <c r="J246" s="40">
        <f t="shared" si="40"/>
        <v>-99.679202764558482</v>
      </c>
      <c r="K246" s="37">
        <f t="shared" si="41"/>
        <v>895.24007867795547</v>
      </c>
      <c r="L246" s="37">
        <f t="shared" si="42"/>
        <v>4032407.8476865091</v>
      </c>
      <c r="M246" s="37">
        <f t="shared" si="43"/>
        <v>3628408.0388817536</v>
      </c>
      <c r="N246" s="41">
        <f>'jan-feb'!M246</f>
        <v>1171116.5941532871</v>
      </c>
      <c r="O246" s="41">
        <f t="shared" si="44"/>
        <v>2457291.4447284667</v>
      </c>
      <c r="Q246" s="4"/>
      <c r="R246" s="4"/>
      <c r="S246" s="4"/>
      <c r="T246" s="4"/>
    </row>
    <row r="247" spans="1:20" s="34" customFormat="1" x14ac:dyDescent="0.2">
      <c r="A247" s="33">
        <v>4612</v>
      </c>
      <c r="B247" s="34" t="s">
        <v>229</v>
      </c>
      <c r="C247" s="36">
        <v>46762732</v>
      </c>
      <c r="D247" s="36">
        <v>5798</v>
      </c>
      <c r="E247" s="37">
        <f t="shared" si="38"/>
        <v>8065.3211452224905</v>
      </c>
      <c r="F247" s="38">
        <f t="shared" si="35"/>
        <v>0.81295422375231363</v>
      </c>
      <c r="G247" s="39">
        <f t="shared" si="36"/>
        <v>1113.4090040139677</v>
      </c>
      <c r="H247" s="39">
        <f t="shared" si="37"/>
        <v>302.25348702454568</v>
      </c>
      <c r="I247" s="37">
        <f t="shared" si="39"/>
        <v>1415.6624910385133</v>
      </c>
      <c r="J247" s="40">
        <f t="shared" si="40"/>
        <v>-99.679202764558482</v>
      </c>
      <c r="K247" s="37">
        <f t="shared" si="41"/>
        <v>1315.9832882739547</v>
      </c>
      <c r="L247" s="37">
        <f t="shared" si="42"/>
        <v>8208011.1230413001</v>
      </c>
      <c r="M247" s="37">
        <f t="shared" si="43"/>
        <v>7630071.1054123892</v>
      </c>
      <c r="N247" s="41">
        <f>'jan-feb'!M247</f>
        <v>3121632.0275970311</v>
      </c>
      <c r="O247" s="41">
        <f t="shared" si="44"/>
        <v>4508439.0778153576</v>
      </c>
      <c r="Q247" s="4"/>
      <c r="R247" s="4"/>
      <c r="S247" s="4"/>
      <c r="T247" s="4"/>
    </row>
    <row r="248" spans="1:20" s="34" customFormat="1" x14ac:dyDescent="0.2">
      <c r="A248" s="33">
        <v>4613</v>
      </c>
      <c r="B248" s="34" t="s">
        <v>230</v>
      </c>
      <c r="C248" s="36">
        <v>114296232</v>
      </c>
      <c r="D248" s="36">
        <v>11953</v>
      </c>
      <c r="E248" s="37">
        <f t="shared" si="38"/>
        <v>9562.1377060152263</v>
      </c>
      <c r="F248" s="38">
        <f t="shared" si="35"/>
        <v>0.96382773806980193</v>
      </c>
      <c r="G248" s="39">
        <f t="shared" si="36"/>
        <v>215.31906753832627</v>
      </c>
      <c r="H248" s="39">
        <f t="shared" si="37"/>
        <v>0</v>
      </c>
      <c r="I248" s="37">
        <f t="shared" si="39"/>
        <v>215.31906753832627</v>
      </c>
      <c r="J248" s="40">
        <f t="shared" si="40"/>
        <v>-99.679202764558482</v>
      </c>
      <c r="K248" s="37">
        <f t="shared" si="41"/>
        <v>115.63986477376778</v>
      </c>
      <c r="L248" s="37">
        <f t="shared" si="42"/>
        <v>2573708.8142856141</v>
      </c>
      <c r="M248" s="37">
        <f t="shared" si="43"/>
        <v>1382243.3036408464</v>
      </c>
      <c r="N248" s="41">
        <f>'jan-feb'!M248</f>
        <v>-1472706.4605067314</v>
      </c>
      <c r="O248" s="41">
        <f t="shared" si="44"/>
        <v>2854949.7641475778</v>
      </c>
      <c r="Q248" s="4"/>
      <c r="R248" s="4"/>
      <c r="S248" s="4"/>
      <c r="T248" s="4"/>
    </row>
    <row r="249" spans="1:20" s="34" customFormat="1" x14ac:dyDescent="0.2">
      <c r="A249" s="33">
        <v>4614</v>
      </c>
      <c r="B249" s="34" t="s">
        <v>231</v>
      </c>
      <c r="C249" s="36">
        <v>183155506</v>
      </c>
      <c r="D249" s="36">
        <v>18861</v>
      </c>
      <c r="E249" s="37">
        <f t="shared" si="38"/>
        <v>9710.8056836859123</v>
      </c>
      <c r="F249" s="38">
        <f t="shared" si="35"/>
        <v>0.97881291450703412</v>
      </c>
      <c r="G249" s="39">
        <f t="shared" si="36"/>
        <v>126.11828093591465</v>
      </c>
      <c r="H249" s="39">
        <f t="shared" si="37"/>
        <v>0</v>
      </c>
      <c r="I249" s="37">
        <f t="shared" si="39"/>
        <v>126.11828093591465</v>
      </c>
      <c r="J249" s="40">
        <f t="shared" si="40"/>
        <v>-99.679202764558482</v>
      </c>
      <c r="K249" s="37">
        <f t="shared" si="41"/>
        <v>26.439078171356172</v>
      </c>
      <c r="L249" s="37">
        <f t="shared" si="42"/>
        <v>2378716.8967322861</v>
      </c>
      <c r="M249" s="37">
        <f t="shared" si="43"/>
        <v>498667.45338994876</v>
      </c>
      <c r="N249" s="41">
        <f>'jan-feb'!M249</f>
        <v>855905.62964799767</v>
      </c>
      <c r="O249" s="41">
        <f t="shared" si="44"/>
        <v>-357238.17625804892</v>
      </c>
      <c r="Q249" s="4"/>
      <c r="R249" s="4"/>
      <c r="S249" s="4"/>
      <c r="T249" s="4"/>
    </row>
    <row r="250" spans="1:20" s="34" customFormat="1" x14ac:dyDescent="0.2">
      <c r="A250" s="33">
        <v>4615</v>
      </c>
      <c r="B250" s="34" t="s">
        <v>232</v>
      </c>
      <c r="C250" s="36">
        <v>27999925</v>
      </c>
      <c r="D250" s="36">
        <v>3147</v>
      </c>
      <c r="E250" s="37">
        <f t="shared" si="38"/>
        <v>8897.3387353034632</v>
      </c>
      <c r="F250" s="38">
        <f t="shared" si="35"/>
        <v>0.8968184868006871</v>
      </c>
      <c r="G250" s="39">
        <f t="shared" si="36"/>
        <v>614.19844996538416</v>
      </c>
      <c r="H250" s="39">
        <f t="shared" si="37"/>
        <v>11.047330496205268</v>
      </c>
      <c r="I250" s="37">
        <f t="shared" si="39"/>
        <v>625.24578046158945</v>
      </c>
      <c r="J250" s="40">
        <f t="shared" si="40"/>
        <v>-99.679202764558482</v>
      </c>
      <c r="K250" s="37">
        <f t="shared" si="41"/>
        <v>525.56657769703099</v>
      </c>
      <c r="L250" s="37">
        <f t="shared" si="42"/>
        <v>1967648.4711126219</v>
      </c>
      <c r="M250" s="37">
        <f t="shared" si="43"/>
        <v>1653958.0200125566</v>
      </c>
      <c r="N250" s="41">
        <f>'jan-feb'!M250</f>
        <v>564696.9810244547</v>
      </c>
      <c r="O250" s="41">
        <f t="shared" si="44"/>
        <v>1089261.0389881018</v>
      </c>
      <c r="Q250" s="4"/>
      <c r="R250" s="4"/>
      <c r="S250" s="4"/>
      <c r="T250" s="4"/>
    </row>
    <row r="251" spans="1:20" s="34" customFormat="1" x14ac:dyDescent="0.2">
      <c r="A251" s="33">
        <v>4616</v>
      </c>
      <c r="B251" s="34" t="s">
        <v>233</v>
      </c>
      <c r="C251" s="36">
        <v>29446361</v>
      </c>
      <c r="D251" s="36">
        <v>2924</v>
      </c>
      <c r="E251" s="37">
        <f t="shared" si="38"/>
        <v>10070.57489740082</v>
      </c>
      <c r="F251" s="38">
        <f t="shared" si="35"/>
        <v>1.0150763064537802</v>
      </c>
      <c r="G251" s="39">
        <f t="shared" si="36"/>
        <v>-89.743247293030066</v>
      </c>
      <c r="H251" s="39">
        <f t="shared" si="37"/>
        <v>0</v>
      </c>
      <c r="I251" s="37">
        <f t="shared" si="39"/>
        <v>-89.743247293030066</v>
      </c>
      <c r="J251" s="40">
        <f t="shared" si="40"/>
        <v>-99.679202764558482</v>
      </c>
      <c r="K251" s="37">
        <f t="shared" si="41"/>
        <v>-189.42245005758855</v>
      </c>
      <c r="L251" s="37">
        <f t="shared" si="42"/>
        <v>-262409.25508481992</v>
      </c>
      <c r="M251" s="37">
        <f t="shared" si="43"/>
        <v>-553871.24396838888</v>
      </c>
      <c r="N251" s="41">
        <f>'jan-feb'!M251</f>
        <v>13132.142966478321</v>
      </c>
      <c r="O251" s="41">
        <f t="shared" si="44"/>
        <v>-567003.38693486725</v>
      </c>
      <c r="Q251" s="4"/>
      <c r="R251" s="4"/>
      <c r="S251" s="4"/>
      <c r="T251" s="4"/>
    </row>
    <row r="252" spans="1:20" s="34" customFormat="1" x14ac:dyDescent="0.2">
      <c r="A252" s="33">
        <v>4617</v>
      </c>
      <c r="B252" s="34" t="s">
        <v>234</v>
      </c>
      <c r="C252" s="36">
        <v>128485822</v>
      </c>
      <c r="D252" s="36">
        <v>13039</v>
      </c>
      <c r="E252" s="37">
        <f t="shared" si="38"/>
        <v>9853.9628805890025</v>
      </c>
      <c r="F252" s="38">
        <f t="shared" si="35"/>
        <v>0.99324262484186021</v>
      </c>
      <c r="G252" s="39">
        <f t="shared" si="36"/>
        <v>40.223962794060569</v>
      </c>
      <c r="H252" s="39">
        <f t="shared" si="37"/>
        <v>0</v>
      </c>
      <c r="I252" s="37">
        <f t="shared" si="39"/>
        <v>40.223962794060569</v>
      </c>
      <c r="J252" s="40">
        <f t="shared" si="40"/>
        <v>-99.679202764558482</v>
      </c>
      <c r="K252" s="37">
        <f t="shared" si="41"/>
        <v>-59.455239970497914</v>
      </c>
      <c r="L252" s="37">
        <f t="shared" si="42"/>
        <v>524480.25087175576</v>
      </c>
      <c r="M252" s="37">
        <f t="shared" si="43"/>
        <v>-775236.87397532235</v>
      </c>
      <c r="N252" s="41">
        <f>'jan-feb'!M252</f>
        <v>-5058450.3101436682</v>
      </c>
      <c r="O252" s="41">
        <f t="shared" si="44"/>
        <v>4283213.4361683456</v>
      </c>
      <c r="Q252" s="4"/>
      <c r="R252" s="4"/>
      <c r="S252" s="4"/>
      <c r="T252" s="4"/>
    </row>
    <row r="253" spans="1:20" s="34" customFormat="1" x14ac:dyDescent="0.2">
      <c r="A253" s="33">
        <v>4618</v>
      </c>
      <c r="B253" s="34" t="s">
        <v>235</v>
      </c>
      <c r="C253" s="36">
        <v>120904114</v>
      </c>
      <c r="D253" s="36">
        <v>11002</v>
      </c>
      <c r="E253" s="37">
        <f t="shared" si="38"/>
        <v>10989.285039083803</v>
      </c>
      <c r="F253" s="38">
        <f t="shared" si="35"/>
        <v>1.1076788546520844</v>
      </c>
      <c r="G253" s="39">
        <f t="shared" si="36"/>
        <v>-640.96933230281968</v>
      </c>
      <c r="H253" s="39">
        <f t="shared" si="37"/>
        <v>0</v>
      </c>
      <c r="I253" s="37">
        <f t="shared" si="39"/>
        <v>-640.96933230281968</v>
      </c>
      <c r="J253" s="40">
        <f t="shared" si="40"/>
        <v>-99.679202764558482</v>
      </c>
      <c r="K253" s="37">
        <f t="shared" si="41"/>
        <v>-740.64853506737813</v>
      </c>
      <c r="L253" s="37">
        <f t="shared" si="42"/>
        <v>-7051944.5939956224</v>
      </c>
      <c r="M253" s="37">
        <f t="shared" si="43"/>
        <v>-8148615.1828112947</v>
      </c>
      <c r="N253" s="41">
        <f>'jan-feb'!M253</f>
        <v>-12223126.190520799</v>
      </c>
      <c r="O253" s="41">
        <f t="shared" si="44"/>
        <v>4074511.0077095041</v>
      </c>
      <c r="Q253" s="4"/>
      <c r="R253" s="4"/>
      <c r="S253" s="4"/>
      <c r="T253" s="4"/>
    </row>
    <row r="254" spans="1:20" s="34" customFormat="1" x14ac:dyDescent="0.2">
      <c r="A254" s="33">
        <v>4619</v>
      </c>
      <c r="B254" s="34" t="s">
        <v>236</v>
      </c>
      <c r="C254" s="36">
        <v>20899155</v>
      </c>
      <c r="D254" s="36">
        <v>903</v>
      </c>
      <c r="E254" s="37">
        <f t="shared" si="38"/>
        <v>23144.136212624584</v>
      </c>
      <c r="F254" s="38">
        <f t="shared" si="35"/>
        <v>2.3328424188412145</v>
      </c>
      <c r="G254" s="39">
        <f t="shared" si="36"/>
        <v>-7933.8800364272884</v>
      </c>
      <c r="H254" s="39">
        <f t="shared" si="37"/>
        <v>0</v>
      </c>
      <c r="I254" s="37">
        <f t="shared" si="39"/>
        <v>-7933.8800364272884</v>
      </c>
      <c r="J254" s="40">
        <f t="shared" si="40"/>
        <v>-99.679202764558482</v>
      </c>
      <c r="K254" s="37">
        <f t="shared" si="41"/>
        <v>-8033.5592391918472</v>
      </c>
      <c r="L254" s="37">
        <f t="shared" si="42"/>
        <v>-7164293.6728938418</v>
      </c>
      <c r="M254" s="37">
        <f t="shared" si="43"/>
        <v>-7254303.9929902377</v>
      </c>
      <c r="N254" s="41">
        <f>'jan-feb'!M254</f>
        <v>-7647466.5705544697</v>
      </c>
      <c r="O254" s="41">
        <f t="shared" si="44"/>
        <v>393162.57756423205</v>
      </c>
      <c r="Q254" s="4"/>
      <c r="R254" s="4"/>
      <c r="S254" s="4"/>
      <c r="T254" s="4"/>
    </row>
    <row r="255" spans="1:20" s="34" customFormat="1" x14ac:dyDescent="0.2">
      <c r="A255" s="33">
        <v>4620</v>
      </c>
      <c r="B255" s="34" t="s">
        <v>237</v>
      </c>
      <c r="C255" s="36">
        <v>12666651</v>
      </c>
      <c r="D255" s="36">
        <v>1061</v>
      </c>
      <c r="E255" s="37">
        <f t="shared" si="38"/>
        <v>11938.408105560791</v>
      </c>
      <c r="F255" s="38">
        <f t="shared" si="35"/>
        <v>1.2033469119879379</v>
      </c>
      <c r="G255" s="39">
        <f t="shared" si="36"/>
        <v>-1210.4431721890126</v>
      </c>
      <c r="H255" s="39">
        <f t="shared" si="37"/>
        <v>0</v>
      </c>
      <c r="I255" s="37">
        <f t="shared" si="39"/>
        <v>-1210.4431721890126</v>
      </c>
      <c r="J255" s="40">
        <f t="shared" si="40"/>
        <v>-99.679202764558482</v>
      </c>
      <c r="K255" s="37">
        <f t="shared" si="41"/>
        <v>-1310.1223749535711</v>
      </c>
      <c r="L255" s="37">
        <f t="shared" si="42"/>
        <v>-1284280.2056925423</v>
      </c>
      <c r="M255" s="37">
        <f t="shared" si="43"/>
        <v>-1390039.8398257389</v>
      </c>
      <c r="N255" s="41">
        <f>'jan-feb'!M255</f>
        <v>-2321254.2978497152</v>
      </c>
      <c r="O255" s="41">
        <f t="shared" si="44"/>
        <v>931214.4580239763</v>
      </c>
      <c r="Q255" s="4"/>
      <c r="R255" s="4"/>
      <c r="S255" s="4"/>
      <c r="T255" s="4"/>
    </row>
    <row r="256" spans="1:20" s="34" customFormat="1" x14ac:dyDescent="0.2">
      <c r="A256" s="33">
        <v>4621</v>
      </c>
      <c r="B256" s="34" t="s">
        <v>238</v>
      </c>
      <c r="C256" s="36">
        <v>141075633</v>
      </c>
      <c r="D256" s="36">
        <v>15787</v>
      </c>
      <c r="E256" s="37">
        <f t="shared" si="38"/>
        <v>8936.1900931145883</v>
      </c>
      <c r="F256" s="38">
        <f t="shared" si="35"/>
        <v>0.90073455844400607</v>
      </c>
      <c r="G256" s="39">
        <f t="shared" si="36"/>
        <v>590.88763527870901</v>
      </c>
      <c r="H256" s="39">
        <f t="shared" si="37"/>
        <v>0</v>
      </c>
      <c r="I256" s="37">
        <f t="shared" si="39"/>
        <v>590.88763527870901</v>
      </c>
      <c r="J256" s="40">
        <f t="shared" si="40"/>
        <v>-99.679202764558482</v>
      </c>
      <c r="K256" s="37">
        <f t="shared" si="41"/>
        <v>491.20843251415056</v>
      </c>
      <c r="L256" s="37">
        <f t="shared" si="42"/>
        <v>9328343.0981449783</v>
      </c>
      <c r="M256" s="37">
        <f t="shared" si="43"/>
        <v>7754707.524100895</v>
      </c>
      <c r="N256" s="41">
        <f>'jan-feb'!M256</f>
        <v>582737.99740485393</v>
      </c>
      <c r="O256" s="41">
        <f t="shared" si="44"/>
        <v>7171969.5266960412</v>
      </c>
      <c r="Q256" s="4"/>
      <c r="R256" s="4"/>
      <c r="S256" s="4"/>
      <c r="T256" s="4"/>
    </row>
    <row r="257" spans="1:20" s="34" customFormat="1" x14ac:dyDescent="0.2">
      <c r="A257" s="33">
        <v>4622</v>
      </c>
      <c r="B257" s="34" t="s">
        <v>239</v>
      </c>
      <c r="C257" s="36">
        <v>75410803</v>
      </c>
      <c r="D257" s="36">
        <v>8461</v>
      </c>
      <c r="E257" s="37">
        <f t="shared" si="38"/>
        <v>8912.7529842808181</v>
      </c>
      <c r="F257" s="38">
        <f t="shared" si="35"/>
        <v>0.89837218548006748</v>
      </c>
      <c r="G257" s="39">
        <f t="shared" si="36"/>
        <v>604.94990057897121</v>
      </c>
      <c r="H257" s="39">
        <f t="shared" si="37"/>
        <v>5.6523433541310624</v>
      </c>
      <c r="I257" s="37">
        <f t="shared" si="39"/>
        <v>610.60224393310227</v>
      </c>
      <c r="J257" s="40">
        <f t="shared" si="40"/>
        <v>-99.679202764558482</v>
      </c>
      <c r="K257" s="37">
        <f t="shared" si="41"/>
        <v>510.92304116854382</v>
      </c>
      <c r="L257" s="37">
        <f t="shared" si="42"/>
        <v>5166305.5859179785</v>
      </c>
      <c r="M257" s="37">
        <f t="shared" si="43"/>
        <v>4322919.8513270495</v>
      </c>
      <c r="N257" s="41">
        <f>'jan-feb'!M257</f>
        <v>572733.77313247917</v>
      </c>
      <c r="O257" s="41">
        <f t="shared" si="44"/>
        <v>3750186.0781945703</v>
      </c>
      <c r="Q257" s="4"/>
      <c r="R257" s="4"/>
      <c r="S257" s="4"/>
      <c r="T257" s="4"/>
    </row>
    <row r="258" spans="1:20" s="34" customFormat="1" x14ac:dyDescent="0.2">
      <c r="A258" s="33">
        <v>4623</v>
      </c>
      <c r="B258" s="34" t="s">
        <v>240</v>
      </c>
      <c r="C258" s="36">
        <v>22541480</v>
      </c>
      <c r="D258" s="36">
        <v>2504</v>
      </c>
      <c r="E258" s="37">
        <f t="shared" si="38"/>
        <v>9002.1884984025564</v>
      </c>
      <c r="F258" s="38">
        <f t="shared" si="35"/>
        <v>0.9073869509989575</v>
      </c>
      <c r="G258" s="39">
        <f t="shared" si="36"/>
        <v>551.28859210592816</v>
      </c>
      <c r="H258" s="39">
        <f t="shared" si="37"/>
        <v>0</v>
      </c>
      <c r="I258" s="37">
        <f t="shared" si="39"/>
        <v>551.28859210592816</v>
      </c>
      <c r="J258" s="40">
        <f t="shared" si="40"/>
        <v>-99.679202764558482</v>
      </c>
      <c r="K258" s="37">
        <f t="shared" si="41"/>
        <v>451.60938934136971</v>
      </c>
      <c r="L258" s="37">
        <f t="shared" si="42"/>
        <v>1380426.634633244</v>
      </c>
      <c r="M258" s="37">
        <f t="shared" si="43"/>
        <v>1130829.9109107899</v>
      </c>
      <c r="N258" s="41">
        <f>'jan-feb'!M258</f>
        <v>-247937.18700818677</v>
      </c>
      <c r="O258" s="41">
        <f t="shared" si="44"/>
        <v>1378767.0979189766</v>
      </c>
      <c r="Q258" s="4"/>
      <c r="R258" s="4"/>
      <c r="S258" s="4"/>
      <c r="T258" s="4"/>
    </row>
    <row r="259" spans="1:20" s="34" customFormat="1" x14ac:dyDescent="0.2">
      <c r="A259" s="33">
        <v>4624</v>
      </c>
      <c r="B259" s="34" t="s">
        <v>407</v>
      </c>
      <c r="C259" s="36">
        <v>228890636</v>
      </c>
      <c r="D259" s="36">
        <v>25049</v>
      </c>
      <c r="E259" s="37">
        <f t="shared" si="38"/>
        <v>9137.7155175855332</v>
      </c>
      <c r="F259" s="38">
        <f t="shared" si="35"/>
        <v>0.92104756794074238</v>
      </c>
      <c r="G259" s="39">
        <f t="shared" si="36"/>
        <v>469.9723805961421</v>
      </c>
      <c r="H259" s="39">
        <f t="shared" si="37"/>
        <v>0</v>
      </c>
      <c r="I259" s="37">
        <f t="shared" si="39"/>
        <v>469.9723805961421</v>
      </c>
      <c r="J259" s="40">
        <f t="shared" si="40"/>
        <v>-99.679202764558482</v>
      </c>
      <c r="K259" s="37">
        <f t="shared" si="41"/>
        <v>370.29317783158365</v>
      </c>
      <c r="L259" s="37">
        <f t="shared" si="42"/>
        <v>11772338.161552763</v>
      </c>
      <c r="M259" s="37">
        <f t="shared" si="43"/>
        <v>9275473.8115033396</v>
      </c>
      <c r="N259" s="41">
        <f>'jan-feb'!M259</f>
        <v>2787018.0112747257</v>
      </c>
      <c r="O259" s="41">
        <f t="shared" si="44"/>
        <v>6488455.8002286144</v>
      </c>
      <c r="Q259" s="4"/>
      <c r="R259" s="4"/>
      <c r="S259" s="4"/>
      <c r="T259" s="4"/>
    </row>
    <row r="260" spans="1:20" s="34" customFormat="1" x14ac:dyDescent="0.2">
      <c r="A260" s="33">
        <v>4625</v>
      </c>
      <c r="B260" s="34" t="s">
        <v>241</v>
      </c>
      <c r="C260" s="36">
        <v>94459786</v>
      </c>
      <c r="D260" s="36">
        <v>5276</v>
      </c>
      <c r="E260" s="37">
        <f t="shared" si="38"/>
        <v>17903.674374526156</v>
      </c>
      <c r="F260" s="38">
        <f t="shared" si="35"/>
        <v>1.804623454092551</v>
      </c>
      <c r="G260" s="39">
        <f t="shared" si="36"/>
        <v>-4789.6029335682315</v>
      </c>
      <c r="H260" s="39">
        <f t="shared" si="37"/>
        <v>0</v>
      </c>
      <c r="I260" s="37">
        <f t="shared" si="39"/>
        <v>-4789.6029335682315</v>
      </c>
      <c r="J260" s="40">
        <f t="shared" si="40"/>
        <v>-99.679202764558482</v>
      </c>
      <c r="K260" s="37">
        <f t="shared" si="41"/>
        <v>-4889.2821363327903</v>
      </c>
      <c r="L260" s="37">
        <f t="shared" si="42"/>
        <v>-25269945.077505991</v>
      </c>
      <c r="M260" s="37">
        <f t="shared" si="43"/>
        <v>-25795852.551291801</v>
      </c>
      <c r="N260" s="41">
        <f>'jan-feb'!M260</f>
        <v>-18743854.929175396</v>
      </c>
      <c r="O260" s="41">
        <f t="shared" si="44"/>
        <v>-7051997.6221164055</v>
      </c>
      <c r="Q260" s="4"/>
      <c r="R260" s="4"/>
      <c r="S260" s="4"/>
      <c r="T260" s="4"/>
    </row>
    <row r="261" spans="1:20" s="34" customFormat="1" x14ac:dyDescent="0.2">
      <c r="A261" s="33">
        <v>4626</v>
      </c>
      <c r="B261" s="34" t="s">
        <v>246</v>
      </c>
      <c r="C261" s="36">
        <v>350896096</v>
      </c>
      <c r="D261" s="36">
        <v>38664</v>
      </c>
      <c r="E261" s="37">
        <f t="shared" si="38"/>
        <v>9075.5249327539823</v>
      </c>
      <c r="F261" s="38">
        <f t="shared" si="35"/>
        <v>0.91477898945439351</v>
      </c>
      <c r="G261" s="39">
        <f t="shared" si="36"/>
        <v>507.28673149507267</v>
      </c>
      <c r="H261" s="39">
        <f t="shared" si="37"/>
        <v>0</v>
      </c>
      <c r="I261" s="37">
        <f t="shared" si="39"/>
        <v>507.28673149507267</v>
      </c>
      <c r="J261" s="40">
        <f t="shared" si="40"/>
        <v>-99.679202764558482</v>
      </c>
      <c r="K261" s="37">
        <f t="shared" si="41"/>
        <v>407.60752873051422</v>
      </c>
      <c r="L261" s="37">
        <f t="shared" si="42"/>
        <v>19613734.18652549</v>
      </c>
      <c r="M261" s="37">
        <f t="shared" si="43"/>
        <v>15759737.490836602</v>
      </c>
      <c r="N261" s="41">
        <f>'jan-feb'!M261</f>
        <v>2823560.1079534618</v>
      </c>
      <c r="O261" s="41">
        <f t="shared" si="44"/>
        <v>12936177.382883139</v>
      </c>
      <c r="Q261" s="4"/>
      <c r="R261" s="4"/>
      <c r="S261" s="4"/>
      <c r="T261" s="4"/>
    </row>
    <row r="262" spans="1:20" s="34" customFormat="1" x14ac:dyDescent="0.2">
      <c r="A262" s="33">
        <v>4627</v>
      </c>
      <c r="B262" s="34" t="s">
        <v>242</v>
      </c>
      <c r="C262" s="36">
        <v>249575610</v>
      </c>
      <c r="D262" s="36">
        <v>29594</v>
      </c>
      <c r="E262" s="37">
        <f t="shared" si="38"/>
        <v>8433.3179022774893</v>
      </c>
      <c r="F262" s="38">
        <f t="shared" si="35"/>
        <v>0.85004692131367809</v>
      </c>
      <c r="G262" s="39">
        <f t="shared" si="36"/>
        <v>892.61094978096844</v>
      </c>
      <c r="H262" s="39">
        <f t="shared" si="37"/>
        <v>173.45462205529611</v>
      </c>
      <c r="I262" s="37">
        <f t="shared" si="39"/>
        <v>1066.0655718362646</v>
      </c>
      <c r="J262" s="40">
        <f t="shared" si="40"/>
        <v>-99.679202764558482</v>
      </c>
      <c r="K262" s="37">
        <f t="shared" si="41"/>
        <v>966.3863690717061</v>
      </c>
      <c r="L262" s="37">
        <f t="shared" si="42"/>
        <v>31549144.532922413</v>
      </c>
      <c r="M262" s="37">
        <f t="shared" si="43"/>
        <v>28599238.206308071</v>
      </c>
      <c r="N262" s="41">
        <f>'jan-feb'!M262</f>
        <v>10503843.062884878</v>
      </c>
      <c r="O262" s="41">
        <f t="shared" si="44"/>
        <v>18095395.143423192</v>
      </c>
      <c r="Q262" s="4"/>
      <c r="R262" s="4"/>
      <c r="S262" s="4"/>
      <c r="T262" s="4"/>
    </row>
    <row r="263" spans="1:20" s="34" customFormat="1" x14ac:dyDescent="0.2">
      <c r="A263" s="33">
        <v>4628</v>
      </c>
      <c r="B263" s="34" t="s">
        <v>243</v>
      </c>
      <c r="C263" s="36">
        <v>36997531</v>
      </c>
      <c r="D263" s="36">
        <v>3918</v>
      </c>
      <c r="E263" s="37">
        <f t="shared" si="38"/>
        <v>9442.9635017866258</v>
      </c>
      <c r="F263" s="38">
        <f t="shared" si="35"/>
        <v>0.95181542374957784</v>
      </c>
      <c r="G263" s="39">
        <f t="shared" si="36"/>
        <v>286.82359007548655</v>
      </c>
      <c r="H263" s="39">
        <f t="shared" si="37"/>
        <v>0</v>
      </c>
      <c r="I263" s="37">
        <f t="shared" si="39"/>
        <v>286.82359007548655</v>
      </c>
      <c r="J263" s="40">
        <f t="shared" si="40"/>
        <v>-99.679202764558482</v>
      </c>
      <c r="K263" s="37">
        <f t="shared" si="41"/>
        <v>187.14438731092807</v>
      </c>
      <c r="L263" s="37">
        <f t="shared" si="42"/>
        <v>1123774.8259157564</v>
      </c>
      <c r="M263" s="37">
        <f t="shared" si="43"/>
        <v>733231.70948421618</v>
      </c>
      <c r="N263" s="41">
        <f>'jan-feb'!M263</f>
        <v>-2681441.716093482</v>
      </c>
      <c r="O263" s="41">
        <f t="shared" si="44"/>
        <v>3414673.4255776983</v>
      </c>
      <c r="Q263" s="4"/>
      <c r="R263" s="4"/>
      <c r="S263" s="4"/>
      <c r="T263" s="4"/>
    </row>
    <row r="264" spans="1:20" s="34" customFormat="1" x14ac:dyDescent="0.2">
      <c r="A264" s="33">
        <v>4629</v>
      </c>
      <c r="B264" s="34" t="s">
        <v>244</v>
      </c>
      <c r="C264" s="36">
        <v>10924371</v>
      </c>
      <c r="D264" s="36">
        <v>376</v>
      </c>
      <c r="E264" s="37">
        <f t="shared" si="38"/>
        <v>29054.178191489362</v>
      </c>
      <c r="F264" s="38">
        <f t="shared" ref="F264:F327" si="45">IF(ISNUMBER(C264),E264/E$365,"")</f>
        <v>2.9285525589287689</v>
      </c>
      <c r="G264" s="39">
        <f t="shared" ref="G264:G327" si="46">(E$365-E264)*0.6</f>
        <v>-11479.905223746153</v>
      </c>
      <c r="H264" s="39">
        <f t="shared" ref="H264:H327" si="47">IF(E264&gt;=E$365*0.9,0,IF(E264&lt;0.9*E$365,(E$365*0.9-E264)*0.35))</f>
        <v>0</v>
      </c>
      <c r="I264" s="37">
        <f t="shared" si="39"/>
        <v>-11479.905223746153</v>
      </c>
      <c r="J264" s="40">
        <f t="shared" si="40"/>
        <v>-99.679202764558482</v>
      </c>
      <c r="K264" s="37">
        <f t="shared" si="41"/>
        <v>-11579.584426510712</v>
      </c>
      <c r="L264" s="37">
        <f t="shared" si="42"/>
        <v>-4316444.3641285533</v>
      </c>
      <c r="M264" s="37">
        <f t="shared" si="43"/>
        <v>-4353923.7443680279</v>
      </c>
      <c r="N264" s="41">
        <f>'jan-feb'!M264</f>
        <v>-4517298.1788798235</v>
      </c>
      <c r="O264" s="41">
        <f t="shared" si="44"/>
        <v>163374.43451179564</v>
      </c>
      <c r="Q264" s="4"/>
      <c r="R264" s="4"/>
      <c r="S264" s="4"/>
      <c r="T264" s="4"/>
    </row>
    <row r="265" spans="1:20" s="34" customFormat="1" x14ac:dyDescent="0.2">
      <c r="A265" s="33">
        <v>4630</v>
      </c>
      <c r="B265" s="34" t="s">
        <v>245</v>
      </c>
      <c r="C265" s="36">
        <v>64088370</v>
      </c>
      <c r="D265" s="36">
        <v>8080</v>
      </c>
      <c r="E265" s="37">
        <f t="shared" ref="E265:E328" si="48">(C265)/D265</f>
        <v>7931.7289603960398</v>
      </c>
      <c r="F265" s="38">
        <f t="shared" si="45"/>
        <v>0.79948863088137201</v>
      </c>
      <c r="G265" s="39">
        <f t="shared" si="46"/>
        <v>1193.564314909838</v>
      </c>
      <c r="H265" s="39">
        <f t="shared" si="47"/>
        <v>349.01075171380342</v>
      </c>
      <c r="I265" s="37">
        <f t="shared" ref="I265:I328" si="49">G265+H265</f>
        <v>1542.5750666236413</v>
      </c>
      <c r="J265" s="40">
        <f t="shared" ref="J265:J328" si="50">I$367</f>
        <v>-99.679202764558482</v>
      </c>
      <c r="K265" s="37">
        <f t="shared" ref="K265:K328" si="51">I265+J265</f>
        <v>1442.8958638590827</v>
      </c>
      <c r="L265" s="37">
        <f t="shared" ref="L265:L328" si="52">(I265*D265)</f>
        <v>12464006.538319021</v>
      </c>
      <c r="M265" s="37">
        <f t="shared" ref="M265:M328" si="53">(K265*D265)</f>
        <v>11658598.579981389</v>
      </c>
      <c r="N265" s="41">
        <f>'jan-feb'!M265</f>
        <v>4092879.6946850643</v>
      </c>
      <c r="O265" s="41">
        <f t="shared" ref="O265:O328" si="54">M265-N265</f>
        <v>7565718.8852963243</v>
      </c>
      <c r="Q265" s="4"/>
      <c r="R265" s="4"/>
      <c r="S265" s="4"/>
      <c r="T265" s="4"/>
    </row>
    <row r="266" spans="1:20" s="34" customFormat="1" x14ac:dyDescent="0.2">
      <c r="A266" s="33">
        <v>4631</v>
      </c>
      <c r="B266" s="34" t="s">
        <v>408</v>
      </c>
      <c r="C266" s="36">
        <v>248985266</v>
      </c>
      <c r="D266" s="36">
        <v>29337</v>
      </c>
      <c r="E266" s="37">
        <f t="shared" si="48"/>
        <v>8487.073184033814</v>
      </c>
      <c r="F266" s="38">
        <f t="shared" si="45"/>
        <v>0.8554652527807004</v>
      </c>
      <c r="G266" s="39">
        <f t="shared" si="46"/>
        <v>860.35778072717369</v>
      </c>
      <c r="H266" s="39">
        <f t="shared" si="47"/>
        <v>154.64027344058249</v>
      </c>
      <c r="I266" s="37">
        <f t="shared" si="49"/>
        <v>1014.9980541677562</v>
      </c>
      <c r="J266" s="40">
        <f t="shared" si="50"/>
        <v>-99.679202764558482</v>
      </c>
      <c r="K266" s="37">
        <f t="shared" si="51"/>
        <v>915.31885140319775</v>
      </c>
      <c r="L266" s="37">
        <f t="shared" si="52"/>
        <v>29776997.915119465</v>
      </c>
      <c r="M266" s="37">
        <f t="shared" si="53"/>
        <v>26852709.143615611</v>
      </c>
      <c r="N266" s="41">
        <f>'jan-feb'!M266</f>
        <v>11480044.487472245</v>
      </c>
      <c r="O266" s="41">
        <f t="shared" si="54"/>
        <v>15372664.656143365</v>
      </c>
      <c r="Q266" s="4"/>
      <c r="R266" s="4"/>
      <c r="S266" s="4"/>
      <c r="T266" s="4"/>
    </row>
    <row r="267" spans="1:20" s="34" customFormat="1" x14ac:dyDescent="0.2">
      <c r="A267" s="33">
        <v>4632</v>
      </c>
      <c r="B267" s="34" t="s">
        <v>247</v>
      </c>
      <c r="C267" s="36">
        <v>31143572</v>
      </c>
      <c r="D267" s="36">
        <v>2860</v>
      </c>
      <c r="E267" s="37">
        <f t="shared" si="48"/>
        <v>10889.36083916084</v>
      </c>
      <c r="F267" s="38">
        <f t="shared" si="45"/>
        <v>1.0976068688105085</v>
      </c>
      <c r="G267" s="39">
        <f t="shared" si="46"/>
        <v>-581.01481234904168</v>
      </c>
      <c r="H267" s="39">
        <f t="shared" si="47"/>
        <v>0</v>
      </c>
      <c r="I267" s="37">
        <f t="shared" si="49"/>
        <v>-581.01481234904168</v>
      </c>
      <c r="J267" s="40">
        <f t="shared" si="50"/>
        <v>-99.679202764558482</v>
      </c>
      <c r="K267" s="37">
        <f t="shared" si="51"/>
        <v>-680.69401511360013</v>
      </c>
      <c r="L267" s="37">
        <f t="shared" si="52"/>
        <v>-1661702.3633182591</v>
      </c>
      <c r="M267" s="37">
        <f t="shared" si="53"/>
        <v>-1946784.8832248964</v>
      </c>
      <c r="N267" s="41">
        <f>'jan-feb'!M267</f>
        <v>-940301.32445823227</v>
      </c>
      <c r="O267" s="41">
        <f t="shared" si="54"/>
        <v>-1006483.5587666641</v>
      </c>
      <c r="Q267" s="4"/>
      <c r="R267" s="4"/>
      <c r="S267" s="4"/>
      <c r="T267" s="4"/>
    </row>
    <row r="268" spans="1:20" s="34" customFormat="1" x14ac:dyDescent="0.2">
      <c r="A268" s="33">
        <v>4633</v>
      </c>
      <c r="B268" s="34" t="s">
        <v>248</v>
      </c>
      <c r="C268" s="36">
        <v>4677132</v>
      </c>
      <c r="D268" s="36">
        <v>525</v>
      </c>
      <c r="E268" s="37">
        <f t="shared" si="48"/>
        <v>8908.8228571428572</v>
      </c>
      <c r="F268" s="38">
        <f t="shared" si="45"/>
        <v>0.89797604335514025</v>
      </c>
      <c r="G268" s="39">
        <f t="shared" si="46"/>
        <v>607.30797686174776</v>
      </c>
      <c r="H268" s="39">
        <f t="shared" si="47"/>
        <v>7.0278878524173702</v>
      </c>
      <c r="I268" s="37">
        <f t="shared" si="49"/>
        <v>614.33586471416515</v>
      </c>
      <c r="J268" s="40">
        <f t="shared" si="50"/>
        <v>-99.679202764558482</v>
      </c>
      <c r="K268" s="37">
        <f t="shared" si="51"/>
        <v>514.6566619496067</v>
      </c>
      <c r="L268" s="37">
        <f t="shared" si="52"/>
        <v>322526.32897493668</v>
      </c>
      <c r="M268" s="37">
        <f t="shared" si="53"/>
        <v>270194.74752354354</v>
      </c>
      <c r="N268" s="41">
        <f>'jan-feb'!M268</f>
        <v>116796.69043436379</v>
      </c>
      <c r="O268" s="41">
        <f t="shared" si="54"/>
        <v>153398.05708917975</v>
      </c>
      <c r="Q268" s="4"/>
      <c r="R268" s="4"/>
      <c r="S268" s="4"/>
      <c r="T268" s="4"/>
    </row>
    <row r="269" spans="1:20" s="34" customFormat="1" x14ac:dyDescent="0.2">
      <c r="A269" s="33">
        <v>4634</v>
      </c>
      <c r="B269" s="34" t="s">
        <v>249</v>
      </c>
      <c r="C269" s="36">
        <v>19840987</v>
      </c>
      <c r="D269" s="36">
        <v>1660</v>
      </c>
      <c r="E269" s="37">
        <f t="shared" si="48"/>
        <v>11952.401807228916</v>
      </c>
      <c r="F269" s="38">
        <f t="shared" si="45"/>
        <v>1.2047574248084683</v>
      </c>
      <c r="G269" s="39">
        <f t="shared" si="46"/>
        <v>-1218.8393931898877</v>
      </c>
      <c r="H269" s="39">
        <f t="shared" si="47"/>
        <v>0</v>
      </c>
      <c r="I269" s="37">
        <f t="shared" si="49"/>
        <v>-1218.8393931898877</v>
      </c>
      <c r="J269" s="40">
        <f t="shared" si="50"/>
        <v>-99.679202764558482</v>
      </c>
      <c r="K269" s="37">
        <f t="shared" si="51"/>
        <v>-1318.5185959544463</v>
      </c>
      <c r="L269" s="37">
        <f t="shared" si="52"/>
        <v>-2023273.3926952137</v>
      </c>
      <c r="M269" s="37">
        <f t="shared" si="53"/>
        <v>-2188740.8692843807</v>
      </c>
      <c r="N269" s="41">
        <f>'jan-feb'!M269</f>
        <v>-3038723.8386715613</v>
      </c>
      <c r="O269" s="41">
        <f t="shared" si="54"/>
        <v>849982.96938718064</v>
      </c>
      <c r="Q269" s="4"/>
      <c r="R269" s="4"/>
      <c r="S269" s="4"/>
      <c r="T269" s="4"/>
    </row>
    <row r="270" spans="1:20" s="34" customFormat="1" x14ac:dyDescent="0.2">
      <c r="A270" s="33">
        <v>4635</v>
      </c>
      <c r="B270" s="34" t="s">
        <v>250</v>
      </c>
      <c r="C270" s="36">
        <v>24405095</v>
      </c>
      <c r="D270" s="36">
        <v>2272</v>
      </c>
      <c r="E270" s="37">
        <f t="shared" si="48"/>
        <v>10741.679137323943</v>
      </c>
      <c r="F270" s="38">
        <f t="shared" si="45"/>
        <v>1.0827211052906824</v>
      </c>
      <c r="G270" s="39">
        <f t="shared" si="46"/>
        <v>-492.40579124690373</v>
      </c>
      <c r="H270" s="39">
        <f t="shared" si="47"/>
        <v>0</v>
      </c>
      <c r="I270" s="37">
        <f t="shared" si="49"/>
        <v>-492.40579124690373</v>
      </c>
      <c r="J270" s="40">
        <f t="shared" si="50"/>
        <v>-99.679202764558482</v>
      </c>
      <c r="K270" s="37">
        <f t="shared" si="51"/>
        <v>-592.08499401146219</v>
      </c>
      <c r="L270" s="37">
        <f t="shared" si="52"/>
        <v>-1118745.9577129653</v>
      </c>
      <c r="M270" s="37">
        <f t="shared" si="53"/>
        <v>-1345217.106394042</v>
      </c>
      <c r="N270" s="41">
        <f>'jan-feb'!M270</f>
        <v>-570392.3064227635</v>
      </c>
      <c r="O270" s="41">
        <f t="shared" si="54"/>
        <v>-774824.79997127852</v>
      </c>
      <c r="Q270" s="4"/>
      <c r="R270" s="4"/>
      <c r="S270" s="4"/>
      <c r="T270" s="4"/>
    </row>
    <row r="271" spans="1:20" s="34" customFormat="1" x14ac:dyDescent="0.2">
      <c r="A271" s="33">
        <v>4636</v>
      </c>
      <c r="B271" s="34" t="s">
        <v>251</v>
      </c>
      <c r="C271" s="36">
        <v>7727908</v>
      </c>
      <c r="D271" s="36">
        <v>786</v>
      </c>
      <c r="E271" s="37">
        <f t="shared" si="48"/>
        <v>9831.9440203562335</v>
      </c>
      <c r="F271" s="38">
        <f t="shared" si="45"/>
        <v>0.99102320603557448</v>
      </c>
      <c r="G271" s="39">
        <f t="shared" si="46"/>
        <v>53.435278933721925</v>
      </c>
      <c r="H271" s="39">
        <f t="shared" si="47"/>
        <v>0</v>
      </c>
      <c r="I271" s="37">
        <f t="shared" si="49"/>
        <v>53.435278933721925</v>
      </c>
      <c r="J271" s="40">
        <f t="shared" si="50"/>
        <v>-99.679202764558482</v>
      </c>
      <c r="K271" s="37">
        <f t="shared" si="51"/>
        <v>-46.243923830836557</v>
      </c>
      <c r="L271" s="37">
        <f t="shared" si="52"/>
        <v>42000.12924190543</v>
      </c>
      <c r="M271" s="37">
        <f t="shared" si="53"/>
        <v>-36347.724131037532</v>
      </c>
      <c r="N271" s="41">
        <f>'jan-feb'!M271</f>
        <v>-162798.42819026974</v>
      </c>
      <c r="O271" s="41">
        <f t="shared" si="54"/>
        <v>126450.7040592322</v>
      </c>
      <c r="Q271" s="4"/>
      <c r="R271" s="4"/>
      <c r="S271" s="4"/>
      <c r="T271" s="4"/>
    </row>
    <row r="272" spans="1:20" s="34" customFormat="1" x14ac:dyDescent="0.2">
      <c r="A272" s="33">
        <v>4637</v>
      </c>
      <c r="B272" s="34" t="s">
        <v>252</v>
      </c>
      <c r="C272" s="36">
        <v>12522321</v>
      </c>
      <c r="D272" s="36">
        <v>1294</v>
      </c>
      <c r="E272" s="37">
        <f t="shared" si="48"/>
        <v>9677.2187017001543</v>
      </c>
      <c r="F272" s="38">
        <f t="shared" si="45"/>
        <v>0.9754274722689914</v>
      </c>
      <c r="G272" s="39">
        <f t="shared" si="46"/>
        <v>146.27047012736946</v>
      </c>
      <c r="H272" s="39">
        <f t="shared" si="47"/>
        <v>0</v>
      </c>
      <c r="I272" s="37">
        <f t="shared" si="49"/>
        <v>146.27047012736946</v>
      </c>
      <c r="J272" s="40">
        <f t="shared" si="50"/>
        <v>-99.679202764558482</v>
      </c>
      <c r="K272" s="37">
        <f t="shared" si="51"/>
        <v>46.591267362810981</v>
      </c>
      <c r="L272" s="37">
        <f t="shared" si="52"/>
        <v>189273.98834481608</v>
      </c>
      <c r="M272" s="37">
        <f t="shared" si="53"/>
        <v>60289.099967477407</v>
      </c>
      <c r="N272" s="41">
        <f>'jan-feb'!M272</f>
        <v>-65447.680506626821</v>
      </c>
      <c r="O272" s="41">
        <f t="shared" si="54"/>
        <v>125736.78047410422</v>
      </c>
      <c r="Q272" s="4"/>
      <c r="R272" s="4"/>
      <c r="S272" s="4"/>
      <c r="T272" s="4"/>
    </row>
    <row r="273" spans="1:20" s="34" customFormat="1" x14ac:dyDescent="0.2">
      <c r="A273" s="33">
        <v>4638</v>
      </c>
      <c r="B273" s="34" t="s">
        <v>253</v>
      </c>
      <c r="C273" s="36">
        <v>42829757</v>
      </c>
      <c r="D273" s="36">
        <v>4049</v>
      </c>
      <c r="E273" s="37">
        <f t="shared" si="48"/>
        <v>10577.860459372685</v>
      </c>
      <c r="F273" s="38">
        <f t="shared" si="45"/>
        <v>1.0662087948975765</v>
      </c>
      <c r="G273" s="39">
        <f t="shared" si="46"/>
        <v>-394.11458447614893</v>
      </c>
      <c r="H273" s="39">
        <f t="shared" si="47"/>
        <v>0</v>
      </c>
      <c r="I273" s="37">
        <f t="shared" si="49"/>
        <v>-394.11458447614893</v>
      </c>
      <c r="J273" s="40">
        <f t="shared" si="50"/>
        <v>-99.679202764558482</v>
      </c>
      <c r="K273" s="37">
        <f t="shared" si="51"/>
        <v>-493.79378724070739</v>
      </c>
      <c r="L273" s="37">
        <f t="shared" si="52"/>
        <v>-1595769.9525439271</v>
      </c>
      <c r="M273" s="37">
        <f t="shared" si="53"/>
        <v>-1999371.0445376241</v>
      </c>
      <c r="N273" s="41">
        <f>'jan-feb'!M273</f>
        <v>-3518185.4874585257</v>
      </c>
      <c r="O273" s="41">
        <f t="shared" si="54"/>
        <v>1518814.4429209016</v>
      </c>
      <c r="Q273" s="4"/>
      <c r="R273" s="4"/>
      <c r="S273" s="4"/>
      <c r="T273" s="4"/>
    </row>
    <row r="274" spans="1:20" s="34" customFormat="1" x14ac:dyDescent="0.2">
      <c r="A274" s="33">
        <v>4639</v>
      </c>
      <c r="B274" s="34" t="s">
        <v>254</v>
      </c>
      <c r="C274" s="36">
        <v>27406479</v>
      </c>
      <c r="D274" s="36">
        <v>2611</v>
      </c>
      <c r="E274" s="37">
        <f t="shared" si="48"/>
        <v>10496.545001914976</v>
      </c>
      <c r="F274" s="38">
        <f t="shared" si="45"/>
        <v>1.0580125007381362</v>
      </c>
      <c r="G274" s="39">
        <f t="shared" si="46"/>
        <v>-345.32531000152341</v>
      </c>
      <c r="H274" s="39">
        <f t="shared" si="47"/>
        <v>0</v>
      </c>
      <c r="I274" s="37">
        <f t="shared" si="49"/>
        <v>-345.32531000152341</v>
      </c>
      <c r="J274" s="40">
        <f t="shared" si="50"/>
        <v>-99.679202764558482</v>
      </c>
      <c r="K274" s="37">
        <f t="shared" si="51"/>
        <v>-445.00451276608192</v>
      </c>
      <c r="L274" s="37">
        <f t="shared" si="52"/>
        <v>-901644.38441397762</v>
      </c>
      <c r="M274" s="37">
        <f t="shared" si="53"/>
        <v>-1161906.78283224</v>
      </c>
      <c r="N274" s="41">
        <f>'jan-feb'!M274</f>
        <v>-2520563.7086574989</v>
      </c>
      <c r="O274" s="41">
        <f t="shared" si="54"/>
        <v>1358656.9258252589</v>
      </c>
      <c r="Q274" s="4"/>
      <c r="R274" s="4"/>
      <c r="S274" s="4"/>
      <c r="T274" s="4"/>
    </row>
    <row r="275" spans="1:20" s="34" customFormat="1" x14ac:dyDescent="0.2">
      <c r="A275" s="33">
        <v>4640</v>
      </c>
      <c r="B275" s="34" t="s">
        <v>255</v>
      </c>
      <c r="C275" s="36">
        <v>103416210</v>
      </c>
      <c r="D275" s="36">
        <v>11938</v>
      </c>
      <c r="E275" s="37">
        <f t="shared" si="48"/>
        <v>8662.7751717205556</v>
      </c>
      <c r="F275" s="38">
        <f t="shared" si="45"/>
        <v>0.87317535637604504</v>
      </c>
      <c r="G275" s="39">
        <f t="shared" si="46"/>
        <v>754.93658811512864</v>
      </c>
      <c r="H275" s="39">
        <f t="shared" si="47"/>
        <v>93.144577750222922</v>
      </c>
      <c r="I275" s="37">
        <f t="shared" si="49"/>
        <v>848.08116586535152</v>
      </c>
      <c r="J275" s="40">
        <f t="shared" si="50"/>
        <v>-99.679202764558482</v>
      </c>
      <c r="K275" s="37">
        <f t="shared" si="51"/>
        <v>748.40196310079307</v>
      </c>
      <c r="L275" s="37">
        <f t="shared" si="52"/>
        <v>10124392.958100567</v>
      </c>
      <c r="M275" s="37">
        <f t="shared" si="53"/>
        <v>8934422.6354972683</v>
      </c>
      <c r="N275" s="41">
        <f>'jan-feb'!M275</f>
        <v>2218979.2705655992</v>
      </c>
      <c r="O275" s="41">
        <f t="shared" si="54"/>
        <v>6715443.3649316691</v>
      </c>
      <c r="Q275" s="4"/>
      <c r="R275" s="4"/>
      <c r="S275" s="4"/>
      <c r="T275" s="4"/>
    </row>
    <row r="276" spans="1:20" s="34" customFormat="1" x14ac:dyDescent="0.2">
      <c r="A276" s="33">
        <v>4641</v>
      </c>
      <c r="B276" s="34" t="s">
        <v>256</v>
      </c>
      <c r="C276" s="36">
        <v>30801237</v>
      </c>
      <c r="D276" s="36">
        <v>1777</v>
      </c>
      <c r="E276" s="37">
        <f t="shared" si="48"/>
        <v>17333.279122115924</v>
      </c>
      <c r="F276" s="38">
        <f t="shared" si="45"/>
        <v>1.7471297447528007</v>
      </c>
      <c r="G276" s="39">
        <f t="shared" si="46"/>
        <v>-4447.3657821220922</v>
      </c>
      <c r="H276" s="39">
        <f t="shared" si="47"/>
        <v>0</v>
      </c>
      <c r="I276" s="37">
        <f t="shared" si="49"/>
        <v>-4447.3657821220922</v>
      </c>
      <c r="J276" s="40">
        <f t="shared" si="50"/>
        <v>-99.679202764558482</v>
      </c>
      <c r="K276" s="37">
        <f t="shared" si="51"/>
        <v>-4547.044984886651</v>
      </c>
      <c r="L276" s="37">
        <f t="shared" si="52"/>
        <v>-7902968.9948309576</v>
      </c>
      <c r="M276" s="37">
        <f t="shared" si="53"/>
        <v>-8080098.9381435793</v>
      </c>
      <c r="N276" s="41">
        <f>'jan-feb'!M276</f>
        <v>-8784570.9810357597</v>
      </c>
      <c r="O276" s="41">
        <f t="shared" si="54"/>
        <v>704472.04289218038</v>
      </c>
      <c r="Q276" s="4"/>
      <c r="R276" s="4"/>
      <c r="S276" s="4"/>
      <c r="T276" s="4"/>
    </row>
    <row r="277" spans="1:20" s="34" customFormat="1" x14ac:dyDescent="0.2">
      <c r="A277" s="33">
        <v>4642</v>
      </c>
      <c r="B277" s="34" t="s">
        <v>257</v>
      </c>
      <c r="C277" s="36">
        <v>25161488</v>
      </c>
      <c r="D277" s="36">
        <v>2129</v>
      </c>
      <c r="E277" s="37">
        <f t="shared" si="48"/>
        <v>11818.453734147488</v>
      </c>
      <c r="F277" s="38">
        <f t="shared" si="45"/>
        <v>1.1912559597317138</v>
      </c>
      <c r="G277" s="39">
        <f t="shared" si="46"/>
        <v>-1138.4705493410306</v>
      </c>
      <c r="H277" s="39">
        <f t="shared" si="47"/>
        <v>0</v>
      </c>
      <c r="I277" s="37">
        <f t="shared" si="49"/>
        <v>-1138.4705493410306</v>
      </c>
      <c r="J277" s="40">
        <f t="shared" si="50"/>
        <v>-99.679202764558482</v>
      </c>
      <c r="K277" s="37">
        <f t="shared" si="51"/>
        <v>-1238.1497521055892</v>
      </c>
      <c r="L277" s="37">
        <f t="shared" si="52"/>
        <v>-2423803.7995470543</v>
      </c>
      <c r="M277" s="37">
        <f t="shared" si="53"/>
        <v>-2636020.8222327996</v>
      </c>
      <c r="N277" s="41">
        <f>'jan-feb'!M277</f>
        <v>-3481425.5101998523</v>
      </c>
      <c r="O277" s="41">
        <f t="shared" si="54"/>
        <v>845404.68796705268</v>
      </c>
      <c r="Q277" s="4"/>
      <c r="R277" s="4"/>
      <c r="S277" s="4"/>
      <c r="T277" s="4"/>
    </row>
    <row r="278" spans="1:20" s="34" customFormat="1" x14ac:dyDescent="0.2">
      <c r="A278" s="33">
        <v>4643</v>
      </c>
      <c r="B278" s="34" t="s">
        <v>258</v>
      </c>
      <c r="C278" s="36">
        <v>60950253</v>
      </c>
      <c r="D278" s="36">
        <v>5170</v>
      </c>
      <c r="E278" s="37">
        <f t="shared" si="48"/>
        <v>11789.217214700193</v>
      </c>
      <c r="F278" s="38">
        <f t="shared" si="45"/>
        <v>1.1883090278557806</v>
      </c>
      <c r="G278" s="39">
        <f t="shared" si="46"/>
        <v>-1120.9286376726536</v>
      </c>
      <c r="H278" s="39">
        <f t="shared" si="47"/>
        <v>0</v>
      </c>
      <c r="I278" s="37">
        <f t="shared" si="49"/>
        <v>-1120.9286376726536</v>
      </c>
      <c r="J278" s="40">
        <f t="shared" si="50"/>
        <v>-99.679202764558482</v>
      </c>
      <c r="K278" s="37">
        <f t="shared" si="51"/>
        <v>-1220.6078404372122</v>
      </c>
      <c r="L278" s="37">
        <f t="shared" si="52"/>
        <v>-5795201.0567676192</v>
      </c>
      <c r="M278" s="37">
        <f t="shared" si="53"/>
        <v>-6310542.5350603871</v>
      </c>
      <c r="N278" s="41">
        <f>'jan-feb'!M278</f>
        <v>-6275954.3095975742</v>
      </c>
      <c r="O278" s="41">
        <f t="shared" si="54"/>
        <v>-34588.22546281293</v>
      </c>
      <c r="Q278" s="4"/>
      <c r="R278" s="4"/>
      <c r="S278" s="4"/>
      <c r="T278" s="4"/>
    </row>
    <row r="279" spans="1:20" s="34" customFormat="1" x14ac:dyDescent="0.2">
      <c r="A279" s="33">
        <v>4644</v>
      </c>
      <c r="B279" s="34" t="s">
        <v>259</v>
      </c>
      <c r="C279" s="36">
        <v>57002612</v>
      </c>
      <c r="D279" s="36">
        <v>5189</v>
      </c>
      <c r="E279" s="37">
        <f t="shared" si="48"/>
        <v>10985.278859125072</v>
      </c>
      <c r="F279" s="38">
        <f t="shared" si="45"/>
        <v>1.1072750466871044</v>
      </c>
      <c r="G279" s="39">
        <f t="shared" si="46"/>
        <v>-638.56562432758108</v>
      </c>
      <c r="H279" s="39">
        <f t="shared" si="47"/>
        <v>0</v>
      </c>
      <c r="I279" s="37">
        <f t="shared" si="49"/>
        <v>-638.56562432758108</v>
      </c>
      <c r="J279" s="40">
        <f t="shared" si="50"/>
        <v>-99.679202764558482</v>
      </c>
      <c r="K279" s="37">
        <f t="shared" si="51"/>
        <v>-738.24482709213953</v>
      </c>
      <c r="L279" s="37">
        <f t="shared" si="52"/>
        <v>-3313517.0246358183</v>
      </c>
      <c r="M279" s="37">
        <f t="shared" si="53"/>
        <v>-3830752.407781112</v>
      </c>
      <c r="N279" s="41">
        <f>'jan-feb'!M279</f>
        <v>-7713606.848955865</v>
      </c>
      <c r="O279" s="41">
        <f t="shared" si="54"/>
        <v>3882854.441174753</v>
      </c>
      <c r="Q279" s="4"/>
      <c r="R279" s="4"/>
      <c r="S279" s="4"/>
      <c r="T279" s="4"/>
    </row>
    <row r="280" spans="1:20" s="34" customFormat="1" x14ac:dyDescent="0.2">
      <c r="A280" s="33">
        <v>4645</v>
      </c>
      <c r="B280" s="34" t="s">
        <v>260</v>
      </c>
      <c r="C280" s="36">
        <v>26264678</v>
      </c>
      <c r="D280" s="36">
        <v>2991</v>
      </c>
      <c r="E280" s="37">
        <f t="shared" si="48"/>
        <v>8781.2363757940493</v>
      </c>
      <c r="F280" s="38">
        <f t="shared" si="45"/>
        <v>0.88511580294578607</v>
      </c>
      <c r="G280" s="39">
        <f t="shared" si="46"/>
        <v>683.85986567103248</v>
      </c>
      <c r="H280" s="39">
        <f t="shared" si="47"/>
        <v>51.683156324500118</v>
      </c>
      <c r="I280" s="37">
        <f t="shared" si="49"/>
        <v>735.54302199553263</v>
      </c>
      <c r="J280" s="40">
        <f t="shared" si="50"/>
        <v>-99.679202764558482</v>
      </c>
      <c r="K280" s="37">
        <f t="shared" si="51"/>
        <v>635.86381923097417</v>
      </c>
      <c r="L280" s="37">
        <f t="shared" si="52"/>
        <v>2200009.1787886382</v>
      </c>
      <c r="M280" s="37">
        <f t="shared" si="53"/>
        <v>1901868.6833198438</v>
      </c>
      <c r="N280" s="41">
        <f>'jan-feb'!M280</f>
        <v>-3083.8958232775858</v>
      </c>
      <c r="O280" s="41">
        <f t="shared" si="54"/>
        <v>1904952.5791431214</v>
      </c>
      <c r="Q280" s="4"/>
      <c r="R280" s="4"/>
      <c r="S280" s="4"/>
      <c r="T280" s="4"/>
    </row>
    <row r="281" spans="1:20" s="34" customFormat="1" x14ac:dyDescent="0.2">
      <c r="A281" s="33">
        <v>4646</v>
      </c>
      <c r="B281" s="34" t="s">
        <v>261</v>
      </c>
      <c r="C281" s="36">
        <v>23615088</v>
      </c>
      <c r="D281" s="36">
        <v>2885</v>
      </c>
      <c r="E281" s="37">
        <f t="shared" si="48"/>
        <v>8185.4724436741772</v>
      </c>
      <c r="F281" s="38">
        <f t="shared" si="45"/>
        <v>0.82506502551790517</v>
      </c>
      <c r="G281" s="39">
        <f t="shared" si="46"/>
        <v>1041.3182249429558</v>
      </c>
      <c r="H281" s="39">
        <f t="shared" si="47"/>
        <v>260.20053256645537</v>
      </c>
      <c r="I281" s="37">
        <f t="shared" si="49"/>
        <v>1301.5187575094112</v>
      </c>
      <c r="J281" s="40">
        <f t="shared" si="50"/>
        <v>-99.679202764558482</v>
      </c>
      <c r="K281" s="37">
        <f t="shared" si="51"/>
        <v>1201.8395547448526</v>
      </c>
      <c r="L281" s="37">
        <f t="shared" si="52"/>
        <v>3754881.6154146516</v>
      </c>
      <c r="M281" s="37">
        <f t="shared" si="53"/>
        <v>3467307.1154389</v>
      </c>
      <c r="N281" s="41">
        <f>'jan-feb'!M281</f>
        <v>1832626.4383869318</v>
      </c>
      <c r="O281" s="41">
        <f t="shared" si="54"/>
        <v>1634680.6770519682</v>
      </c>
      <c r="Q281" s="4"/>
      <c r="R281" s="4"/>
      <c r="S281" s="4"/>
      <c r="T281" s="4"/>
    </row>
    <row r="282" spans="1:20" s="34" customFormat="1" x14ac:dyDescent="0.2">
      <c r="A282" s="33">
        <v>4647</v>
      </c>
      <c r="B282" s="34" t="s">
        <v>409</v>
      </c>
      <c r="C282" s="36">
        <v>202639770</v>
      </c>
      <c r="D282" s="36">
        <v>22020</v>
      </c>
      <c r="E282" s="37">
        <f t="shared" si="48"/>
        <v>9202.5326975476837</v>
      </c>
      <c r="F282" s="38">
        <f t="shared" si="45"/>
        <v>0.92758089739820071</v>
      </c>
      <c r="G282" s="39">
        <f t="shared" si="46"/>
        <v>431.08207261885178</v>
      </c>
      <c r="H282" s="39">
        <f t="shared" si="47"/>
        <v>0</v>
      </c>
      <c r="I282" s="37">
        <f t="shared" si="49"/>
        <v>431.08207261885178</v>
      </c>
      <c r="J282" s="40">
        <f t="shared" si="50"/>
        <v>-99.679202764558482</v>
      </c>
      <c r="K282" s="37">
        <f t="shared" si="51"/>
        <v>331.40286985429327</v>
      </c>
      <c r="L282" s="37">
        <f t="shared" si="52"/>
        <v>9492427.2390671168</v>
      </c>
      <c r="M282" s="37">
        <f t="shared" si="53"/>
        <v>7297491.1941915378</v>
      </c>
      <c r="N282" s="41">
        <f>'jan-feb'!M282</f>
        <v>1564576.1858145881</v>
      </c>
      <c r="O282" s="41">
        <f t="shared" si="54"/>
        <v>5732915.0083769495</v>
      </c>
      <c r="Q282" s="4"/>
      <c r="R282" s="4"/>
      <c r="S282" s="4"/>
      <c r="T282" s="4"/>
    </row>
    <row r="283" spans="1:20" s="34" customFormat="1" x14ac:dyDescent="0.2">
      <c r="A283" s="33">
        <v>4648</v>
      </c>
      <c r="B283" s="34" t="s">
        <v>262</v>
      </c>
      <c r="C283" s="36">
        <v>37236073</v>
      </c>
      <c r="D283" s="36">
        <v>3597</v>
      </c>
      <c r="E283" s="37">
        <f t="shared" si="48"/>
        <v>10351.980261328885</v>
      </c>
      <c r="F283" s="38">
        <f t="shared" si="45"/>
        <v>1.0434409152613775</v>
      </c>
      <c r="G283" s="39">
        <f t="shared" si="46"/>
        <v>-258.58646564986884</v>
      </c>
      <c r="H283" s="39">
        <f t="shared" si="47"/>
        <v>0</v>
      </c>
      <c r="I283" s="37">
        <f t="shared" si="49"/>
        <v>-258.58646564986884</v>
      </c>
      <c r="J283" s="40">
        <f t="shared" si="50"/>
        <v>-99.679202764558482</v>
      </c>
      <c r="K283" s="37">
        <f t="shared" si="51"/>
        <v>-358.2656684144273</v>
      </c>
      <c r="L283" s="37">
        <f t="shared" si="52"/>
        <v>-930135.51694257825</v>
      </c>
      <c r="M283" s="37">
        <f t="shared" si="53"/>
        <v>-1288681.609286695</v>
      </c>
      <c r="N283" s="41">
        <f>'jan-feb'!M283</f>
        <v>-3675794.351145546</v>
      </c>
      <c r="O283" s="41">
        <f t="shared" si="54"/>
        <v>2387112.7418588512</v>
      </c>
      <c r="Q283" s="4"/>
      <c r="R283" s="4"/>
      <c r="S283" s="4"/>
      <c r="T283" s="4"/>
    </row>
    <row r="284" spans="1:20" s="34" customFormat="1" x14ac:dyDescent="0.2">
      <c r="A284" s="33">
        <v>4649</v>
      </c>
      <c r="B284" s="34" t="s">
        <v>410</v>
      </c>
      <c r="C284" s="36">
        <v>77853125</v>
      </c>
      <c r="D284" s="36">
        <v>9517</v>
      </c>
      <c r="E284" s="37">
        <f t="shared" si="48"/>
        <v>8180.427130398235</v>
      </c>
      <c r="F284" s="38">
        <f t="shared" si="45"/>
        <v>0.82455647679876831</v>
      </c>
      <c r="G284" s="39">
        <f t="shared" si="46"/>
        <v>1044.345412908521</v>
      </c>
      <c r="H284" s="39">
        <f t="shared" si="47"/>
        <v>261.96639221303514</v>
      </c>
      <c r="I284" s="37">
        <f t="shared" si="49"/>
        <v>1306.3118051215561</v>
      </c>
      <c r="J284" s="40">
        <f t="shared" si="50"/>
        <v>-99.679202764558482</v>
      </c>
      <c r="K284" s="37">
        <f t="shared" si="51"/>
        <v>1206.6326023569975</v>
      </c>
      <c r="L284" s="37">
        <f t="shared" si="52"/>
        <v>12432169.449341848</v>
      </c>
      <c r="M284" s="37">
        <f t="shared" si="53"/>
        <v>11483522.476631545</v>
      </c>
      <c r="N284" s="41">
        <f>'jan-feb'!M284</f>
        <v>3034900.1690739794</v>
      </c>
      <c r="O284" s="41">
        <f t="shared" si="54"/>
        <v>8448622.3075575642</v>
      </c>
      <c r="Q284" s="4"/>
      <c r="R284" s="4"/>
      <c r="S284" s="4"/>
      <c r="T284" s="4"/>
    </row>
    <row r="285" spans="1:20" s="34" customFormat="1" x14ac:dyDescent="0.2">
      <c r="A285" s="33">
        <v>4650</v>
      </c>
      <c r="B285" s="34" t="s">
        <v>263</v>
      </c>
      <c r="C285" s="36">
        <v>49201930</v>
      </c>
      <c r="D285" s="36">
        <v>5885</v>
      </c>
      <c r="E285" s="37">
        <f t="shared" si="48"/>
        <v>8360.5658453695833</v>
      </c>
      <c r="F285" s="38">
        <f t="shared" si="45"/>
        <v>0.84271378592018109</v>
      </c>
      <c r="G285" s="39">
        <f t="shared" si="46"/>
        <v>936.26218392571207</v>
      </c>
      <c r="H285" s="39">
        <f t="shared" si="47"/>
        <v>198.91784197306322</v>
      </c>
      <c r="I285" s="37">
        <f t="shared" si="49"/>
        <v>1135.1800258987753</v>
      </c>
      <c r="J285" s="40">
        <f t="shared" si="50"/>
        <v>-99.679202764558482</v>
      </c>
      <c r="K285" s="37">
        <f t="shared" si="51"/>
        <v>1035.5008231342167</v>
      </c>
      <c r="L285" s="37">
        <f t="shared" si="52"/>
        <v>6680534.4524142928</v>
      </c>
      <c r="M285" s="37">
        <f t="shared" si="53"/>
        <v>6093922.3441448649</v>
      </c>
      <c r="N285" s="41">
        <f>'jan-feb'!M285</f>
        <v>3084263.84086901</v>
      </c>
      <c r="O285" s="41">
        <f t="shared" si="54"/>
        <v>3009658.503275855</v>
      </c>
      <c r="Q285" s="4"/>
      <c r="R285" s="4"/>
      <c r="S285" s="4"/>
      <c r="T285" s="4"/>
    </row>
    <row r="286" spans="1:20" s="34" customFormat="1" x14ac:dyDescent="0.2">
      <c r="A286" s="33">
        <v>4651</v>
      </c>
      <c r="B286" s="34" t="s">
        <v>264</v>
      </c>
      <c r="C286" s="36">
        <v>59112200</v>
      </c>
      <c r="D286" s="36">
        <v>7118</v>
      </c>
      <c r="E286" s="37">
        <f t="shared" si="48"/>
        <v>8304.6080359651587</v>
      </c>
      <c r="F286" s="38">
        <f t="shared" si="45"/>
        <v>0.83707344789914628</v>
      </c>
      <c r="G286" s="39">
        <f t="shared" si="46"/>
        <v>969.83686956836675</v>
      </c>
      <c r="H286" s="39">
        <f t="shared" si="47"/>
        <v>218.50307526461182</v>
      </c>
      <c r="I286" s="37">
        <f t="shared" si="49"/>
        <v>1188.3399448329785</v>
      </c>
      <c r="J286" s="40">
        <f t="shared" si="50"/>
        <v>-99.679202764558482</v>
      </c>
      <c r="K286" s="37">
        <f t="shared" si="51"/>
        <v>1088.6607420684199</v>
      </c>
      <c r="L286" s="37">
        <f t="shared" si="52"/>
        <v>8458603.7273211405</v>
      </c>
      <c r="M286" s="37">
        <f t="shared" si="53"/>
        <v>7749087.1620430136</v>
      </c>
      <c r="N286" s="41">
        <f>'jan-feb'!M286</f>
        <v>3194486.030689145</v>
      </c>
      <c r="O286" s="41">
        <f t="shared" si="54"/>
        <v>4554601.1313538682</v>
      </c>
      <c r="Q286" s="4"/>
      <c r="R286" s="4"/>
      <c r="S286" s="4"/>
      <c r="T286" s="4"/>
    </row>
    <row r="287" spans="1:20" s="34" customFormat="1" x14ac:dyDescent="0.2">
      <c r="A287" s="33">
        <v>5001</v>
      </c>
      <c r="B287" s="34" t="s">
        <v>352</v>
      </c>
      <c r="C287" s="36">
        <v>2061620357</v>
      </c>
      <c r="D287" s="36">
        <v>207595</v>
      </c>
      <c r="E287" s="37">
        <f t="shared" si="48"/>
        <v>9930.9730822033289</v>
      </c>
      <c r="F287" s="38">
        <f t="shared" si="45"/>
        <v>1.0010049653050752</v>
      </c>
      <c r="G287" s="39">
        <f t="shared" si="46"/>
        <v>-5.9821581745352885</v>
      </c>
      <c r="H287" s="39">
        <f t="shared" si="47"/>
        <v>0</v>
      </c>
      <c r="I287" s="37">
        <f t="shared" si="49"/>
        <v>-5.9821581745352885</v>
      </c>
      <c r="J287" s="40">
        <f t="shared" si="50"/>
        <v>-99.679202764558482</v>
      </c>
      <c r="K287" s="37">
        <f t="shared" si="51"/>
        <v>-105.66136093909377</v>
      </c>
      <c r="L287" s="37">
        <f t="shared" si="52"/>
        <v>-1241866.1262426532</v>
      </c>
      <c r="M287" s="37">
        <f t="shared" si="53"/>
        <v>-21934770.224151172</v>
      </c>
      <c r="N287" s="41">
        <f>'jan-feb'!M287</f>
        <v>-4489708.3307366697</v>
      </c>
      <c r="O287" s="41">
        <f t="shared" si="54"/>
        <v>-17445061.893414501</v>
      </c>
      <c r="Q287" s="4"/>
      <c r="R287" s="4"/>
      <c r="S287" s="4"/>
      <c r="T287" s="4"/>
    </row>
    <row r="288" spans="1:20" s="34" customFormat="1" x14ac:dyDescent="0.2">
      <c r="A288" s="33">
        <v>5006</v>
      </c>
      <c r="B288" s="34" t="s">
        <v>353</v>
      </c>
      <c r="C288" s="36">
        <v>181054474</v>
      </c>
      <c r="D288" s="36">
        <v>24152</v>
      </c>
      <c r="E288" s="37">
        <f t="shared" si="48"/>
        <v>7496.4588439880754</v>
      </c>
      <c r="F288" s="38">
        <f t="shared" si="45"/>
        <v>0.75561503016100606</v>
      </c>
      <c r="G288" s="39">
        <f t="shared" si="46"/>
        <v>1454.7263847546167</v>
      </c>
      <c r="H288" s="39">
        <f t="shared" si="47"/>
        <v>501.35529245659097</v>
      </c>
      <c r="I288" s="37">
        <f t="shared" si="49"/>
        <v>1956.0816772112075</v>
      </c>
      <c r="J288" s="40">
        <f t="shared" si="50"/>
        <v>-99.679202764558482</v>
      </c>
      <c r="K288" s="37">
        <f t="shared" si="51"/>
        <v>1856.402474446649</v>
      </c>
      <c r="L288" s="37">
        <f t="shared" si="52"/>
        <v>47243284.668005086</v>
      </c>
      <c r="M288" s="37">
        <f t="shared" si="53"/>
        <v>44835832.562835462</v>
      </c>
      <c r="N288" s="41">
        <f>'jan-feb'!M288</f>
        <v>17749663.21718239</v>
      </c>
      <c r="O288" s="41">
        <f t="shared" si="54"/>
        <v>27086169.345653072</v>
      </c>
      <c r="Q288" s="4"/>
      <c r="R288" s="4"/>
      <c r="S288" s="4"/>
      <c r="T288" s="4"/>
    </row>
    <row r="289" spans="1:20" s="34" customFormat="1" x14ac:dyDescent="0.2">
      <c r="A289" s="33">
        <v>5007</v>
      </c>
      <c r="B289" s="34" t="s">
        <v>354</v>
      </c>
      <c r="C289" s="36">
        <v>121957455</v>
      </c>
      <c r="D289" s="36">
        <v>15096</v>
      </c>
      <c r="E289" s="37">
        <f t="shared" si="48"/>
        <v>8078.7927265500794</v>
      </c>
      <c r="F289" s="38">
        <f t="shared" si="45"/>
        <v>0.8143121087941726</v>
      </c>
      <c r="G289" s="39">
        <f t="shared" si="46"/>
        <v>1105.3260552174145</v>
      </c>
      <c r="H289" s="39">
        <f t="shared" si="47"/>
        <v>297.5384335598896</v>
      </c>
      <c r="I289" s="37">
        <f t="shared" si="49"/>
        <v>1402.8644887773041</v>
      </c>
      <c r="J289" s="40">
        <f t="shared" si="50"/>
        <v>-99.679202764558482</v>
      </c>
      <c r="K289" s="37">
        <f t="shared" si="51"/>
        <v>1303.1852860127456</v>
      </c>
      <c r="L289" s="37">
        <f t="shared" si="52"/>
        <v>21177642.322582182</v>
      </c>
      <c r="M289" s="37">
        <f t="shared" si="53"/>
        <v>19672885.077648409</v>
      </c>
      <c r="N289" s="41">
        <f>'jan-feb'!M289</f>
        <v>7645499.1080898158</v>
      </c>
      <c r="O289" s="41">
        <f t="shared" si="54"/>
        <v>12027385.969558593</v>
      </c>
      <c r="Q289" s="4"/>
      <c r="R289" s="4"/>
      <c r="S289" s="4"/>
      <c r="T289" s="4"/>
    </row>
    <row r="290" spans="1:20" s="34" customFormat="1" x14ac:dyDescent="0.2">
      <c r="A290" s="33">
        <v>5014</v>
      </c>
      <c r="B290" s="34" t="s">
        <v>356</v>
      </c>
      <c r="C290" s="36">
        <v>75746761</v>
      </c>
      <c r="D290" s="36">
        <v>5204</v>
      </c>
      <c r="E290" s="37">
        <f t="shared" si="48"/>
        <v>14555.488278247502</v>
      </c>
      <c r="F290" s="38">
        <f t="shared" si="45"/>
        <v>1.46713881090623</v>
      </c>
      <c r="G290" s="39">
        <f t="shared" si="46"/>
        <v>-2780.691275801039</v>
      </c>
      <c r="H290" s="39">
        <f t="shared" si="47"/>
        <v>0</v>
      </c>
      <c r="I290" s="37">
        <f t="shared" si="49"/>
        <v>-2780.691275801039</v>
      </c>
      <c r="J290" s="40">
        <f t="shared" si="50"/>
        <v>-99.679202764558482</v>
      </c>
      <c r="K290" s="37">
        <f t="shared" si="51"/>
        <v>-2880.3704785655973</v>
      </c>
      <c r="L290" s="37">
        <f t="shared" si="52"/>
        <v>-14470717.399268607</v>
      </c>
      <c r="M290" s="37">
        <f t="shared" si="53"/>
        <v>-14989447.970455369</v>
      </c>
      <c r="N290" s="41">
        <f>'jan-feb'!M290</f>
        <v>-6381465.5800281959</v>
      </c>
      <c r="O290" s="41">
        <f t="shared" si="54"/>
        <v>-8607982.3904271722</v>
      </c>
      <c r="Q290" s="4"/>
      <c r="R290" s="4"/>
      <c r="S290" s="4"/>
      <c r="T290" s="4"/>
    </row>
    <row r="291" spans="1:20" s="34" customFormat="1" x14ac:dyDescent="0.2">
      <c r="A291" s="33">
        <v>5020</v>
      </c>
      <c r="B291" s="34" t="s">
        <v>359</v>
      </c>
      <c r="C291" s="36">
        <v>7048813</v>
      </c>
      <c r="D291" s="36">
        <v>925</v>
      </c>
      <c r="E291" s="37">
        <f t="shared" si="48"/>
        <v>7620.3383783783784</v>
      </c>
      <c r="F291" s="38">
        <f t="shared" si="45"/>
        <v>0.76810162417328809</v>
      </c>
      <c r="G291" s="39">
        <f t="shared" si="46"/>
        <v>1380.3986641204349</v>
      </c>
      <c r="H291" s="39">
        <f t="shared" si="47"/>
        <v>457.99745541998493</v>
      </c>
      <c r="I291" s="37">
        <f t="shared" si="49"/>
        <v>1838.3961195404199</v>
      </c>
      <c r="J291" s="40">
        <f t="shared" si="50"/>
        <v>-99.679202764558482</v>
      </c>
      <c r="K291" s="37">
        <f t="shared" si="51"/>
        <v>1738.7169167758614</v>
      </c>
      <c r="L291" s="37">
        <f t="shared" si="52"/>
        <v>1700516.4105748883</v>
      </c>
      <c r="M291" s="37">
        <f t="shared" si="53"/>
        <v>1608313.1480176717</v>
      </c>
      <c r="N291" s="41">
        <f>'jan-feb'!M291</f>
        <v>242075.73076530755</v>
      </c>
      <c r="O291" s="41">
        <f t="shared" si="54"/>
        <v>1366237.4172523641</v>
      </c>
      <c r="Q291" s="4"/>
      <c r="R291" s="4"/>
      <c r="S291" s="4"/>
      <c r="T291" s="4"/>
    </row>
    <row r="292" spans="1:20" s="34" customFormat="1" x14ac:dyDescent="0.2">
      <c r="A292" s="33">
        <v>5021</v>
      </c>
      <c r="B292" s="34" t="s">
        <v>360</v>
      </c>
      <c r="C292" s="36">
        <v>58071943</v>
      </c>
      <c r="D292" s="36">
        <v>6981</v>
      </c>
      <c r="E292" s="37">
        <f t="shared" si="48"/>
        <v>8318.5708351239082</v>
      </c>
      <c r="F292" s="38">
        <f t="shared" si="45"/>
        <v>0.83848084586224347</v>
      </c>
      <c r="G292" s="39">
        <f t="shared" si="46"/>
        <v>961.45919007311704</v>
      </c>
      <c r="H292" s="39">
        <f t="shared" si="47"/>
        <v>213.61609555904951</v>
      </c>
      <c r="I292" s="37">
        <f t="shared" si="49"/>
        <v>1175.0752856321665</v>
      </c>
      <c r="J292" s="40">
        <f t="shared" si="50"/>
        <v>-99.679202764558482</v>
      </c>
      <c r="K292" s="37">
        <f t="shared" si="51"/>
        <v>1075.3960828676079</v>
      </c>
      <c r="L292" s="37">
        <f t="shared" si="52"/>
        <v>8203200.5689981543</v>
      </c>
      <c r="M292" s="37">
        <f t="shared" si="53"/>
        <v>7507340.0544987712</v>
      </c>
      <c r="N292" s="41">
        <f>'jan-feb'!M292</f>
        <v>1846550.8373757957</v>
      </c>
      <c r="O292" s="41">
        <f t="shared" si="54"/>
        <v>5660789.2171229757</v>
      </c>
      <c r="Q292" s="4"/>
      <c r="R292" s="4"/>
      <c r="S292" s="4"/>
      <c r="T292" s="4"/>
    </row>
    <row r="293" spans="1:20" s="34" customFormat="1" x14ac:dyDescent="0.2">
      <c r="A293" s="33">
        <v>5022</v>
      </c>
      <c r="B293" s="34" t="s">
        <v>361</v>
      </c>
      <c r="C293" s="36">
        <v>20704926</v>
      </c>
      <c r="D293" s="36">
        <v>2454</v>
      </c>
      <c r="E293" s="37">
        <f t="shared" si="48"/>
        <v>8437.2151589242058</v>
      </c>
      <c r="F293" s="38">
        <f t="shared" si="45"/>
        <v>0.85043975021595575</v>
      </c>
      <c r="G293" s="39">
        <f t="shared" si="46"/>
        <v>890.27259579293855</v>
      </c>
      <c r="H293" s="39">
        <f t="shared" si="47"/>
        <v>172.09058222894535</v>
      </c>
      <c r="I293" s="37">
        <f t="shared" si="49"/>
        <v>1062.3631780218839</v>
      </c>
      <c r="J293" s="40">
        <f t="shared" si="50"/>
        <v>-99.679202764558482</v>
      </c>
      <c r="K293" s="37">
        <f t="shared" si="51"/>
        <v>962.68397525732541</v>
      </c>
      <c r="L293" s="37">
        <f t="shared" si="52"/>
        <v>2607039.2388657029</v>
      </c>
      <c r="M293" s="37">
        <f t="shared" si="53"/>
        <v>2362426.4752814765</v>
      </c>
      <c r="N293" s="41">
        <f>'jan-feb'!M293</f>
        <v>-454481.6834337422</v>
      </c>
      <c r="O293" s="41">
        <f t="shared" si="54"/>
        <v>2816908.1587152188</v>
      </c>
      <c r="Q293" s="4"/>
      <c r="R293" s="4"/>
      <c r="S293" s="4"/>
      <c r="T293" s="4"/>
    </row>
    <row r="294" spans="1:20" s="34" customFormat="1" x14ac:dyDescent="0.2">
      <c r="A294" s="33">
        <v>5025</v>
      </c>
      <c r="B294" s="34" t="s">
        <v>362</v>
      </c>
      <c r="C294" s="36">
        <v>48128876</v>
      </c>
      <c r="D294" s="36">
        <v>5550</v>
      </c>
      <c r="E294" s="37">
        <f t="shared" si="48"/>
        <v>8671.8695495495504</v>
      </c>
      <c r="F294" s="38">
        <f t="shared" si="45"/>
        <v>0.87409203566696947</v>
      </c>
      <c r="G294" s="39">
        <f t="shared" si="46"/>
        <v>749.47996141773183</v>
      </c>
      <c r="H294" s="39">
        <f t="shared" si="47"/>
        <v>89.961545510074757</v>
      </c>
      <c r="I294" s="37">
        <f t="shared" si="49"/>
        <v>839.44150692780659</v>
      </c>
      <c r="J294" s="40">
        <f t="shared" si="50"/>
        <v>-99.679202764558482</v>
      </c>
      <c r="K294" s="37">
        <f t="shared" si="51"/>
        <v>739.76230416324813</v>
      </c>
      <c r="L294" s="37">
        <f t="shared" si="52"/>
        <v>4658900.3634493267</v>
      </c>
      <c r="M294" s="37">
        <f t="shared" si="53"/>
        <v>4105680.7881060271</v>
      </c>
      <c r="N294" s="41">
        <f>'jan-feb'!M294</f>
        <v>1504444.0845918455</v>
      </c>
      <c r="O294" s="41">
        <f t="shared" si="54"/>
        <v>2601236.7035141815</v>
      </c>
      <c r="Q294" s="4"/>
      <c r="R294" s="4"/>
      <c r="S294" s="4"/>
      <c r="T294" s="4"/>
    </row>
    <row r="295" spans="1:20" s="34" customFormat="1" x14ac:dyDescent="0.2">
      <c r="A295" s="33">
        <v>5026</v>
      </c>
      <c r="B295" s="34" t="s">
        <v>363</v>
      </c>
      <c r="C295" s="36">
        <v>13926409</v>
      </c>
      <c r="D295" s="36">
        <v>1968</v>
      </c>
      <c r="E295" s="37">
        <f t="shared" si="48"/>
        <v>7076.4273373983742</v>
      </c>
      <c r="F295" s="38">
        <f t="shared" si="45"/>
        <v>0.71327742434931263</v>
      </c>
      <c r="G295" s="39">
        <f t="shared" si="46"/>
        <v>1706.7452887084376</v>
      </c>
      <c r="H295" s="39">
        <f t="shared" si="47"/>
        <v>648.36631976298634</v>
      </c>
      <c r="I295" s="37">
        <f t="shared" si="49"/>
        <v>2355.111608471424</v>
      </c>
      <c r="J295" s="40">
        <f t="shared" si="50"/>
        <v>-99.679202764558482</v>
      </c>
      <c r="K295" s="37">
        <f t="shared" si="51"/>
        <v>2255.4324057068657</v>
      </c>
      <c r="L295" s="37">
        <f t="shared" si="52"/>
        <v>4634859.6454717629</v>
      </c>
      <c r="M295" s="37">
        <f t="shared" si="53"/>
        <v>4438690.9744311115</v>
      </c>
      <c r="N295" s="41">
        <f>'jan-feb'!M295</f>
        <v>1683879.9364282438</v>
      </c>
      <c r="O295" s="41">
        <f t="shared" si="54"/>
        <v>2754811.0380028677</v>
      </c>
      <c r="Q295" s="4"/>
      <c r="R295" s="4"/>
      <c r="S295" s="4"/>
      <c r="T295" s="4"/>
    </row>
    <row r="296" spans="1:20" s="34" customFormat="1" x14ac:dyDescent="0.2">
      <c r="A296" s="33">
        <v>5027</v>
      </c>
      <c r="B296" s="34" t="s">
        <v>364</v>
      </c>
      <c r="C296" s="36">
        <v>45834197</v>
      </c>
      <c r="D296" s="36">
        <v>6243</v>
      </c>
      <c r="E296" s="37">
        <f t="shared" si="48"/>
        <v>7341.6942175236263</v>
      </c>
      <c r="F296" s="38">
        <f t="shared" si="45"/>
        <v>0.74001533431426958</v>
      </c>
      <c r="G296" s="39">
        <f t="shared" si="46"/>
        <v>1547.5851606332863</v>
      </c>
      <c r="H296" s="39">
        <f t="shared" si="47"/>
        <v>555.52291171914817</v>
      </c>
      <c r="I296" s="37">
        <f t="shared" si="49"/>
        <v>2103.1080723524346</v>
      </c>
      <c r="J296" s="40">
        <f t="shared" si="50"/>
        <v>-99.679202764558482</v>
      </c>
      <c r="K296" s="37">
        <f t="shared" si="51"/>
        <v>2003.4288695878761</v>
      </c>
      <c r="L296" s="37">
        <f t="shared" si="52"/>
        <v>13129703.69569625</v>
      </c>
      <c r="M296" s="37">
        <f t="shared" si="53"/>
        <v>12507406.43283711</v>
      </c>
      <c r="N296" s="41">
        <f>'jan-feb'!M296</f>
        <v>3747134.7799652042</v>
      </c>
      <c r="O296" s="41">
        <f t="shared" si="54"/>
        <v>8760271.6528719068</v>
      </c>
      <c r="Q296" s="4"/>
      <c r="R296" s="4"/>
      <c r="S296" s="4"/>
      <c r="T296" s="4"/>
    </row>
    <row r="297" spans="1:20" s="34" customFormat="1" x14ac:dyDescent="0.2">
      <c r="A297" s="33">
        <v>5028</v>
      </c>
      <c r="B297" s="34" t="s">
        <v>365</v>
      </c>
      <c r="C297" s="36">
        <v>135617785</v>
      </c>
      <c r="D297" s="36">
        <v>16949</v>
      </c>
      <c r="E297" s="37">
        <f t="shared" si="48"/>
        <v>8001.5213286919579</v>
      </c>
      <c r="F297" s="38">
        <f t="shared" si="45"/>
        <v>0.80652344072591886</v>
      </c>
      <c r="G297" s="39">
        <f t="shared" si="46"/>
        <v>1151.6888939322873</v>
      </c>
      <c r="H297" s="39">
        <f t="shared" si="47"/>
        <v>324.58342281023209</v>
      </c>
      <c r="I297" s="37">
        <f t="shared" si="49"/>
        <v>1476.2723167425195</v>
      </c>
      <c r="J297" s="40">
        <f t="shared" si="50"/>
        <v>-99.679202764558482</v>
      </c>
      <c r="K297" s="37">
        <f t="shared" si="51"/>
        <v>1376.5931139779609</v>
      </c>
      <c r="L297" s="37">
        <f t="shared" si="52"/>
        <v>25021339.496468961</v>
      </c>
      <c r="M297" s="37">
        <f t="shared" si="53"/>
        <v>23331876.688812461</v>
      </c>
      <c r="N297" s="41">
        <f>'jan-feb'!M297</f>
        <v>8507130.680422917</v>
      </c>
      <c r="O297" s="41">
        <f t="shared" si="54"/>
        <v>14824746.008389544</v>
      </c>
      <c r="Q297" s="4"/>
      <c r="R297" s="4"/>
      <c r="S297" s="4"/>
      <c r="T297" s="4"/>
    </row>
    <row r="298" spans="1:20" s="34" customFormat="1" x14ac:dyDescent="0.2">
      <c r="A298" s="33">
        <v>5029</v>
      </c>
      <c r="B298" s="34" t="s">
        <v>366</v>
      </c>
      <c r="C298" s="36">
        <v>67305192</v>
      </c>
      <c r="D298" s="36">
        <v>8367</v>
      </c>
      <c r="E298" s="37">
        <f t="shared" si="48"/>
        <v>8044.1247759053422</v>
      </c>
      <c r="F298" s="38">
        <f t="shared" si="45"/>
        <v>0.81081770895590077</v>
      </c>
      <c r="G298" s="39">
        <f t="shared" si="46"/>
        <v>1126.1268256042567</v>
      </c>
      <c r="H298" s="39">
        <f t="shared" si="47"/>
        <v>309.67221628554762</v>
      </c>
      <c r="I298" s="37">
        <f t="shared" si="49"/>
        <v>1435.7990418898044</v>
      </c>
      <c r="J298" s="40">
        <f t="shared" si="50"/>
        <v>-99.679202764558482</v>
      </c>
      <c r="K298" s="37">
        <f t="shared" si="51"/>
        <v>1336.1198391252458</v>
      </c>
      <c r="L298" s="37">
        <f t="shared" si="52"/>
        <v>12013330.583491992</v>
      </c>
      <c r="M298" s="37">
        <f t="shared" si="53"/>
        <v>11179314.693960931</v>
      </c>
      <c r="N298" s="41">
        <f>'jan-feb'!M298</f>
        <v>4022749.1781225186</v>
      </c>
      <c r="O298" s="41">
        <f t="shared" si="54"/>
        <v>7156565.5158384126</v>
      </c>
      <c r="Q298" s="4"/>
      <c r="R298" s="4"/>
      <c r="S298" s="4"/>
      <c r="T298" s="4"/>
    </row>
    <row r="299" spans="1:20" s="34" customFormat="1" x14ac:dyDescent="0.2">
      <c r="A299" s="33">
        <v>5031</v>
      </c>
      <c r="B299" s="34" t="s">
        <v>367</v>
      </c>
      <c r="C299" s="36">
        <v>128348844</v>
      </c>
      <c r="D299" s="36">
        <v>14334</v>
      </c>
      <c r="E299" s="37">
        <f t="shared" si="48"/>
        <v>8954.1540393470077</v>
      </c>
      <c r="F299" s="38">
        <f t="shared" si="45"/>
        <v>0.90254525707608169</v>
      </c>
      <c r="G299" s="39">
        <f t="shared" si="46"/>
        <v>580.10926753925742</v>
      </c>
      <c r="H299" s="39">
        <f t="shared" si="47"/>
        <v>0</v>
      </c>
      <c r="I299" s="37">
        <f t="shared" si="49"/>
        <v>580.10926753925742</v>
      </c>
      <c r="J299" s="40">
        <f t="shared" si="50"/>
        <v>-99.679202764558482</v>
      </c>
      <c r="K299" s="37">
        <f t="shared" si="51"/>
        <v>480.43006477469896</v>
      </c>
      <c r="L299" s="37">
        <f t="shared" si="52"/>
        <v>8315286.2409077156</v>
      </c>
      <c r="M299" s="37">
        <f t="shared" si="53"/>
        <v>6886484.5484805349</v>
      </c>
      <c r="N299" s="41">
        <f>'jan-feb'!M299</f>
        <v>3628036.3142593699</v>
      </c>
      <c r="O299" s="41">
        <f t="shared" si="54"/>
        <v>3258448.2342211651</v>
      </c>
      <c r="Q299" s="4"/>
      <c r="R299" s="4"/>
      <c r="S299" s="4"/>
      <c r="T299" s="4"/>
    </row>
    <row r="300" spans="1:20" s="34" customFormat="1" x14ac:dyDescent="0.2">
      <c r="A300" s="33">
        <v>5032</v>
      </c>
      <c r="B300" s="34" t="s">
        <v>368</v>
      </c>
      <c r="C300" s="36">
        <v>33231067</v>
      </c>
      <c r="D300" s="36">
        <v>4069</v>
      </c>
      <c r="E300" s="37">
        <f t="shared" si="48"/>
        <v>8166.8879331531089</v>
      </c>
      <c r="F300" s="38">
        <f t="shared" si="45"/>
        <v>0.82319177632516582</v>
      </c>
      <c r="G300" s="39">
        <f t="shared" si="46"/>
        <v>1052.4689312555968</v>
      </c>
      <c r="H300" s="39">
        <f t="shared" si="47"/>
        <v>266.70511124882927</v>
      </c>
      <c r="I300" s="37">
        <f t="shared" si="49"/>
        <v>1319.1740425044261</v>
      </c>
      <c r="J300" s="40">
        <f t="shared" si="50"/>
        <v>-99.679202764558482</v>
      </c>
      <c r="K300" s="37">
        <f t="shared" si="51"/>
        <v>1219.4948397398675</v>
      </c>
      <c r="L300" s="37">
        <f t="shared" si="52"/>
        <v>5367719.17895051</v>
      </c>
      <c r="M300" s="37">
        <f t="shared" si="53"/>
        <v>4962124.5029015206</v>
      </c>
      <c r="N300" s="41">
        <f>'jan-feb'!M300</f>
        <v>1225748.8017665248</v>
      </c>
      <c r="O300" s="41">
        <f t="shared" si="54"/>
        <v>3736375.7011349956</v>
      </c>
      <c r="Q300" s="4"/>
      <c r="R300" s="4"/>
      <c r="S300" s="4"/>
      <c r="T300" s="4"/>
    </row>
    <row r="301" spans="1:20" s="34" customFormat="1" x14ac:dyDescent="0.2">
      <c r="A301" s="33">
        <v>5033</v>
      </c>
      <c r="B301" s="34" t="s">
        <v>369</v>
      </c>
      <c r="C301" s="36">
        <v>12735652</v>
      </c>
      <c r="D301" s="36">
        <v>759</v>
      </c>
      <c r="E301" s="37">
        <f t="shared" si="48"/>
        <v>16779.515151515152</v>
      </c>
      <c r="F301" s="38">
        <f t="shared" si="45"/>
        <v>1.691312406452711</v>
      </c>
      <c r="G301" s="39">
        <f t="shared" si="46"/>
        <v>-4115.1073997616286</v>
      </c>
      <c r="H301" s="39">
        <f t="shared" si="47"/>
        <v>0</v>
      </c>
      <c r="I301" s="37">
        <f t="shared" si="49"/>
        <v>-4115.1073997616286</v>
      </c>
      <c r="J301" s="40">
        <f t="shared" si="50"/>
        <v>-99.679202764558482</v>
      </c>
      <c r="K301" s="37">
        <f t="shared" si="51"/>
        <v>-4214.7866025261874</v>
      </c>
      <c r="L301" s="37">
        <f t="shared" si="52"/>
        <v>-3123366.5164190759</v>
      </c>
      <c r="M301" s="37">
        <f t="shared" si="53"/>
        <v>-3199023.0313173761</v>
      </c>
      <c r="N301" s="41">
        <f>'jan-feb'!M301</f>
        <v>-3639602.4722600691</v>
      </c>
      <c r="O301" s="41">
        <f t="shared" si="54"/>
        <v>440579.44094269304</v>
      </c>
      <c r="Q301" s="4"/>
      <c r="R301" s="4"/>
      <c r="S301" s="4"/>
      <c r="T301" s="4"/>
    </row>
    <row r="302" spans="1:20" s="34" customFormat="1" x14ac:dyDescent="0.2">
      <c r="A302" s="33">
        <v>5034</v>
      </c>
      <c r="B302" s="34" t="s">
        <v>370</v>
      </c>
      <c r="C302" s="36">
        <v>18925781</v>
      </c>
      <c r="D302" s="36">
        <v>2413</v>
      </c>
      <c r="E302" s="37">
        <f t="shared" si="48"/>
        <v>7843.2577704102778</v>
      </c>
      <c r="F302" s="38">
        <f t="shared" si="45"/>
        <v>0.79057106563080259</v>
      </c>
      <c r="G302" s="39">
        <f t="shared" si="46"/>
        <v>1246.6470289012952</v>
      </c>
      <c r="H302" s="39">
        <f t="shared" si="47"/>
        <v>379.97566820882014</v>
      </c>
      <c r="I302" s="37">
        <f t="shared" si="49"/>
        <v>1626.6226971101155</v>
      </c>
      <c r="J302" s="40">
        <f t="shared" si="50"/>
        <v>-99.679202764558482</v>
      </c>
      <c r="K302" s="37">
        <f t="shared" si="51"/>
        <v>1526.9434943455569</v>
      </c>
      <c r="L302" s="37">
        <f t="shared" si="52"/>
        <v>3925040.5681267087</v>
      </c>
      <c r="M302" s="37">
        <f t="shared" si="53"/>
        <v>3684514.6518558287</v>
      </c>
      <c r="N302" s="41">
        <f>'jan-feb'!M302</f>
        <v>7434.7014973023252</v>
      </c>
      <c r="O302" s="41">
        <f t="shared" si="54"/>
        <v>3677079.9503585263</v>
      </c>
      <c r="Q302" s="4"/>
      <c r="R302" s="4"/>
      <c r="S302" s="4"/>
      <c r="T302" s="4"/>
    </row>
    <row r="303" spans="1:20" s="34" customFormat="1" x14ac:dyDescent="0.2">
      <c r="A303" s="33">
        <v>5035</v>
      </c>
      <c r="B303" s="34" t="s">
        <v>371</v>
      </c>
      <c r="C303" s="36">
        <v>192931495</v>
      </c>
      <c r="D303" s="36">
        <v>24283</v>
      </c>
      <c r="E303" s="37">
        <f t="shared" si="48"/>
        <v>7945.1260140839267</v>
      </c>
      <c r="F303" s="38">
        <f t="shared" si="45"/>
        <v>0.80083900381572881</v>
      </c>
      <c r="G303" s="39">
        <f t="shared" si="46"/>
        <v>1185.5260826971059</v>
      </c>
      <c r="H303" s="39">
        <f t="shared" si="47"/>
        <v>344.32178292304297</v>
      </c>
      <c r="I303" s="37">
        <f t="shared" si="49"/>
        <v>1529.8478656201489</v>
      </c>
      <c r="J303" s="40">
        <f t="shared" si="50"/>
        <v>-99.679202764558482</v>
      </c>
      <c r="K303" s="37">
        <f t="shared" si="51"/>
        <v>1430.1686628555904</v>
      </c>
      <c r="L303" s="37">
        <f t="shared" si="52"/>
        <v>37149295.720854074</v>
      </c>
      <c r="M303" s="37">
        <f t="shared" si="53"/>
        <v>34728785.640122302</v>
      </c>
      <c r="N303" s="41">
        <f>'jan-feb'!M303</f>
        <v>15357246.088890769</v>
      </c>
      <c r="O303" s="41">
        <f t="shared" si="54"/>
        <v>19371539.551231533</v>
      </c>
      <c r="Q303" s="4"/>
      <c r="R303" s="4"/>
      <c r="S303" s="4"/>
      <c r="T303" s="4"/>
    </row>
    <row r="304" spans="1:20" s="34" customFormat="1" x14ac:dyDescent="0.2">
      <c r="A304" s="33">
        <v>5036</v>
      </c>
      <c r="B304" s="34" t="s">
        <v>372</v>
      </c>
      <c r="C304" s="36">
        <v>18057464</v>
      </c>
      <c r="D304" s="36">
        <v>2609</v>
      </c>
      <c r="E304" s="37">
        <f t="shared" si="48"/>
        <v>6921.2203909543887</v>
      </c>
      <c r="F304" s="38">
        <f t="shared" si="45"/>
        <v>0.69763314430200452</v>
      </c>
      <c r="G304" s="39">
        <f t="shared" si="46"/>
        <v>1799.8694565748287</v>
      </c>
      <c r="H304" s="39">
        <f t="shared" si="47"/>
        <v>702.68875101838125</v>
      </c>
      <c r="I304" s="37">
        <f t="shared" si="49"/>
        <v>2502.5582075932098</v>
      </c>
      <c r="J304" s="40">
        <f t="shared" si="50"/>
        <v>-99.679202764558482</v>
      </c>
      <c r="K304" s="37">
        <f t="shared" si="51"/>
        <v>2402.8790048286514</v>
      </c>
      <c r="L304" s="37">
        <f t="shared" si="52"/>
        <v>6529174.3636106839</v>
      </c>
      <c r="M304" s="37">
        <f t="shared" si="53"/>
        <v>6269111.3235979518</v>
      </c>
      <c r="N304" s="41">
        <f>'jan-feb'!M304</f>
        <v>2670733.8945585815</v>
      </c>
      <c r="O304" s="41">
        <f t="shared" si="54"/>
        <v>3598377.4290393703</v>
      </c>
      <c r="Q304" s="4"/>
      <c r="R304" s="4"/>
      <c r="S304" s="4"/>
      <c r="T304" s="4"/>
    </row>
    <row r="305" spans="1:20" s="34" customFormat="1" x14ac:dyDescent="0.2">
      <c r="A305" s="33">
        <v>5037</v>
      </c>
      <c r="B305" s="34" t="s">
        <v>373</v>
      </c>
      <c r="C305" s="36">
        <v>162907323</v>
      </c>
      <c r="D305" s="36">
        <v>20170</v>
      </c>
      <c r="E305" s="37">
        <f t="shared" si="48"/>
        <v>8076.7140803173033</v>
      </c>
      <c r="F305" s="38">
        <f t="shared" si="45"/>
        <v>0.81410258902376353</v>
      </c>
      <c r="G305" s="39">
        <f t="shared" si="46"/>
        <v>1106.5732429570801</v>
      </c>
      <c r="H305" s="39">
        <f t="shared" si="47"/>
        <v>298.2659597413612</v>
      </c>
      <c r="I305" s="37">
        <f t="shared" si="49"/>
        <v>1404.8392026984413</v>
      </c>
      <c r="J305" s="40">
        <f t="shared" si="50"/>
        <v>-99.679202764558482</v>
      </c>
      <c r="K305" s="37">
        <f t="shared" si="51"/>
        <v>1305.1599999338828</v>
      </c>
      <c r="L305" s="37">
        <f t="shared" si="52"/>
        <v>28335606.718427561</v>
      </c>
      <c r="M305" s="37">
        <f t="shared" si="53"/>
        <v>26325077.198666416</v>
      </c>
      <c r="N305" s="41">
        <f>'jan-feb'!M305</f>
        <v>12666151.62868784</v>
      </c>
      <c r="O305" s="41">
        <f t="shared" si="54"/>
        <v>13658925.569978576</v>
      </c>
      <c r="Q305" s="4"/>
      <c r="R305" s="4"/>
      <c r="S305" s="4"/>
      <c r="T305" s="4"/>
    </row>
    <row r="306" spans="1:20" s="34" customFormat="1" x14ac:dyDescent="0.2">
      <c r="A306" s="33">
        <v>5038</v>
      </c>
      <c r="B306" s="34" t="s">
        <v>374</v>
      </c>
      <c r="C306" s="36">
        <v>110759957</v>
      </c>
      <c r="D306" s="36">
        <v>14986</v>
      </c>
      <c r="E306" s="37">
        <f t="shared" si="48"/>
        <v>7390.8953022821297</v>
      </c>
      <c r="F306" s="38">
        <f t="shared" si="45"/>
        <v>0.74497461974722645</v>
      </c>
      <c r="G306" s="39">
        <f t="shared" si="46"/>
        <v>1518.0645097781842</v>
      </c>
      <c r="H306" s="39">
        <f t="shared" si="47"/>
        <v>538.30253205367194</v>
      </c>
      <c r="I306" s="37">
        <f t="shared" si="49"/>
        <v>2056.3670418318561</v>
      </c>
      <c r="J306" s="40">
        <f t="shared" si="50"/>
        <v>-99.679202764558482</v>
      </c>
      <c r="K306" s="37">
        <f t="shared" si="51"/>
        <v>1956.6878390672975</v>
      </c>
      <c r="L306" s="37">
        <f t="shared" si="52"/>
        <v>30816716.488892194</v>
      </c>
      <c r="M306" s="37">
        <f t="shared" si="53"/>
        <v>29322923.956262521</v>
      </c>
      <c r="N306" s="41">
        <f>'jan-feb'!M306</f>
        <v>12623208.611998813</v>
      </c>
      <c r="O306" s="41">
        <f t="shared" si="54"/>
        <v>16699715.344263708</v>
      </c>
      <c r="Q306" s="4"/>
      <c r="R306" s="4"/>
      <c r="S306" s="4"/>
      <c r="T306" s="4"/>
    </row>
    <row r="307" spans="1:20" s="34" customFormat="1" x14ac:dyDescent="0.2">
      <c r="A307" s="33">
        <v>5041</v>
      </c>
      <c r="B307" s="34" t="s">
        <v>391</v>
      </c>
      <c r="C307" s="36">
        <v>14302532</v>
      </c>
      <c r="D307" s="36">
        <v>2054</v>
      </c>
      <c r="E307" s="37">
        <f t="shared" si="48"/>
        <v>6963.2580331061345</v>
      </c>
      <c r="F307" s="38">
        <f t="shared" si="45"/>
        <v>0.70187038149671843</v>
      </c>
      <c r="G307" s="39">
        <f t="shared" si="46"/>
        <v>1774.6468712837814</v>
      </c>
      <c r="H307" s="39">
        <f t="shared" si="47"/>
        <v>687.97557626527032</v>
      </c>
      <c r="I307" s="37">
        <f t="shared" si="49"/>
        <v>2462.6224475490517</v>
      </c>
      <c r="J307" s="40">
        <f t="shared" si="50"/>
        <v>-99.679202764558482</v>
      </c>
      <c r="K307" s="37">
        <f t="shared" si="51"/>
        <v>2362.9432447844933</v>
      </c>
      <c r="L307" s="37">
        <f t="shared" si="52"/>
        <v>5058226.5072657522</v>
      </c>
      <c r="M307" s="37">
        <f t="shared" si="53"/>
        <v>4853485.4247873491</v>
      </c>
      <c r="N307" s="41">
        <f>'jan-feb'!M307</f>
        <v>2028596.8460993962</v>
      </c>
      <c r="O307" s="41">
        <f t="shared" si="54"/>
        <v>2824888.5786879528</v>
      </c>
      <c r="Q307" s="4"/>
      <c r="R307" s="4"/>
      <c r="S307" s="4"/>
      <c r="T307" s="4"/>
    </row>
    <row r="308" spans="1:20" s="34" customFormat="1" x14ac:dyDescent="0.2">
      <c r="A308" s="33">
        <v>5042</v>
      </c>
      <c r="B308" s="34" t="s">
        <v>375</v>
      </c>
      <c r="C308" s="36">
        <v>10899482</v>
      </c>
      <c r="D308" s="36">
        <v>1328</v>
      </c>
      <c r="E308" s="37">
        <f t="shared" si="48"/>
        <v>8207.4412650602408</v>
      </c>
      <c r="F308" s="38">
        <f t="shared" si="45"/>
        <v>0.82727940059548533</v>
      </c>
      <c r="G308" s="39">
        <f t="shared" si="46"/>
        <v>1028.1369321113175</v>
      </c>
      <c r="H308" s="39">
        <f t="shared" si="47"/>
        <v>252.51144508133311</v>
      </c>
      <c r="I308" s="37">
        <f t="shared" si="49"/>
        <v>1280.6483771926505</v>
      </c>
      <c r="J308" s="40">
        <f t="shared" si="50"/>
        <v>-99.679202764558482</v>
      </c>
      <c r="K308" s="37">
        <f t="shared" si="51"/>
        <v>1180.9691744280919</v>
      </c>
      <c r="L308" s="37">
        <f t="shared" si="52"/>
        <v>1700701.04491184</v>
      </c>
      <c r="M308" s="37">
        <f t="shared" si="53"/>
        <v>1568327.063640506</v>
      </c>
      <c r="N308" s="41">
        <f>'jan-feb'!M308</f>
        <v>98472.849062750625</v>
      </c>
      <c r="O308" s="41">
        <f t="shared" si="54"/>
        <v>1469854.2145777554</v>
      </c>
      <c r="Q308" s="4"/>
      <c r="R308" s="4"/>
      <c r="S308" s="4"/>
      <c r="T308" s="4"/>
    </row>
    <row r="309" spans="1:20" s="34" customFormat="1" x14ac:dyDescent="0.2">
      <c r="A309" s="33">
        <v>5043</v>
      </c>
      <c r="B309" s="34" t="s">
        <v>392</v>
      </c>
      <c r="C309" s="36">
        <v>4568643</v>
      </c>
      <c r="D309" s="36">
        <v>459</v>
      </c>
      <c r="E309" s="37">
        <f t="shared" si="48"/>
        <v>9953.4705882352937</v>
      </c>
      <c r="F309" s="38">
        <f t="shared" si="45"/>
        <v>1.0032726298187706</v>
      </c>
      <c r="G309" s="39">
        <f t="shared" si="46"/>
        <v>-19.48066179371417</v>
      </c>
      <c r="H309" s="39">
        <f t="shared" si="47"/>
        <v>0</v>
      </c>
      <c r="I309" s="37">
        <f t="shared" si="49"/>
        <v>-19.48066179371417</v>
      </c>
      <c r="J309" s="40">
        <f t="shared" si="50"/>
        <v>-99.679202764558482</v>
      </c>
      <c r="K309" s="37">
        <f t="shared" si="51"/>
        <v>-119.15986455827266</v>
      </c>
      <c r="L309" s="37">
        <f t="shared" si="52"/>
        <v>-8941.623763314803</v>
      </c>
      <c r="M309" s="37">
        <f t="shared" si="53"/>
        <v>-54694.377832247148</v>
      </c>
      <c r="N309" s="41">
        <f>'jan-feb'!M309</f>
        <v>-533854.25081340177</v>
      </c>
      <c r="O309" s="41">
        <f t="shared" si="54"/>
        <v>479159.87298115459</v>
      </c>
      <c r="Q309" s="4"/>
      <c r="R309" s="4"/>
      <c r="S309" s="4"/>
      <c r="T309" s="4"/>
    </row>
    <row r="310" spans="1:20" s="34" customFormat="1" x14ac:dyDescent="0.2">
      <c r="A310" s="33">
        <v>5044</v>
      </c>
      <c r="B310" s="34" t="s">
        <v>376</v>
      </c>
      <c r="C310" s="36">
        <v>10490530</v>
      </c>
      <c r="D310" s="36">
        <v>846</v>
      </c>
      <c r="E310" s="37">
        <f t="shared" si="48"/>
        <v>12400.153664302601</v>
      </c>
      <c r="F310" s="38">
        <f t="shared" si="45"/>
        <v>1.2498891383319417</v>
      </c>
      <c r="G310" s="39">
        <f t="shared" si="46"/>
        <v>-1487.4905074340986</v>
      </c>
      <c r="H310" s="39">
        <f t="shared" si="47"/>
        <v>0</v>
      </c>
      <c r="I310" s="37">
        <f t="shared" si="49"/>
        <v>-1487.4905074340986</v>
      </c>
      <c r="J310" s="40">
        <f t="shared" si="50"/>
        <v>-99.679202764558482</v>
      </c>
      <c r="K310" s="37">
        <f t="shared" si="51"/>
        <v>-1587.1697101986572</v>
      </c>
      <c r="L310" s="37">
        <f t="shared" si="52"/>
        <v>-1258416.9692892474</v>
      </c>
      <c r="M310" s="37">
        <f t="shared" si="53"/>
        <v>-1342745.5748280641</v>
      </c>
      <c r="N310" s="41">
        <f>'jan-feb'!M310</f>
        <v>-2220775.1524796025</v>
      </c>
      <c r="O310" s="41">
        <f t="shared" si="54"/>
        <v>878029.57765153842</v>
      </c>
      <c r="Q310" s="4"/>
      <c r="R310" s="4"/>
      <c r="S310" s="4"/>
      <c r="T310" s="4"/>
    </row>
    <row r="311" spans="1:20" s="34" customFormat="1" x14ac:dyDescent="0.2">
      <c r="A311" s="33">
        <v>5045</v>
      </c>
      <c r="B311" s="34" t="s">
        <v>377</v>
      </c>
      <c r="C311" s="36">
        <v>20622626</v>
      </c>
      <c r="D311" s="36">
        <v>2347</v>
      </c>
      <c r="E311" s="37">
        <f t="shared" si="48"/>
        <v>8786.8027268853857</v>
      </c>
      <c r="F311" s="38">
        <f t="shared" si="45"/>
        <v>0.88567687032910658</v>
      </c>
      <c r="G311" s="39">
        <f t="shared" si="46"/>
        <v>680.52005501623057</v>
      </c>
      <c r="H311" s="39">
        <f t="shared" si="47"/>
        <v>49.73493344253238</v>
      </c>
      <c r="I311" s="37">
        <f t="shared" si="49"/>
        <v>730.25498845876291</v>
      </c>
      <c r="J311" s="40">
        <f t="shared" si="50"/>
        <v>-99.679202764558482</v>
      </c>
      <c r="K311" s="37">
        <f t="shared" si="51"/>
        <v>630.57578569420446</v>
      </c>
      <c r="L311" s="37">
        <f t="shared" si="52"/>
        <v>1713908.4579127165</v>
      </c>
      <c r="M311" s="37">
        <f t="shared" si="53"/>
        <v>1479961.3690242979</v>
      </c>
      <c r="N311" s="41">
        <f>'jan-feb'!M311</f>
        <v>-302421.96178443095</v>
      </c>
      <c r="O311" s="41">
        <f t="shared" si="54"/>
        <v>1782383.3308087289</v>
      </c>
      <c r="Q311" s="4"/>
      <c r="R311" s="4"/>
      <c r="S311" s="4"/>
      <c r="T311" s="4"/>
    </row>
    <row r="312" spans="1:20" s="34" customFormat="1" x14ac:dyDescent="0.2">
      <c r="A312" s="33">
        <v>5046</v>
      </c>
      <c r="B312" s="34" t="s">
        <v>378</v>
      </c>
      <c r="C312" s="36">
        <v>8351274</v>
      </c>
      <c r="D312" s="36">
        <v>1215</v>
      </c>
      <c r="E312" s="37">
        <f t="shared" si="48"/>
        <v>6873.4765432098766</v>
      </c>
      <c r="F312" s="38">
        <f t="shared" si="45"/>
        <v>0.69282074291299345</v>
      </c>
      <c r="G312" s="39">
        <f t="shared" si="46"/>
        <v>1828.515765221536</v>
      </c>
      <c r="H312" s="39">
        <f t="shared" si="47"/>
        <v>719.39909772896056</v>
      </c>
      <c r="I312" s="37">
        <f t="shared" si="49"/>
        <v>2547.9148629504966</v>
      </c>
      <c r="J312" s="40">
        <f t="shared" si="50"/>
        <v>-99.679202764558482</v>
      </c>
      <c r="K312" s="37">
        <f t="shared" si="51"/>
        <v>2448.2356601859383</v>
      </c>
      <c r="L312" s="37">
        <f t="shared" si="52"/>
        <v>3095716.5584848532</v>
      </c>
      <c r="M312" s="37">
        <f t="shared" si="53"/>
        <v>2974606.3271259149</v>
      </c>
      <c r="N312" s="41">
        <f>'jan-feb'!M312</f>
        <v>1203093.7250052416</v>
      </c>
      <c r="O312" s="41">
        <f t="shared" si="54"/>
        <v>1771512.6021206733</v>
      </c>
      <c r="Q312" s="4"/>
      <c r="R312" s="4"/>
      <c r="S312" s="4"/>
      <c r="T312" s="4"/>
    </row>
    <row r="313" spans="1:20" s="34" customFormat="1" x14ac:dyDescent="0.2">
      <c r="A313" s="33">
        <v>5047</v>
      </c>
      <c r="B313" s="34" t="s">
        <v>379</v>
      </c>
      <c r="C313" s="36">
        <v>29366355</v>
      </c>
      <c r="D313" s="36">
        <v>3865</v>
      </c>
      <c r="E313" s="37">
        <f t="shared" si="48"/>
        <v>7598.0219922380338</v>
      </c>
      <c r="F313" s="38">
        <f t="shared" si="45"/>
        <v>0.76585221586765262</v>
      </c>
      <c r="G313" s="39">
        <f t="shared" si="46"/>
        <v>1393.7884958046418</v>
      </c>
      <c r="H313" s="39">
        <f t="shared" si="47"/>
        <v>465.80819056910553</v>
      </c>
      <c r="I313" s="37">
        <f t="shared" si="49"/>
        <v>1859.5966863737474</v>
      </c>
      <c r="J313" s="40">
        <f t="shared" si="50"/>
        <v>-99.679202764558482</v>
      </c>
      <c r="K313" s="37">
        <f t="shared" si="51"/>
        <v>1759.9174836091888</v>
      </c>
      <c r="L313" s="37">
        <f t="shared" si="52"/>
        <v>7187341.1928345338</v>
      </c>
      <c r="M313" s="37">
        <f t="shared" si="53"/>
        <v>6802081.0741495145</v>
      </c>
      <c r="N313" s="41">
        <f>'jan-feb'!M313</f>
        <v>2455907.617197745</v>
      </c>
      <c r="O313" s="41">
        <f t="shared" si="54"/>
        <v>4346173.4569517691</v>
      </c>
      <c r="Q313" s="4"/>
      <c r="R313" s="4"/>
      <c r="S313" s="4"/>
      <c r="T313" s="4"/>
    </row>
    <row r="314" spans="1:20" s="34" customFormat="1" x14ac:dyDescent="0.2">
      <c r="A314" s="33">
        <v>5049</v>
      </c>
      <c r="B314" s="34" t="s">
        <v>380</v>
      </c>
      <c r="C314" s="36">
        <v>9254791</v>
      </c>
      <c r="D314" s="36">
        <v>1100</v>
      </c>
      <c r="E314" s="37">
        <f t="shared" si="48"/>
        <v>8413.4463636363635</v>
      </c>
      <c r="F314" s="38">
        <f t="shared" si="45"/>
        <v>0.84804394449727072</v>
      </c>
      <c r="G314" s="39">
        <f t="shared" si="46"/>
        <v>904.53387296564392</v>
      </c>
      <c r="H314" s="39">
        <f t="shared" si="47"/>
        <v>180.40966057969015</v>
      </c>
      <c r="I314" s="37">
        <f t="shared" si="49"/>
        <v>1084.943533545334</v>
      </c>
      <c r="J314" s="40">
        <f t="shared" si="50"/>
        <v>-99.679202764558482</v>
      </c>
      <c r="K314" s="37">
        <f t="shared" si="51"/>
        <v>985.26433078077559</v>
      </c>
      <c r="L314" s="37">
        <f t="shared" si="52"/>
        <v>1193437.8868998676</v>
      </c>
      <c r="M314" s="37">
        <f t="shared" si="53"/>
        <v>1083790.7638588531</v>
      </c>
      <c r="N314" s="41">
        <f>'jan-feb'!M314</f>
        <v>49622.521362218024</v>
      </c>
      <c r="O314" s="41">
        <f t="shared" si="54"/>
        <v>1034168.2424966351</v>
      </c>
      <c r="Q314" s="4"/>
      <c r="R314" s="4"/>
      <c r="S314" s="4"/>
      <c r="T314" s="4"/>
    </row>
    <row r="315" spans="1:20" s="34" customFormat="1" x14ac:dyDescent="0.2">
      <c r="A315" s="33">
        <v>5052</v>
      </c>
      <c r="B315" s="34" t="s">
        <v>381</v>
      </c>
      <c r="C315" s="36">
        <v>4240511</v>
      </c>
      <c r="D315" s="36">
        <v>563</v>
      </c>
      <c r="E315" s="37">
        <f t="shared" si="48"/>
        <v>7531.991119005329</v>
      </c>
      <c r="F315" s="38">
        <f t="shared" si="45"/>
        <v>0.75919655066523495</v>
      </c>
      <c r="G315" s="39">
        <f t="shared" si="46"/>
        <v>1433.4070197442645</v>
      </c>
      <c r="H315" s="39">
        <f t="shared" si="47"/>
        <v>488.91899620055221</v>
      </c>
      <c r="I315" s="37">
        <f t="shared" si="49"/>
        <v>1922.3260159448168</v>
      </c>
      <c r="J315" s="40">
        <f t="shared" si="50"/>
        <v>-99.679202764558482</v>
      </c>
      <c r="K315" s="37">
        <f t="shared" si="51"/>
        <v>1822.6468131802583</v>
      </c>
      <c r="L315" s="37">
        <f t="shared" si="52"/>
        <v>1082269.5469769319</v>
      </c>
      <c r="M315" s="37">
        <f t="shared" si="53"/>
        <v>1026150.1558204854</v>
      </c>
      <c r="N315" s="41">
        <f>'jan-feb'!M315</f>
        <v>398642.82726580341</v>
      </c>
      <c r="O315" s="41">
        <f t="shared" si="54"/>
        <v>627507.32855468197</v>
      </c>
      <c r="Q315" s="4"/>
      <c r="R315" s="4"/>
      <c r="S315" s="4"/>
      <c r="T315" s="4"/>
    </row>
    <row r="316" spans="1:20" s="34" customFormat="1" x14ac:dyDescent="0.2">
      <c r="A316" s="33">
        <v>5053</v>
      </c>
      <c r="B316" s="34" t="s">
        <v>382</v>
      </c>
      <c r="C316" s="36">
        <v>53072875</v>
      </c>
      <c r="D316" s="36">
        <v>6764</v>
      </c>
      <c r="E316" s="37">
        <f t="shared" si="48"/>
        <v>7846.3741868716734</v>
      </c>
      <c r="F316" s="38">
        <f t="shared" si="45"/>
        <v>0.79088518876113367</v>
      </c>
      <c r="G316" s="39">
        <f t="shared" si="46"/>
        <v>1244.7771790244581</v>
      </c>
      <c r="H316" s="39">
        <f t="shared" si="47"/>
        <v>378.88492244733169</v>
      </c>
      <c r="I316" s="37">
        <f t="shared" si="49"/>
        <v>1623.6621014717898</v>
      </c>
      <c r="J316" s="40">
        <f t="shared" si="50"/>
        <v>-99.679202764558482</v>
      </c>
      <c r="K316" s="37">
        <f t="shared" si="51"/>
        <v>1523.9828987072312</v>
      </c>
      <c r="L316" s="37">
        <f t="shared" si="52"/>
        <v>10982450.454355186</v>
      </c>
      <c r="M316" s="37">
        <f t="shared" si="53"/>
        <v>10308220.326855712</v>
      </c>
      <c r="N316" s="41">
        <f>'jan-feb'!M316</f>
        <v>4180358.7559962589</v>
      </c>
      <c r="O316" s="41">
        <f t="shared" si="54"/>
        <v>6127861.5708594527</v>
      </c>
      <c r="Q316" s="4"/>
      <c r="R316" s="4"/>
      <c r="S316" s="4"/>
      <c r="T316" s="4"/>
    </row>
    <row r="317" spans="1:20" s="34" customFormat="1" x14ac:dyDescent="0.2">
      <c r="A317" s="33">
        <v>5054</v>
      </c>
      <c r="B317" s="34" t="s">
        <v>383</v>
      </c>
      <c r="C317" s="36">
        <v>72050008</v>
      </c>
      <c r="D317" s="36">
        <v>9948</v>
      </c>
      <c r="E317" s="37">
        <f t="shared" si="48"/>
        <v>7242.6626457579414</v>
      </c>
      <c r="F317" s="38">
        <f t="shared" si="45"/>
        <v>0.73003332205435689</v>
      </c>
      <c r="G317" s="39">
        <f t="shared" si="46"/>
        <v>1607.0041036926971</v>
      </c>
      <c r="H317" s="39">
        <f t="shared" si="47"/>
        <v>590.18396183713787</v>
      </c>
      <c r="I317" s="37">
        <f t="shared" si="49"/>
        <v>2197.1880655298351</v>
      </c>
      <c r="J317" s="40">
        <f t="shared" si="50"/>
        <v>-99.679202764558482</v>
      </c>
      <c r="K317" s="37">
        <f t="shared" si="51"/>
        <v>2097.5088627652767</v>
      </c>
      <c r="L317" s="37">
        <f t="shared" si="52"/>
        <v>21857626.875890799</v>
      </c>
      <c r="M317" s="37">
        <f t="shared" si="53"/>
        <v>20866018.166788973</v>
      </c>
      <c r="N317" s="41">
        <f>'jan-feb'!M317</f>
        <v>7652451.8210305711</v>
      </c>
      <c r="O317" s="41">
        <f t="shared" si="54"/>
        <v>13213566.345758401</v>
      </c>
      <c r="Q317" s="4"/>
      <c r="R317" s="4"/>
      <c r="S317" s="4"/>
      <c r="T317" s="4"/>
    </row>
    <row r="318" spans="1:20" s="34" customFormat="1" x14ac:dyDescent="0.2">
      <c r="A318" s="33">
        <v>5055</v>
      </c>
      <c r="B318" s="34" t="s">
        <v>411</v>
      </c>
      <c r="C318" s="36">
        <v>52012246</v>
      </c>
      <c r="D318" s="36">
        <v>5941</v>
      </c>
      <c r="E318" s="37">
        <f t="shared" si="48"/>
        <v>8754.7964989059074</v>
      </c>
      <c r="F318" s="38">
        <f t="shared" si="45"/>
        <v>0.88245076218613339</v>
      </c>
      <c r="G318" s="39">
        <f t="shared" si="46"/>
        <v>699.72379180391761</v>
      </c>
      <c r="H318" s="39">
        <f t="shared" si="47"/>
        <v>60.937113235349806</v>
      </c>
      <c r="I318" s="37">
        <f t="shared" si="49"/>
        <v>760.66090503926739</v>
      </c>
      <c r="J318" s="40">
        <f t="shared" si="50"/>
        <v>-99.679202764558482</v>
      </c>
      <c r="K318" s="37">
        <f t="shared" si="51"/>
        <v>660.98170227470894</v>
      </c>
      <c r="L318" s="37">
        <f t="shared" si="52"/>
        <v>4519086.4368382879</v>
      </c>
      <c r="M318" s="37">
        <f t="shared" si="53"/>
        <v>3926892.2932140459</v>
      </c>
      <c r="N318" s="41">
        <f>'jan-feb'!M318</f>
        <v>779978.9932844888</v>
      </c>
      <c r="O318" s="41">
        <f t="shared" si="54"/>
        <v>3146913.2999295574</v>
      </c>
      <c r="Q318" s="4"/>
      <c r="R318" s="4"/>
      <c r="S318" s="4"/>
      <c r="T318" s="4"/>
    </row>
    <row r="319" spans="1:20" s="34" customFormat="1" x14ac:dyDescent="0.2">
      <c r="A319" s="33">
        <v>5056</v>
      </c>
      <c r="B319" s="34" t="s">
        <v>355</v>
      </c>
      <c r="C319" s="36">
        <v>43889279</v>
      </c>
      <c r="D319" s="36">
        <v>5140</v>
      </c>
      <c r="E319" s="37">
        <f t="shared" si="48"/>
        <v>8538.7702334630358</v>
      </c>
      <c r="F319" s="38">
        <f t="shared" si="45"/>
        <v>0.86067612212269962</v>
      </c>
      <c r="G319" s="39">
        <f t="shared" si="46"/>
        <v>829.33955106964061</v>
      </c>
      <c r="H319" s="39">
        <f t="shared" si="47"/>
        <v>136.54630614035486</v>
      </c>
      <c r="I319" s="37">
        <f t="shared" si="49"/>
        <v>965.88585720999549</v>
      </c>
      <c r="J319" s="40">
        <f t="shared" si="50"/>
        <v>-99.679202764558482</v>
      </c>
      <c r="K319" s="37">
        <f t="shared" si="51"/>
        <v>866.20665444543704</v>
      </c>
      <c r="L319" s="37">
        <f t="shared" si="52"/>
        <v>4964653.3060593773</v>
      </c>
      <c r="M319" s="37">
        <f t="shared" si="53"/>
        <v>4452302.2038495466</v>
      </c>
      <c r="N319" s="41">
        <f>'jan-feb'!M319</f>
        <v>1322599.5582526289</v>
      </c>
      <c r="O319" s="41">
        <f t="shared" si="54"/>
        <v>3129702.6455969177</v>
      </c>
      <c r="Q319" s="4"/>
      <c r="R319" s="4"/>
      <c r="S319" s="4"/>
      <c r="T319" s="4"/>
    </row>
    <row r="320" spans="1:20" s="34" customFormat="1" x14ac:dyDescent="0.2">
      <c r="A320" s="33">
        <v>5057</v>
      </c>
      <c r="B320" s="34" t="s">
        <v>357</v>
      </c>
      <c r="C320" s="36">
        <v>83241421</v>
      </c>
      <c r="D320" s="36">
        <v>10306</v>
      </c>
      <c r="E320" s="37">
        <f t="shared" si="48"/>
        <v>8076.9863186493303</v>
      </c>
      <c r="F320" s="38">
        <f t="shared" si="45"/>
        <v>0.81413002963002135</v>
      </c>
      <c r="G320" s="39">
        <f t="shared" si="46"/>
        <v>1106.4098999578639</v>
      </c>
      <c r="H320" s="39">
        <f t="shared" si="47"/>
        <v>298.17067632515176</v>
      </c>
      <c r="I320" s="37">
        <f t="shared" si="49"/>
        <v>1404.5805762830157</v>
      </c>
      <c r="J320" s="40">
        <f t="shared" si="50"/>
        <v>-99.679202764558482</v>
      </c>
      <c r="K320" s="37">
        <f t="shared" si="51"/>
        <v>1304.9013735184571</v>
      </c>
      <c r="L320" s="37">
        <f t="shared" si="52"/>
        <v>14475607.41917276</v>
      </c>
      <c r="M320" s="37">
        <f t="shared" si="53"/>
        <v>13448313.55548122</v>
      </c>
      <c r="N320" s="41">
        <f>'jan-feb'!M320</f>
        <v>5551833.5601267675</v>
      </c>
      <c r="O320" s="41">
        <f t="shared" si="54"/>
        <v>7896479.9953544522</v>
      </c>
      <c r="Q320" s="4"/>
      <c r="R320" s="4"/>
      <c r="S320" s="4"/>
      <c r="T320" s="4"/>
    </row>
    <row r="321" spans="1:20" s="34" customFormat="1" x14ac:dyDescent="0.2">
      <c r="A321" s="33">
        <v>5058</v>
      </c>
      <c r="B321" s="34" t="s">
        <v>358</v>
      </c>
      <c r="C321" s="36">
        <v>35603277</v>
      </c>
      <c r="D321" s="36">
        <v>4271</v>
      </c>
      <c r="E321" s="37">
        <f t="shared" si="48"/>
        <v>8336.0517443221725</v>
      </c>
      <c r="F321" s="38">
        <f t="shared" si="45"/>
        <v>0.84024285616683969</v>
      </c>
      <c r="G321" s="39">
        <f t="shared" si="46"/>
        <v>950.97064455415853</v>
      </c>
      <c r="H321" s="39">
        <f t="shared" si="47"/>
        <v>207.49777733965701</v>
      </c>
      <c r="I321" s="37">
        <f t="shared" si="49"/>
        <v>1158.4684218938155</v>
      </c>
      <c r="J321" s="40">
        <f t="shared" si="50"/>
        <v>-99.679202764558482</v>
      </c>
      <c r="K321" s="37">
        <f t="shared" si="51"/>
        <v>1058.7892191292569</v>
      </c>
      <c r="L321" s="37">
        <f t="shared" si="52"/>
        <v>4947818.6299084863</v>
      </c>
      <c r="M321" s="37">
        <f t="shared" si="53"/>
        <v>4522088.7549010562</v>
      </c>
      <c r="N321" s="41">
        <f>'jan-feb'!M321</f>
        <v>860898.45267094008</v>
      </c>
      <c r="O321" s="41">
        <f t="shared" si="54"/>
        <v>3661190.302230116</v>
      </c>
      <c r="Q321" s="4"/>
      <c r="R321" s="4"/>
      <c r="S321" s="4"/>
      <c r="T321" s="4"/>
    </row>
    <row r="322" spans="1:20" s="34" customFormat="1" x14ac:dyDescent="0.2">
      <c r="A322" s="33">
        <v>5059</v>
      </c>
      <c r="B322" s="34" t="s">
        <v>412</v>
      </c>
      <c r="C322" s="36">
        <v>143183972</v>
      </c>
      <c r="D322" s="36">
        <v>18300</v>
      </c>
      <c r="E322" s="37">
        <f t="shared" si="48"/>
        <v>7824.2607650273221</v>
      </c>
      <c r="F322" s="38">
        <f t="shared" si="45"/>
        <v>0.78865623849786604</v>
      </c>
      <c r="G322" s="39">
        <f t="shared" si="46"/>
        <v>1258.0452321310688</v>
      </c>
      <c r="H322" s="39">
        <f t="shared" si="47"/>
        <v>386.62462009285463</v>
      </c>
      <c r="I322" s="37">
        <f t="shared" si="49"/>
        <v>1644.6698522239235</v>
      </c>
      <c r="J322" s="40">
        <f t="shared" si="50"/>
        <v>-99.679202764558482</v>
      </c>
      <c r="K322" s="37">
        <f t="shared" si="51"/>
        <v>1544.9906494593649</v>
      </c>
      <c r="L322" s="37">
        <f t="shared" si="52"/>
        <v>30097458.295697801</v>
      </c>
      <c r="M322" s="37">
        <f t="shared" si="53"/>
        <v>28273328.885106377</v>
      </c>
      <c r="N322" s="41">
        <f>'jan-feb'!M322</f>
        <v>11341729.695140682</v>
      </c>
      <c r="O322" s="41">
        <f t="shared" si="54"/>
        <v>16931599.189965695</v>
      </c>
      <c r="Q322" s="4"/>
      <c r="R322" s="4"/>
      <c r="S322" s="4"/>
      <c r="T322" s="4"/>
    </row>
    <row r="323" spans="1:20" s="34" customFormat="1" x14ac:dyDescent="0.2">
      <c r="A323" s="33">
        <v>5060</v>
      </c>
      <c r="B323" s="34" t="s">
        <v>413</v>
      </c>
      <c r="C323" s="36">
        <v>86027848</v>
      </c>
      <c r="D323" s="36">
        <v>9581</v>
      </c>
      <c r="E323" s="37">
        <f t="shared" si="48"/>
        <v>8979.0051142886969</v>
      </c>
      <c r="F323" s="38">
        <f t="shared" si="45"/>
        <v>0.90505015253837817</v>
      </c>
      <c r="G323" s="39">
        <f t="shared" si="46"/>
        <v>565.19862257424393</v>
      </c>
      <c r="H323" s="39">
        <f t="shared" si="47"/>
        <v>0</v>
      </c>
      <c r="I323" s="37">
        <f t="shared" si="49"/>
        <v>565.19862257424393</v>
      </c>
      <c r="J323" s="40">
        <f t="shared" si="50"/>
        <v>-99.679202764558482</v>
      </c>
      <c r="K323" s="37">
        <f t="shared" si="51"/>
        <v>465.51941980968547</v>
      </c>
      <c r="L323" s="37">
        <f t="shared" si="52"/>
        <v>5415168.002883831</v>
      </c>
      <c r="M323" s="37">
        <f t="shared" si="53"/>
        <v>4460141.5611965964</v>
      </c>
      <c r="N323" s="41">
        <f>'jan-feb'!M323</f>
        <v>976892.05306492036</v>
      </c>
      <c r="O323" s="41">
        <f t="shared" si="54"/>
        <v>3483249.5081316759</v>
      </c>
      <c r="Q323" s="4"/>
      <c r="R323" s="4"/>
      <c r="S323" s="4"/>
      <c r="T323" s="4"/>
    </row>
    <row r="324" spans="1:20" s="34" customFormat="1" x14ac:dyDescent="0.2">
      <c r="A324" s="33">
        <v>5061</v>
      </c>
      <c r="B324" s="34" t="s">
        <v>285</v>
      </c>
      <c r="C324" s="36">
        <v>16165643</v>
      </c>
      <c r="D324" s="36">
        <v>1989</v>
      </c>
      <c r="E324" s="37">
        <f t="shared" si="48"/>
        <v>8127.5228758169933</v>
      </c>
      <c r="F324" s="38">
        <f t="shared" si="45"/>
        <v>0.81922392568990576</v>
      </c>
      <c r="G324" s="39">
        <f t="shared" si="46"/>
        <v>1076.0879656572661</v>
      </c>
      <c r="H324" s="39">
        <f t="shared" si="47"/>
        <v>280.48288131646973</v>
      </c>
      <c r="I324" s="37">
        <f t="shared" si="49"/>
        <v>1356.5708469737358</v>
      </c>
      <c r="J324" s="40">
        <f t="shared" si="50"/>
        <v>-99.679202764558482</v>
      </c>
      <c r="K324" s="37">
        <f t="shared" si="51"/>
        <v>1256.8916442091772</v>
      </c>
      <c r="L324" s="37">
        <f t="shared" si="52"/>
        <v>2698219.4146307604</v>
      </c>
      <c r="M324" s="37">
        <f t="shared" si="53"/>
        <v>2499957.4803320537</v>
      </c>
      <c r="N324" s="41">
        <f>'jan-feb'!M324</f>
        <v>241823.77980859255</v>
      </c>
      <c r="O324" s="41">
        <f t="shared" si="54"/>
        <v>2258133.7005234612</v>
      </c>
      <c r="Q324" s="4"/>
      <c r="R324" s="4"/>
      <c r="S324" s="4"/>
      <c r="T324" s="4"/>
    </row>
    <row r="325" spans="1:20" s="34" customFormat="1" x14ac:dyDescent="0.2">
      <c r="A325" s="33">
        <v>5401</v>
      </c>
      <c r="B325" s="34" t="s">
        <v>324</v>
      </c>
      <c r="C325" s="36">
        <v>771085141</v>
      </c>
      <c r="D325" s="36">
        <v>77095</v>
      </c>
      <c r="E325" s="37">
        <f t="shared" si="48"/>
        <v>10001.75291523445</v>
      </c>
      <c r="F325" s="38">
        <f t="shared" si="45"/>
        <v>1.0081393079038468</v>
      </c>
      <c r="G325" s="39">
        <f t="shared" si="46"/>
        <v>-48.450057993208247</v>
      </c>
      <c r="H325" s="39">
        <f t="shared" si="47"/>
        <v>0</v>
      </c>
      <c r="I325" s="37">
        <f t="shared" si="49"/>
        <v>-48.450057993208247</v>
      </c>
      <c r="J325" s="40">
        <f t="shared" si="50"/>
        <v>-99.679202764558482</v>
      </c>
      <c r="K325" s="37">
        <f t="shared" si="51"/>
        <v>-148.12926075776673</v>
      </c>
      <c r="L325" s="37">
        <f t="shared" si="52"/>
        <v>-3735257.22098639</v>
      </c>
      <c r="M325" s="37">
        <f t="shared" si="53"/>
        <v>-11420025.358120026</v>
      </c>
      <c r="N325" s="41">
        <f>'jan-feb'!M325</f>
        <v>-4304273.8014361924</v>
      </c>
      <c r="O325" s="41">
        <f t="shared" si="54"/>
        <v>-7115751.5566838337</v>
      </c>
      <c r="Q325" s="4"/>
      <c r="R325" s="4"/>
      <c r="S325" s="4"/>
      <c r="T325" s="4"/>
    </row>
    <row r="326" spans="1:20" s="34" customFormat="1" x14ac:dyDescent="0.2">
      <c r="A326" s="33">
        <v>5402</v>
      </c>
      <c r="B326" s="34" t="s">
        <v>386</v>
      </c>
      <c r="C326" s="36">
        <v>213205459</v>
      </c>
      <c r="D326" s="36">
        <v>24738</v>
      </c>
      <c r="E326" s="37">
        <f t="shared" si="48"/>
        <v>8618.5406661815832</v>
      </c>
      <c r="F326" s="38">
        <f t="shared" si="45"/>
        <v>0.86871668356364196</v>
      </c>
      <c r="G326" s="39">
        <f t="shared" si="46"/>
        <v>781.47729143851211</v>
      </c>
      <c r="H326" s="39">
        <f t="shared" si="47"/>
        <v>108.62665468886325</v>
      </c>
      <c r="I326" s="37">
        <f t="shared" si="49"/>
        <v>890.10394612737537</v>
      </c>
      <c r="J326" s="40">
        <f t="shared" si="50"/>
        <v>-99.679202764558482</v>
      </c>
      <c r="K326" s="37">
        <f t="shared" si="51"/>
        <v>790.42474336281691</v>
      </c>
      <c r="L326" s="37">
        <f t="shared" si="52"/>
        <v>22019391.41929901</v>
      </c>
      <c r="M326" s="37">
        <f t="shared" si="53"/>
        <v>19553527.301309366</v>
      </c>
      <c r="N326" s="41">
        <f>'jan-feb'!M326</f>
        <v>8018989.6772672171</v>
      </c>
      <c r="O326" s="41">
        <f t="shared" si="54"/>
        <v>11534537.62404215</v>
      </c>
      <c r="Q326" s="4"/>
      <c r="R326" s="4"/>
      <c r="S326" s="4"/>
      <c r="T326" s="4"/>
    </row>
    <row r="327" spans="1:20" s="34" customFormat="1" x14ac:dyDescent="0.2">
      <c r="A327" s="33">
        <v>5403</v>
      </c>
      <c r="B327" s="34" t="s">
        <v>342</v>
      </c>
      <c r="C327" s="36">
        <v>182476814</v>
      </c>
      <c r="D327" s="36">
        <v>20847</v>
      </c>
      <c r="E327" s="37">
        <f t="shared" si="48"/>
        <v>8753.1450088741785</v>
      </c>
      <c r="F327" s="38">
        <f t="shared" si="45"/>
        <v>0.8822842981641057</v>
      </c>
      <c r="G327" s="39">
        <f t="shared" si="46"/>
        <v>700.71468582295495</v>
      </c>
      <c r="H327" s="39">
        <f t="shared" si="47"/>
        <v>61.515134746454891</v>
      </c>
      <c r="I327" s="37">
        <f t="shared" si="49"/>
        <v>762.22982056940987</v>
      </c>
      <c r="J327" s="40">
        <f t="shared" si="50"/>
        <v>-99.679202764558482</v>
      </c>
      <c r="K327" s="37">
        <f t="shared" si="51"/>
        <v>662.55061780485141</v>
      </c>
      <c r="L327" s="37">
        <f t="shared" si="52"/>
        <v>15890205.069410488</v>
      </c>
      <c r="M327" s="37">
        <f t="shared" si="53"/>
        <v>13812192.729377737</v>
      </c>
      <c r="N327" s="41">
        <f>'jan-feb'!M327</f>
        <v>990043.51567105553</v>
      </c>
      <c r="O327" s="41">
        <f t="shared" si="54"/>
        <v>12822149.213706682</v>
      </c>
      <c r="Q327" s="4"/>
      <c r="R327" s="4"/>
      <c r="S327" s="4"/>
      <c r="T327" s="4"/>
    </row>
    <row r="328" spans="1:20" s="34" customFormat="1" x14ac:dyDescent="0.2">
      <c r="A328" s="33">
        <v>5404</v>
      </c>
      <c r="B328" s="34" t="s">
        <v>339</v>
      </c>
      <c r="C328" s="36">
        <v>14019603</v>
      </c>
      <c r="D328" s="36">
        <v>1959</v>
      </c>
      <c r="E328" s="37">
        <f t="shared" si="48"/>
        <v>7156.5099540581932</v>
      </c>
      <c r="F328" s="38">
        <f t="shared" ref="F328:F361" si="55">IF(ISNUMBER(C328),E328/E$365,"")</f>
        <v>0.72134945276461038</v>
      </c>
      <c r="G328" s="39">
        <f t="shared" ref="G328:G362" si="56">(E$365-E328)*0.6</f>
        <v>1658.6957187125461</v>
      </c>
      <c r="H328" s="39">
        <f t="shared" ref="H328:H363" si="57">IF(E328&gt;=E$365*0.9,0,IF(E328&lt;0.9*E$365,(E$365*0.9-E328)*0.35))</f>
        <v>620.33740393204971</v>
      </c>
      <c r="I328" s="37">
        <f t="shared" si="49"/>
        <v>2279.033122644596</v>
      </c>
      <c r="J328" s="40">
        <f t="shared" si="50"/>
        <v>-99.679202764558482</v>
      </c>
      <c r="K328" s="37">
        <f t="shared" si="51"/>
        <v>2179.3539198800377</v>
      </c>
      <c r="L328" s="37">
        <f t="shared" si="52"/>
        <v>4464625.8872607639</v>
      </c>
      <c r="M328" s="37">
        <f t="shared" si="53"/>
        <v>4269354.329044994</v>
      </c>
      <c r="N328" s="41">
        <f>'jan-feb'!M328</f>
        <v>1190623.3540207974</v>
      </c>
      <c r="O328" s="41">
        <f t="shared" si="54"/>
        <v>3078730.9750241963</v>
      </c>
      <c r="Q328" s="4"/>
      <c r="R328" s="4"/>
      <c r="S328" s="4"/>
      <c r="T328" s="4"/>
    </row>
    <row r="329" spans="1:20" s="34" customFormat="1" x14ac:dyDescent="0.2">
      <c r="A329" s="33">
        <v>5405</v>
      </c>
      <c r="B329" s="34" t="s">
        <v>340</v>
      </c>
      <c r="C329" s="36">
        <v>48617010</v>
      </c>
      <c r="D329" s="36">
        <v>5642</v>
      </c>
      <c r="E329" s="37">
        <f t="shared" ref="E329:E363" si="58">(C329)/D329</f>
        <v>8616.9815668202773</v>
      </c>
      <c r="F329" s="38">
        <f t="shared" si="55"/>
        <v>0.86855953217584214</v>
      </c>
      <c r="G329" s="39">
        <f t="shared" si="56"/>
        <v>782.41275105529564</v>
      </c>
      <c r="H329" s="39">
        <f t="shared" si="57"/>
        <v>109.17233946532032</v>
      </c>
      <c r="I329" s="37">
        <f t="shared" ref="I329:I363" si="59">G329+H329</f>
        <v>891.58509052061595</v>
      </c>
      <c r="J329" s="40">
        <f t="shared" ref="J329:J363" si="60">I$367</f>
        <v>-99.679202764558482</v>
      </c>
      <c r="K329" s="37">
        <f t="shared" ref="K329:K363" si="61">I329+J329</f>
        <v>791.9058877560575</v>
      </c>
      <c r="L329" s="37">
        <f t="shared" ref="L329:L362" si="62">(I329*D329)</f>
        <v>5030323.080717315</v>
      </c>
      <c r="M329" s="37">
        <f t="shared" ref="M329:M362" si="63">(K329*D329)</f>
        <v>4467933.018719676</v>
      </c>
      <c r="N329" s="41">
        <f>'jan-feb'!M329</f>
        <v>1113574.5126596682</v>
      </c>
      <c r="O329" s="41">
        <f t="shared" ref="O329:O362" si="64">M329-N329</f>
        <v>3354358.506060008</v>
      </c>
      <c r="Q329" s="4"/>
      <c r="R329" s="4"/>
      <c r="S329" s="4"/>
      <c r="T329" s="4"/>
    </row>
    <row r="330" spans="1:20" s="34" customFormat="1" x14ac:dyDescent="0.2">
      <c r="A330" s="33">
        <v>5406</v>
      </c>
      <c r="B330" s="34" t="s">
        <v>341</v>
      </c>
      <c r="C330" s="36">
        <v>107125637</v>
      </c>
      <c r="D330" s="36">
        <v>11331</v>
      </c>
      <c r="E330" s="37">
        <f t="shared" si="58"/>
        <v>9454.2085429353101</v>
      </c>
      <c r="F330" s="38">
        <f t="shared" si="55"/>
        <v>0.95294888186407667</v>
      </c>
      <c r="G330" s="39">
        <f t="shared" si="56"/>
        <v>280.07656538627595</v>
      </c>
      <c r="H330" s="39">
        <f t="shared" si="57"/>
        <v>0</v>
      </c>
      <c r="I330" s="37">
        <f t="shared" si="59"/>
        <v>280.07656538627595</v>
      </c>
      <c r="J330" s="40">
        <f t="shared" si="60"/>
        <v>-99.679202764558482</v>
      </c>
      <c r="K330" s="37">
        <f t="shared" si="61"/>
        <v>180.39736262171746</v>
      </c>
      <c r="L330" s="37">
        <f t="shared" si="62"/>
        <v>3173547.5623918925</v>
      </c>
      <c r="M330" s="37">
        <f t="shared" si="63"/>
        <v>2044082.5158666805</v>
      </c>
      <c r="N330" s="41">
        <f>'jan-feb'!M330</f>
        <v>-60940.572040643092</v>
      </c>
      <c r="O330" s="41">
        <f t="shared" si="64"/>
        <v>2105023.0879073236</v>
      </c>
      <c r="Q330" s="4"/>
      <c r="R330" s="4"/>
      <c r="S330" s="4"/>
      <c r="T330" s="4"/>
    </row>
    <row r="331" spans="1:20" s="34" customFormat="1" x14ac:dyDescent="0.2">
      <c r="A331" s="33">
        <v>5411</v>
      </c>
      <c r="B331" s="34" t="s">
        <v>325</v>
      </c>
      <c r="C331" s="36">
        <v>20727502</v>
      </c>
      <c r="D331" s="36">
        <v>2822</v>
      </c>
      <c r="E331" s="37">
        <f t="shared" si="58"/>
        <v>7344.9688164422396</v>
      </c>
      <c r="F331" s="38">
        <f t="shared" si="55"/>
        <v>0.74034540164501172</v>
      </c>
      <c r="G331" s="39">
        <f t="shared" si="56"/>
        <v>1545.6204012821183</v>
      </c>
      <c r="H331" s="39">
        <f t="shared" si="57"/>
        <v>554.37680209763346</v>
      </c>
      <c r="I331" s="37">
        <f t="shared" si="59"/>
        <v>2099.9972033797517</v>
      </c>
      <c r="J331" s="40">
        <f t="shared" si="60"/>
        <v>-99.679202764558482</v>
      </c>
      <c r="K331" s="37">
        <f t="shared" si="61"/>
        <v>2000.3180006151931</v>
      </c>
      <c r="L331" s="37">
        <f t="shared" si="62"/>
        <v>5926192.1079376591</v>
      </c>
      <c r="M331" s="37">
        <f t="shared" si="63"/>
        <v>5644897.3977360753</v>
      </c>
      <c r="N331" s="41">
        <f>'jan-feb'!M331</f>
        <v>2288244.3615348083</v>
      </c>
      <c r="O331" s="41">
        <f t="shared" si="64"/>
        <v>3356653.036201267</v>
      </c>
      <c r="Q331" s="4"/>
      <c r="R331" s="4"/>
      <c r="S331" s="4"/>
      <c r="T331" s="4"/>
    </row>
    <row r="332" spans="1:20" s="34" customFormat="1" x14ac:dyDescent="0.2">
      <c r="A332" s="33">
        <v>5412</v>
      </c>
      <c r="B332" s="34" t="s">
        <v>313</v>
      </c>
      <c r="C332" s="36">
        <v>31444132</v>
      </c>
      <c r="D332" s="36">
        <v>4209</v>
      </c>
      <c r="E332" s="37">
        <f t="shared" si="58"/>
        <v>7470.6894749346638</v>
      </c>
      <c r="F332" s="38">
        <f t="shared" si="55"/>
        <v>0.75301757408477621</v>
      </c>
      <c r="G332" s="39">
        <f t="shared" si="56"/>
        <v>1470.1880061866636</v>
      </c>
      <c r="H332" s="39">
        <f t="shared" si="57"/>
        <v>510.374571625285</v>
      </c>
      <c r="I332" s="37">
        <f t="shared" si="59"/>
        <v>1980.5625778119486</v>
      </c>
      <c r="J332" s="40">
        <f t="shared" si="60"/>
        <v>-99.679202764558482</v>
      </c>
      <c r="K332" s="37">
        <f t="shared" si="61"/>
        <v>1880.88337504739</v>
      </c>
      <c r="L332" s="37">
        <f t="shared" si="62"/>
        <v>8336187.8900104919</v>
      </c>
      <c r="M332" s="37">
        <f t="shared" si="63"/>
        <v>7916638.1255744649</v>
      </c>
      <c r="N332" s="41">
        <f>'jan-feb'!M332</f>
        <v>3255990.605882355</v>
      </c>
      <c r="O332" s="41">
        <f t="shared" si="64"/>
        <v>4660647.5196921099</v>
      </c>
      <c r="Q332" s="4"/>
      <c r="R332" s="4"/>
      <c r="S332" s="4"/>
      <c r="T332" s="4"/>
    </row>
    <row r="333" spans="1:20" s="34" customFormat="1" x14ac:dyDescent="0.2">
      <c r="A333" s="33">
        <v>5413</v>
      </c>
      <c r="B333" s="34" t="s">
        <v>326</v>
      </c>
      <c r="C333" s="36">
        <v>11046107</v>
      </c>
      <c r="D333" s="36">
        <v>1320</v>
      </c>
      <c r="E333" s="37">
        <f t="shared" si="58"/>
        <v>8368.2628787878784</v>
      </c>
      <c r="F333" s="38">
        <f t="shared" si="55"/>
        <v>0.84348961811769652</v>
      </c>
      <c r="G333" s="39">
        <f t="shared" si="56"/>
        <v>931.64396387473494</v>
      </c>
      <c r="H333" s="39">
        <f t="shared" si="57"/>
        <v>196.22388027665991</v>
      </c>
      <c r="I333" s="37">
        <f t="shared" si="59"/>
        <v>1127.8678441513948</v>
      </c>
      <c r="J333" s="40">
        <f t="shared" si="60"/>
        <v>-99.679202764558482</v>
      </c>
      <c r="K333" s="37">
        <f t="shared" si="61"/>
        <v>1028.1886413868363</v>
      </c>
      <c r="L333" s="37">
        <f t="shared" si="62"/>
        <v>1488785.5542798412</v>
      </c>
      <c r="M333" s="37">
        <f t="shared" si="63"/>
        <v>1357209.0066306239</v>
      </c>
      <c r="N333" s="41">
        <f>'jan-feb'!M333</f>
        <v>488875.15309211425</v>
      </c>
      <c r="O333" s="41">
        <f t="shared" si="64"/>
        <v>868333.85353850969</v>
      </c>
      <c r="Q333" s="4"/>
      <c r="R333" s="4"/>
      <c r="S333" s="4"/>
      <c r="T333" s="4"/>
    </row>
    <row r="334" spans="1:20" s="34" customFormat="1" x14ac:dyDescent="0.2">
      <c r="A334" s="33">
        <v>5414</v>
      </c>
      <c r="B334" s="34" t="s">
        <v>327</v>
      </c>
      <c r="C334" s="36">
        <v>9046644</v>
      </c>
      <c r="D334" s="36">
        <v>1092</v>
      </c>
      <c r="E334" s="37">
        <f t="shared" si="58"/>
        <v>8284.4725274725279</v>
      </c>
      <c r="F334" s="38">
        <f t="shared" si="55"/>
        <v>0.83504386390841068</v>
      </c>
      <c r="G334" s="39">
        <f t="shared" si="56"/>
        <v>981.91817466394525</v>
      </c>
      <c r="H334" s="39">
        <f t="shared" si="57"/>
        <v>225.55050323703261</v>
      </c>
      <c r="I334" s="37">
        <f t="shared" si="59"/>
        <v>1207.4686779009778</v>
      </c>
      <c r="J334" s="40">
        <f t="shared" si="60"/>
        <v>-99.679202764558482</v>
      </c>
      <c r="K334" s="37">
        <f t="shared" si="61"/>
        <v>1107.7894751364192</v>
      </c>
      <c r="L334" s="37">
        <f t="shared" si="62"/>
        <v>1318555.7962678678</v>
      </c>
      <c r="M334" s="37">
        <f t="shared" si="63"/>
        <v>1209706.1068489698</v>
      </c>
      <c r="N334" s="41">
        <f>'jan-feb'!M334</f>
        <v>203031.73793412925</v>
      </c>
      <c r="O334" s="41">
        <f t="shared" si="64"/>
        <v>1006674.3689148405</v>
      </c>
      <c r="Q334" s="4"/>
      <c r="R334" s="4"/>
      <c r="S334" s="4"/>
      <c r="T334" s="4"/>
    </row>
    <row r="335" spans="1:20" s="34" customFormat="1" x14ac:dyDescent="0.2">
      <c r="A335" s="33">
        <v>5415</v>
      </c>
      <c r="B335" s="34" t="s">
        <v>387</v>
      </c>
      <c r="C335" s="36">
        <v>6271935</v>
      </c>
      <c r="D335" s="36">
        <v>1020</v>
      </c>
      <c r="E335" s="37">
        <f t="shared" si="58"/>
        <v>6148.9558823529414</v>
      </c>
      <c r="F335" s="38">
        <f t="shared" si="55"/>
        <v>0.61979176851333684</v>
      </c>
      <c r="G335" s="39">
        <f t="shared" si="56"/>
        <v>2263.2281617356971</v>
      </c>
      <c r="H335" s="39">
        <f t="shared" si="57"/>
        <v>972.98132902888779</v>
      </c>
      <c r="I335" s="37">
        <f t="shared" si="59"/>
        <v>3236.2094907645851</v>
      </c>
      <c r="J335" s="40">
        <f t="shared" si="60"/>
        <v>-99.679202764558482</v>
      </c>
      <c r="K335" s="37">
        <f t="shared" si="61"/>
        <v>3136.5302880000268</v>
      </c>
      <c r="L335" s="37">
        <f t="shared" si="62"/>
        <v>3300933.680579877</v>
      </c>
      <c r="M335" s="37">
        <f t="shared" si="63"/>
        <v>3199260.8937600274</v>
      </c>
      <c r="N335" s="41">
        <f>'jan-feb'!M335</f>
        <v>1606443.2728439064</v>
      </c>
      <c r="O335" s="41">
        <f t="shared" si="64"/>
        <v>1592817.6209161209</v>
      </c>
      <c r="Q335" s="4"/>
      <c r="R335" s="4"/>
      <c r="S335" s="4"/>
      <c r="T335" s="4"/>
    </row>
    <row r="336" spans="1:20" s="34" customFormat="1" x14ac:dyDescent="0.2">
      <c r="A336" s="33">
        <v>5416</v>
      </c>
      <c r="B336" s="34" t="s">
        <v>328</v>
      </c>
      <c r="C336" s="36">
        <v>41375587</v>
      </c>
      <c r="D336" s="36">
        <v>3959</v>
      </c>
      <c r="E336" s="37">
        <f t="shared" si="58"/>
        <v>10451.019701944935</v>
      </c>
      <c r="F336" s="38">
        <f t="shared" si="55"/>
        <v>1.0534237206719936</v>
      </c>
      <c r="G336" s="39">
        <f t="shared" si="56"/>
        <v>-318.01013001949906</v>
      </c>
      <c r="H336" s="39">
        <f t="shared" si="57"/>
        <v>0</v>
      </c>
      <c r="I336" s="37">
        <f t="shared" si="59"/>
        <v>-318.01013001949906</v>
      </c>
      <c r="J336" s="40">
        <f t="shared" si="60"/>
        <v>-99.679202764558482</v>
      </c>
      <c r="K336" s="37">
        <f t="shared" si="61"/>
        <v>-417.68933278405757</v>
      </c>
      <c r="L336" s="37">
        <f t="shared" si="62"/>
        <v>-1259002.1047471967</v>
      </c>
      <c r="M336" s="37">
        <f t="shared" si="63"/>
        <v>-1653632.0684920838</v>
      </c>
      <c r="N336" s="41">
        <f>'jan-feb'!M336</f>
        <v>-3673984.3010245245</v>
      </c>
      <c r="O336" s="41">
        <f t="shared" si="64"/>
        <v>2020352.2325324407</v>
      </c>
      <c r="Q336" s="4"/>
      <c r="R336" s="4"/>
      <c r="S336" s="4"/>
      <c r="T336" s="4"/>
    </row>
    <row r="337" spans="1:20" s="34" customFormat="1" x14ac:dyDescent="0.2">
      <c r="A337" s="33">
        <v>5417</v>
      </c>
      <c r="B337" s="34" t="s">
        <v>329</v>
      </c>
      <c r="C337" s="36">
        <v>16969004</v>
      </c>
      <c r="D337" s="36">
        <v>2089</v>
      </c>
      <c r="E337" s="37">
        <f t="shared" si="58"/>
        <v>8123.0272857826712</v>
      </c>
      <c r="F337" s="38">
        <f t="shared" si="55"/>
        <v>0.81877078701869166</v>
      </c>
      <c r="G337" s="39">
        <f t="shared" si="56"/>
        <v>1078.7853196778592</v>
      </c>
      <c r="H337" s="39">
        <f t="shared" si="57"/>
        <v>282.05633782848241</v>
      </c>
      <c r="I337" s="37">
        <f t="shared" si="59"/>
        <v>1360.8416575063416</v>
      </c>
      <c r="J337" s="40">
        <f t="shared" si="60"/>
        <v>-99.679202764558482</v>
      </c>
      <c r="K337" s="37">
        <f t="shared" si="61"/>
        <v>1261.162454741783</v>
      </c>
      <c r="L337" s="37">
        <f t="shared" si="62"/>
        <v>2842798.2225307473</v>
      </c>
      <c r="M337" s="37">
        <f t="shared" si="63"/>
        <v>2634568.3679555845</v>
      </c>
      <c r="N337" s="41">
        <f>'jan-feb'!M337</f>
        <v>1183020.5221283543</v>
      </c>
      <c r="O337" s="41">
        <f t="shared" si="64"/>
        <v>1451547.8458272303</v>
      </c>
      <c r="Q337" s="4"/>
      <c r="R337" s="4"/>
      <c r="S337" s="4"/>
      <c r="T337" s="4"/>
    </row>
    <row r="338" spans="1:20" s="34" customFormat="1" x14ac:dyDescent="0.2">
      <c r="A338" s="33">
        <v>5418</v>
      </c>
      <c r="B338" s="34" t="s">
        <v>330</v>
      </c>
      <c r="C338" s="36">
        <v>61201401</v>
      </c>
      <c r="D338" s="36">
        <v>6609</v>
      </c>
      <c r="E338" s="37">
        <f t="shared" si="58"/>
        <v>9260.3118474807088</v>
      </c>
      <c r="F338" s="38">
        <f t="shared" si="55"/>
        <v>0.93340481973645695</v>
      </c>
      <c r="G338" s="39">
        <f t="shared" si="56"/>
        <v>396.41458265903674</v>
      </c>
      <c r="H338" s="39">
        <f t="shared" si="57"/>
        <v>0</v>
      </c>
      <c r="I338" s="37">
        <f t="shared" si="59"/>
        <v>396.41458265903674</v>
      </c>
      <c r="J338" s="40">
        <f t="shared" si="60"/>
        <v>-99.679202764558482</v>
      </c>
      <c r="K338" s="37">
        <f t="shared" si="61"/>
        <v>296.73537989447823</v>
      </c>
      <c r="L338" s="37">
        <f t="shared" si="62"/>
        <v>2619903.9767935737</v>
      </c>
      <c r="M338" s="37">
        <f t="shared" si="63"/>
        <v>1961124.1257226067</v>
      </c>
      <c r="N338" s="41">
        <f>'jan-feb'!M338</f>
        <v>-617030.59047009167</v>
      </c>
      <c r="O338" s="41">
        <f t="shared" si="64"/>
        <v>2578154.7161926981</v>
      </c>
      <c r="Q338" s="4"/>
      <c r="R338" s="4"/>
      <c r="S338" s="4"/>
      <c r="T338" s="4"/>
    </row>
    <row r="339" spans="1:20" s="34" customFormat="1" x14ac:dyDescent="0.2">
      <c r="A339" s="33">
        <v>5419</v>
      </c>
      <c r="B339" s="34" t="s">
        <v>331</v>
      </c>
      <c r="C339" s="36">
        <v>28729379</v>
      </c>
      <c r="D339" s="36">
        <v>3465</v>
      </c>
      <c r="E339" s="37">
        <f t="shared" si="58"/>
        <v>8291.307070707071</v>
      </c>
      <c r="F339" s="38">
        <f t="shared" si="55"/>
        <v>0.83573276031934052</v>
      </c>
      <c r="G339" s="39">
        <f t="shared" si="56"/>
        <v>977.8174487232194</v>
      </c>
      <c r="H339" s="39">
        <f t="shared" si="57"/>
        <v>223.1584131049425</v>
      </c>
      <c r="I339" s="37">
        <f t="shared" si="59"/>
        <v>1200.9758618281619</v>
      </c>
      <c r="J339" s="40">
        <f t="shared" si="60"/>
        <v>-99.679202764558482</v>
      </c>
      <c r="K339" s="37">
        <f t="shared" si="61"/>
        <v>1101.2966590636033</v>
      </c>
      <c r="L339" s="37">
        <f t="shared" si="62"/>
        <v>4161381.3612345811</v>
      </c>
      <c r="M339" s="37">
        <f t="shared" si="63"/>
        <v>3815992.9236553856</v>
      </c>
      <c r="N339" s="41">
        <f>'jan-feb'!M339</f>
        <v>1247399.6268668005</v>
      </c>
      <c r="O339" s="41">
        <f t="shared" si="64"/>
        <v>2568593.2967885854</v>
      </c>
      <c r="Q339" s="4"/>
      <c r="R339" s="4"/>
      <c r="S339" s="4"/>
      <c r="T339" s="4"/>
    </row>
    <row r="340" spans="1:20" s="34" customFormat="1" x14ac:dyDescent="0.2">
      <c r="A340" s="33">
        <v>5420</v>
      </c>
      <c r="B340" s="34" t="s">
        <v>332</v>
      </c>
      <c r="C340" s="36">
        <v>7786310</v>
      </c>
      <c r="D340" s="36">
        <v>1063</v>
      </c>
      <c r="E340" s="37">
        <f t="shared" si="58"/>
        <v>7324.8447789275633</v>
      </c>
      <c r="F340" s="38">
        <f t="shared" si="55"/>
        <v>0.73831697388597617</v>
      </c>
      <c r="G340" s="39">
        <f t="shared" si="56"/>
        <v>1557.6948237909239</v>
      </c>
      <c r="H340" s="39">
        <f t="shared" si="57"/>
        <v>561.4202152277702</v>
      </c>
      <c r="I340" s="37">
        <f t="shared" si="59"/>
        <v>2119.115039018694</v>
      </c>
      <c r="J340" s="40">
        <f t="shared" si="60"/>
        <v>-99.679202764558482</v>
      </c>
      <c r="K340" s="37">
        <f t="shared" si="61"/>
        <v>2019.4358362541354</v>
      </c>
      <c r="L340" s="37">
        <f t="shared" si="62"/>
        <v>2252619.2864768719</v>
      </c>
      <c r="M340" s="37">
        <f t="shared" si="63"/>
        <v>2146660.293938146</v>
      </c>
      <c r="N340" s="41">
        <f>'jan-feb'!M340</f>
        <v>754780.57767948299</v>
      </c>
      <c r="O340" s="41">
        <f t="shared" si="64"/>
        <v>1391879.716258663</v>
      </c>
      <c r="Q340" s="4"/>
      <c r="R340" s="4"/>
      <c r="S340" s="4"/>
      <c r="T340" s="4"/>
    </row>
    <row r="341" spans="1:20" s="34" customFormat="1" x14ac:dyDescent="0.2">
      <c r="A341" s="33">
        <v>5421</v>
      </c>
      <c r="B341" s="34" t="s">
        <v>414</v>
      </c>
      <c r="C341" s="36">
        <v>128514370</v>
      </c>
      <c r="D341" s="36">
        <v>14725</v>
      </c>
      <c r="E341" s="37">
        <f t="shared" si="58"/>
        <v>8727.6312393887947</v>
      </c>
      <c r="F341" s="38">
        <f t="shared" si="55"/>
        <v>0.87971260556891717</v>
      </c>
      <c r="G341" s="39">
        <f t="shared" si="56"/>
        <v>716.02294751418515</v>
      </c>
      <c r="H341" s="39">
        <f t="shared" si="57"/>
        <v>70.444954066339221</v>
      </c>
      <c r="I341" s="37">
        <f t="shared" si="59"/>
        <v>786.46790158052431</v>
      </c>
      <c r="J341" s="40">
        <f t="shared" si="60"/>
        <v>-99.679202764558482</v>
      </c>
      <c r="K341" s="37">
        <f t="shared" si="61"/>
        <v>686.78869881596586</v>
      </c>
      <c r="L341" s="37">
        <f t="shared" si="62"/>
        <v>11580739.850773221</v>
      </c>
      <c r="M341" s="37">
        <f t="shared" si="63"/>
        <v>10112963.590065097</v>
      </c>
      <c r="N341" s="41">
        <f>'jan-feb'!M341</f>
        <v>1541218.5973260547</v>
      </c>
      <c r="O341" s="41">
        <f t="shared" si="64"/>
        <v>8571744.9927390423</v>
      </c>
      <c r="Q341" s="4"/>
      <c r="R341" s="4"/>
      <c r="S341" s="4"/>
      <c r="T341" s="4"/>
    </row>
    <row r="342" spans="1:20" s="34" customFormat="1" x14ac:dyDescent="0.2">
      <c r="A342" s="33">
        <v>5422</v>
      </c>
      <c r="B342" s="34" t="s">
        <v>333</v>
      </c>
      <c r="C342" s="36">
        <v>39439053</v>
      </c>
      <c r="D342" s="36">
        <v>5559</v>
      </c>
      <c r="E342" s="37">
        <f t="shared" si="58"/>
        <v>7094.6308688613062</v>
      </c>
      <c r="F342" s="38">
        <f t="shared" si="55"/>
        <v>0.71511227227706875</v>
      </c>
      <c r="G342" s="39">
        <f t="shared" si="56"/>
        <v>1695.8231698306784</v>
      </c>
      <c r="H342" s="39">
        <f t="shared" si="57"/>
        <v>641.99508375096013</v>
      </c>
      <c r="I342" s="37">
        <f t="shared" si="59"/>
        <v>2337.8182535816386</v>
      </c>
      <c r="J342" s="40">
        <f t="shared" si="60"/>
        <v>-99.679202764558482</v>
      </c>
      <c r="K342" s="37">
        <f t="shared" si="61"/>
        <v>2238.1390508170803</v>
      </c>
      <c r="L342" s="37">
        <f t="shared" si="62"/>
        <v>12995931.671660328</v>
      </c>
      <c r="M342" s="37">
        <f t="shared" si="63"/>
        <v>12441814.983492149</v>
      </c>
      <c r="N342" s="41">
        <f>'jan-feb'!M342</f>
        <v>4627970.4169992907</v>
      </c>
      <c r="O342" s="41">
        <f t="shared" si="64"/>
        <v>7813844.5664928583</v>
      </c>
      <c r="Q342" s="4"/>
      <c r="R342" s="4"/>
      <c r="S342" s="4"/>
      <c r="T342" s="4"/>
    </row>
    <row r="343" spans="1:20" s="34" customFormat="1" x14ac:dyDescent="0.2">
      <c r="A343" s="33">
        <v>5423</v>
      </c>
      <c r="B343" s="34" t="s">
        <v>334</v>
      </c>
      <c r="C343" s="36">
        <v>17040599</v>
      </c>
      <c r="D343" s="36">
        <v>2172</v>
      </c>
      <c r="E343" s="37">
        <f t="shared" si="58"/>
        <v>7845.5796500920815</v>
      </c>
      <c r="F343" s="38">
        <f t="shared" si="55"/>
        <v>0.79080510242368163</v>
      </c>
      <c r="G343" s="39">
        <f t="shared" si="56"/>
        <v>1245.253901092213</v>
      </c>
      <c r="H343" s="39">
        <f t="shared" si="57"/>
        <v>379.16301032018885</v>
      </c>
      <c r="I343" s="37">
        <f t="shared" si="59"/>
        <v>1624.416911412402</v>
      </c>
      <c r="J343" s="40">
        <f t="shared" si="60"/>
        <v>-99.679202764558482</v>
      </c>
      <c r="K343" s="37">
        <f t="shared" si="61"/>
        <v>1524.7377086478434</v>
      </c>
      <c r="L343" s="37">
        <f t="shared" si="62"/>
        <v>3528233.5315877371</v>
      </c>
      <c r="M343" s="37">
        <f t="shared" si="63"/>
        <v>3311730.303183116</v>
      </c>
      <c r="N343" s="41">
        <f>'jan-feb'!M343</f>
        <v>1304587.6709970252</v>
      </c>
      <c r="O343" s="41">
        <f t="shared" si="64"/>
        <v>2007142.6321860908</v>
      </c>
      <c r="Q343" s="4"/>
      <c r="R343" s="4"/>
      <c r="S343" s="4"/>
      <c r="T343" s="4"/>
    </row>
    <row r="344" spans="1:20" s="34" customFormat="1" x14ac:dyDescent="0.2">
      <c r="A344" s="33">
        <v>5424</v>
      </c>
      <c r="B344" s="34" t="s">
        <v>335</v>
      </c>
      <c r="C344" s="36">
        <v>19874049</v>
      </c>
      <c r="D344" s="36">
        <v>2773</v>
      </c>
      <c r="E344" s="37">
        <f t="shared" si="58"/>
        <v>7166.9848539487921</v>
      </c>
      <c r="F344" s="38">
        <f t="shared" si="55"/>
        <v>0.72240528351903599</v>
      </c>
      <c r="G344" s="39">
        <f t="shared" si="56"/>
        <v>1652.4107787781868</v>
      </c>
      <c r="H344" s="39">
        <f t="shared" si="57"/>
        <v>616.67118897034015</v>
      </c>
      <c r="I344" s="37">
        <f t="shared" si="59"/>
        <v>2269.0819677485269</v>
      </c>
      <c r="J344" s="40">
        <f t="shared" si="60"/>
        <v>-99.679202764558482</v>
      </c>
      <c r="K344" s="37">
        <f t="shared" si="61"/>
        <v>2169.4027649839686</v>
      </c>
      <c r="L344" s="37">
        <f>(I344*D344)</f>
        <v>6292164.2965666652</v>
      </c>
      <c r="M344" s="37">
        <f t="shared" si="63"/>
        <v>6015753.8673005449</v>
      </c>
      <c r="N344" s="41">
        <f>'jan-feb'!M344</f>
        <v>2128251.1350942682</v>
      </c>
      <c r="O344" s="41">
        <f t="shared" si="64"/>
        <v>3887502.7322062766</v>
      </c>
      <c r="Q344" s="4"/>
      <c r="R344" s="4"/>
      <c r="S344" s="4"/>
      <c r="T344" s="4"/>
    </row>
    <row r="345" spans="1:20" s="34" customFormat="1" x14ac:dyDescent="0.2">
      <c r="A345" s="33">
        <v>5425</v>
      </c>
      <c r="B345" s="34" t="s">
        <v>415</v>
      </c>
      <c r="C345" s="36">
        <v>16531447</v>
      </c>
      <c r="D345" s="36">
        <v>1831</v>
      </c>
      <c r="E345" s="37">
        <f t="shared" si="58"/>
        <v>9028.6439104314577</v>
      </c>
      <c r="F345" s="38">
        <f t="shared" si="55"/>
        <v>0.91005355764272933</v>
      </c>
      <c r="G345" s="39">
        <f t="shared" si="56"/>
        <v>535.41534488858736</v>
      </c>
      <c r="H345" s="39">
        <f t="shared" si="57"/>
        <v>0</v>
      </c>
      <c r="I345" s="37">
        <f t="shared" si="59"/>
        <v>535.41534488858736</v>
      </c>
      <c r="J345" s="40">
        <f t="shared" si="60"/>
        <v>-99.679202764558482</v>
      </c>
      <c r="K345" s="37">
        <f t="shared" si="61"/>
        <v>435.7361421240289</v>
      </c>
      <c r="L345" s="37">
        <f t="shared" si="62"/>
        <v>980345.49649100343</v>
      </c>
      <c r="M345" s="37">
        <f t="shared" si="63"/>
        <v>797832.8762290969</v>
      </c>
      <c r="N345" s="41">
        <f>'jan-feb'!M345</f>
        <v>-417590.89289616182</v>
      </c>
      <c r="O345" s="41">
        <f t="shared" si="64"/>
        <v>1215423.7691252588</v>
      </c>
      <c r="Q345" s="4"/>
      <c r="R345" s="4"/>
      <c r="S345" s="4"/>
      <c r="T345" s="4"/>
    </row>
    <row r="346" spans="1:20" s="34" customFormat="1" x14ac:dyDescent="0.2">
      <c r="A346" s="33">
        <v>5426</v>
      </c>
      <c r="B346" s="34" t="s">
        <v>416</v>
      </c>
      <c r="C346" s="36">
        <v>15106837</v>
      </c>
      <c r="D346" s="36">
        <v>2072</v>
      </c>
      <c r="E346" s="37">
        <f t="shared" si="58"/>
        <v>7290.944498069498</v>
      </c>
      <c r="F346" s="38">
        <f t="shared" si="55"/>
        <v>0.73489995229269722</v>
      </c>
      <c r="G346" s="39">
        <f t="shared" si="56"/>
        <v>1578.0349923057631</v>
      </c>
      <c r="H346" s="39">
        <f t="shared" si="57"/>
        <v>573.28531352809307</v>
      </c>
      <c r="I346" s="37">
        <f t="shared" si="59"/>
        <v>2151.3203058338563</v>
      </c>
      <c r="J346" s="40">
        <f t="shared" si="60"/>
        <v>-99.679202764558482</v>
      </c>
      <c r="K346" s="37">
        <f t="shared" si="61"/>
        <v>2051.641103069298</v>
      </c>
      <c r="L346" s="37">
        <f t="shared" si="62"/>
        <v>4457535.6736877505</v>
      </c>
      <c r="M346" s="37">
        <f t="shared" si="63"/>
        <v>4251000.3655595854</v>
      </c>
      <c r="N346" s="41">
        <f>'jan-feb'!M346</f>
        <v>564492.86091428902</v>
      </c>
      <c r="O346" s="41">
        <f t="shared" si="64"/>
        <v>3686507.5046452964</v>
      </c>
      <c r="Q346" s="4"/>
      <c r="R346" s="4"/>
      <c r="S346" s="4"/>
      <c r="T346" s="4"/>
    </row>
    <row r="347" spans="1:20" s="34" customFormat="1" x14ac:dyDescent="0.2">
      <c r="A347" s="33">
        <v>5427</v>
      </c>
      <c r="B347" s="34" t="s">
        <v>336</v>
      </c>
      <c r="C347" s="36">
        <v>23293355</v>
      </c>
      <c r="D347" s="36">
        <v>2893</v>
      </c>
      <c r="E347" s="37">
        <f t="shared" si="58"/>
        <v>8051.6263394400276</v>
      </c>
      <c r="F347" s="38">
        <f t="shared" si="55"/>
        <v>0.81157383851980303</v>
      </c>
      <c r="G347" s="39">
        <f t="shared" si="56"/>
        <v>1121.6258874834455</v>
      </c>
      <c r="H347" s="39">
        <f t="shared" si="57"/>
        <v>307.04666904840769</v>
      </c>
      <c r="I347" s="37">
        <f t="shared" si="59"/>
        <v>1428.6725565318532</v>
      </c>
      <c r="J347" s="40">
        <f t="shared" si="60"/>
        <v>-99.679202764558482</v>
      </c>
      <c r="K347" s="37">
        <f t="shared" si="61"/>
        <v>1328.9933537672946</v>
      </c>
      <c r="L347" s="37">
        <f t="shared" si="62"/>
        <v>4133149.7060466511</v>
      </c>
      <c r="M347" s="37">
        <f t="shared" si="63"/>
        <v>3844777.7724487833</v>
      </c>
      <c r="N347" s="41">
        <f>'jan-feb'!M347</f>
        <v>697035.66719355143</v>
      </c>
      <c r="O347" s="41">
        <f t="shared" si="64"/>
        <v>3147742.1052552317</v>
      </c>
      <c r="Q347" s="4"/>
      <c r="R347" s="4"/>
      <c r="S347" s="4"/>
      <c r="T347" s="4"/>
    </row>
    <row r="348" spans="1:20" s="34" customFormat="1" x14ac:dyDescent="0.2">
      <c r="A348" s="33">
        <v>5428</v>
      </c>
      <c r="B348" s="34" t="s">
        <v>337</v>
      </c>
      <c r="C348" s="36">
        <v>37554125</v>
      </c>
      <c r="D348" s="36">
        <v>4812</v>
      </c>
      <c r="E348" s="37">
        <f t="shared" si="58"/>
        <v>7804.2653782211137</v>
      </c>
      <c r="F348" s="38">
        <f t="shared" si="55"/>
        <v>0.7866407782493553</v>
      </c>
      <c r="G348" s="39">
        <f t="shared" si="56"/>
        <v>1270.0424642147939</v>
      </c>
      <c r="H348" s="39">
        <f t="shared" si="57"/>
        <v>393.62300547502758</v>
      </c>
      <c r="I348" s="37">
        <f t="shared" si="59"/>
        <v>1663.6654696898215</v>
      </c>
      <c r="J348" s="40">
        <f t="shared" si="60"/>
        <v>-99.679202764558482</v>
      </c>
      <c r="K348" s="37">
        <f t="shared" si="61"/>
        <v>1563.986266925263</v>
      </c>
      <c r="L348" s="37">
        <f t="shared" si="62"/>
        <v>8005558.2401474211</v>
      </c>
      <c r="M348" s="37">
        <f t="shared" si="63"/>
        <v>7525901.9164443649</v>
      </c>
      <c r="N348" s="41">
        <f>'jan-feb'!M348</f>
        <v>2842631.8271812536</v>
      </c>
      <c r="O348" s="41">
        <f t="shared" si="64"/>
        <v>4683270.0892631114</v>
      </c>
      <c r="Q348" s="4"/>
      <c r="R348" s="4"/>
      <c r="S348" s="4"/>
      <c r="T348" s="4"/>
    </row>
    <row r="349" spans="1:20" s="34" customFormat="1" x14ac:dyDescent="0.2">
      <c r="A349" s="33">
        <v>5429</v>
      </c>
      <c r="B349" s="34" t="s">
        <v>338</v>
      </c>
      <c r="C349" s="36">
        <v>11802810</v>
      </c>
      <c r="D349" s="36">
        <v>1166</v>
      </c>
      <c r="E349" s="37">
        <f t="shared" si="58"/>
        <v>10122.478559176672</v>
      </c>
      <c r="F349" s="38">
        <f t="shared" si="55"/>
        <v>1.0203080015480153</v>
      </c>
      <c r="G349" s="39">
        <f t="shared" si="56"/>
        <v>-120.88544435854128</v>
      </c>
      <c r="H349" s="39">
        <f t="shared" si="57"/>
        <v>0</v>
      </c>
      <c r="I349" s="37">
        <f t="shared" si="59"/>
        <v>-120.88544435854128</v>
      </c>
      <c r="J349" s="40">
        <f t="shared" si="60"/>
        <v>-99.679202764558482</v>
      </c>
      <c r="K349" s="37">
        <f t="shared" si="61"/>
        <v>-220.56464712309975</v>
      </c>
      <c r="L349" s="37">
        <f t="shared" si="62"/>
        <v>-140952.42812205912</v>
      </c>
      <c r="M349" s="37">
        <f t="shared" si="63"/>
        <v>-257178.3785455343</v>
      </c>
      <c r="N349" s="41">
        <f>'jan-feb'!M349</f>
        <v>-441791.41535604902</v>
      </c>
      <c r="O349" s="41">
        <f t="shared" si="64"/>
        <v>184613.03681051472</v>
      </c>
      <c r="Q349" s="4"/>
      <c r="R349" s="4"/>
      <c r="S349" s="4"/>
      <c r="T349" s="4"/>
    </row>
    <row r="350" spans="1:20" s="34" customFormat="1" x14ac:dyDescent="0.2">
      <c r="A350" s="33">
        <v>5430</v>
      </c>
      <c r="B350" s="34" t="s">
        <v>417</v>
      </c>
      <c r="C350" s="36">
        <v>17788934</v>
      </c>
      <c r="D350" s="36">
        <v>2920</v>
      </c>
      <c r="E350" s="37">
        <f t="shared" si="58"/>
        <v>6092.1006849315072</v>
      </c>
      <c r="F350" s="38">
        <f t="shared" si="55"/>
        <v>0.61406097713456997</v>
      </c>
      <c r="G350" s="39">
        <f t="shared" si="56"/>
        <v>2297.3412801885574</v>
      </c>
      <c r="H350" s="39">
        <f t="shared" si="57"/>
        <v>992.88064812638981</v>
      </c>
      <c r="I350" s="37">
        <f t="shared" si="59"/>
        <v>3290.221928314947</v>
      </c>
      <c r="J350" s="40">
        <f t="shared" si="60"/>
        <v>-99.679202764558482</v>
      </c>
      <c r="K350" s="37">
        <f t="shared" si="61"/>
        <v>3190.5427255503887</v>
      </c>
      <c r="L350" s="37">
        <f t="shared" si="62"/>
        <v>9607448.030679645</v>
      </c>
      <c r="M350" s="37">
        <f t="shared" si="63"/>
        <v>9316384.7586071342</v>
      </c>
      <c r="N350" s="41">
        <f>'jan-feb'!M350</f>
        <v>3238974.7644158895</v>
      </c>
      <c r="O350" s="41">
        <f t="shared" si="64"/>
        <v>6077409.9941912442</v>
      </c>
      <c r="Q350" s="4"/>
      <c r="R350" s="4"/>
      <c r="S350" s="4"/>
      <c r="T350" s="4"/>
    </row>
    <row r="351" spans="1:20" s="34" customFormat="1" x14ac:dyDescent="0.2">
      <c r="A351" s="33">
        <v>5432</v>
      </c>
      <c r="B351" s="34" t="s">
        <v>343</v>
      </c>
      <c r="C351" s="36">
        <v>6276385</v>
      </c>
      <c r="D351" s="36">
        <v>860</v>
      </c>
      <c r="E351" s="37">
        <f t="shared" si="58"/>
        <v>7298.1220930232557</v>
      </c>
      <c r="F351" s="38">
        <f t="shared" si="55"/>
        <v>0.73562342703461714</v>
      </c>
      <c r="G351" s="39">
        <f t="shared" si="56"/>
        <v>1573.7284353335085</v>
      </c>
      <c r="H351" s="39">
        <f t="shared" si="57"/>
        <v>570.77315529427779</v>
      </c>
      <c r="I351" s="37">
        <f t="shared" si="59"/>
        <v>2144.5015906277863</v>
      </c>
      <c r="J351" s="40">
        <f t="shared" si="60"/>
        <v>-99.679202764558482</v>
      </c>
      <c r="K351" s="37">
        <f t="shared" si="61"/>
        <v>2044.8223878632277</v>
      </c>
      <c r="L351" s="37">
        <f t="shared" si="62"/>
        <v>1844271.3679398962</v>
      </c>
      <c r="M351" s="37">
        <f t="shared" si="63"/>
        <v>1758547.2535623759</v>
      </c>
      <c r="N351" s="41">
        <f>'jan-feb'!M351</f>
        <v>749550.04671152926</v>
      </c>
      <c r="O351" s="41">
        <f t="shared" si="64"/>
        <v>1008997.2068508466</v>
      </c>
      <c r="Q351" s="4"/>
      <c r="R351" s="4"/>
      <c r="S351" s="4"/>
      <c r="T351" s="4"/>
    </row>
    <row r="352" spans="1:20" s="34" customFormat="1" x14ac:dyDescent="0.2">
      <c r="A352" s="33">
        <v>5433</v>
      </c>
      <c r="B352" s="34" t="s">
        <v>344</v>
      </c>
      <c r="C352" s="36">
        <v>6798161</v>
      </c>
      <c r="D352" s="36">
        <v>983</v>
      </c>
      <c r="E352" s="37">
        <f t="shared" si="58"/>
        <v>6915.7283825025434</v>
      </c>
      <c r="F352" s="38">
        <f t="shared" si="55"/>
        <v>0.69707957037885626</v>
      </c>
      <c r="G352" s="39">
        <f t="shared" si="56"/>
        <v>1803.1646616459359</v>
      </c>
      <c r="H352" s="39">
        <f t="shared" si="57"/>
        <v>704.61095397652718</v>
      </c>
      <c r="I352" s="37">
        <f t="shared" si="59"/>
        <v>2507.7756156224632</v>
      </c>
      <c r="J352" s="40">
        <f t="shared" si="60"/>
        <v>-99.679202764558482</v>
      </c>
      <c r="K352" s="37">
        <f t="shared" si="61"/>
        <v>2408.0964128579049</v>
      </c>
      <c r="L352" s="37">
        <f t="shared" si="62"/>
        <v>2465143.4301568815</v>
      </c>
      <c r="M352" s="37">
        <f t="shared" si="63"/>
        <v>2367158.7738393205</v>
      </c>
      <c r="N352" s="41">
        <f>'jan-feb'!M352</f>
        <v>553107.03961329442</v>
      </c>
      <c r="O352" s="41">
        <f t="shared" si="64"/>
        <v>1814051.7342260261</v>
      </c>
      <c r="Q352" s="4"/>
      <c r="R352" s="4"/>
      <c r="S352" s="4"/>
      <c r="T352" s="4"/>
    </row>
    <row r="353" spans="1:20" s="34" customFormat="1" x14ac:dyDescent="0.2">
      <c r="A353" s="33">
        <v>5434</v>
      </c>
      <c r="B353" s="34" t="s">
        <v>345</v>
      </c>
      <c r="C353" s="36">
        <v>10456271</v>
      </c>
      <c r="D353" s="36">
        <v>1197</v>
      </c>
      <c r="E353" s="37">
        <f t="shared" si="58"/>
        <v>8735.3976608187131</v>
      </c>
      <c r="F353" s="38">
        <f t="shared" si="55"/>
        <v>0.8804954318186361</v>
      </c>
      <c r="G353" s="39">
        <f t="shared" si="56"/>
        <v>711.36309465623413</v>
      </c>
      <c r="H353" s="39">
        <f t="shared" si="57"/>
        <v>67.726706565867786</v>
      </c>
      <c r="I353" s="37">
        <f t="shared" si="59"/>
        <v>779.08980122210187</v>
      </c>
      <c r="J353" s="40">
        <f t="shared" si="60"/>
        <v>-99.679202764558482</v>
      </c>
      <c r="K353" s="37">
        <f t="shared" si="61"/>
        <v>679.41059845754341</v>
      </c>
      <c r="L353" s="37">
        <f t="shared" si="62"/>
        <v>932570.49206285598</v>
      </c>
      <c r="M353" s="37">
        <f t="shared" si="63"/>
        <v>813254.48635367944</v>
      </c>
      <c r="N353" s="41">
        <f>'jan-feb'!M353</f>
        <v>29849.620427795544</v>
      </c>
      <c r="O353" s="41">
        <f t="shared" si="64"/>
        <v>783404.86592588387</v>
      </c>
      <c r="Q353" s="4"/>
      <c r="R353" s="4"/>
      <c r="S353" s="4"/>
      <c r="T353" s="4"/>
    </row>
    <row r="354" spans="1:20" s="34" customFormat="1" x14ac:dyDescent="0.2">
      <c r="A354" s="33">
        <v>5435</v>
      </c>
      <c r="B354" s="34" t="s">
        <v>346</v>
      </c>
      <c r="C354" s="36">
        <v>25926229</v>
      </c>
      <c r="D354" s="36">
        <v>3075</v>
      </c>
      <c r="E354" s="37">
        <f t="shared" si="58"/>
        <v>8431.2939837398371</v>
      </c>
      <c r="F354" s="38">
        <f t="shared" si="55"/>
        <v>0.8498429178903687</v>
      </c>
      <c r="G354" s="39">
        <f t="shared" si="56"/>
        <v>893.82530090355976</v>
      </c>
      <c r="H354" s="39">
        <f t="shared" si="57"/>
        <v>174.16299354347439</v>
      </c>
      <c r="I354" s="37">
        <f t="shared" si="59"/>
        <v>1067.9882944470341</v>
      </c>
      <c r="J354" s="40">
        <f t="shared" si="60"/>
        <v>-99.679202764558482</v>
      </c>
      <c r="K354" s="37">
        <f t="shared" si="61"/>
        <v>968.3090916824757</v>
      </c>
      <c r="L354" s="37">
        <f t="shared" si="62"/>
        <v>3284064.0054246299</v>
      </c>
      <c r="M354" s="37">
        <f t="shared" si="63"/>
        <v>2977550.4569236129</v>
      </c>
      <c r="N354" s="41">
        <f>'jan-feb'!M354</f>
        <v>367207.73017165519</v>
      </c>
      <c r="O354" s="41">
        <f t="shared" si="64"/>
        <v>2610342.7267519576</v>
      </c>
      <c r="Q354" s="4"/>
      <c r="R354" s="4"/>
      <c r="S354" s="4"/>
      <c r="T354" s="4"/>
    </row>
    <row r="355" spans="1:20" s="34" customFormat="1" x14ac:dyDescent="0.2">
      <c r="A355" s="33">
        <v>5436</v>
      </c>
      <c r="B355" s="34" t="s">
        <v>418</v>
      </c>
      <c r="C355" s="36">
        <v>33519270</v>
      </c>
      <c r="D355" s="36">
        <v>3921</v>
      </c>
      <c r="E355" s="37">
        <f t="shared" si="58"/>
        <v>8548.6534047436871</v>
      </c>
      <c r="F355" s="38">
        <f t="shared" si="55"/>
        <v>0.8616723088450885</v>
      </c>
      <c r="G355" s="39">
        <f t="shared" si="56"/>
        <v>823.40964830124972</v>
      </c>
      <c r="H355" s="39">
        <f t="shared" si="57"/>
        <v>133.08719619212687</v>
      </c>
      <c r="I355" s="37">
        <f t="shared" si="59"/>
        <v>956.49684449337656</v>
      </c>
      <c r="J355" s="40">
        <f t="shared" si="60"/>
        <v>-99.679202764558482</v>
      </c>
      <c r="K355" s="37">
        <f t="shared" si="61"/>
        <v>856.8176417288181</v>
      </c>
      <c r="L355" s="37">
        <f t="shared" si="62"/>
        <v>3750424.1272585294</v>
      </c>
      <c r="M355" s="37">
        <f t="shared" si="63"/>
        <v>3359581.9732186957</v>
      </c>
      <c r="N355" s="41">
        <f>'jan-feb'!M355</f>
        <v>362635.17769205192</v>
      </c>
      <c r="O355" s="41">
        <f t="shared" si="64"/>
        <v>2996946.7955266437</v>
      </c>
      <c r="Q355" s="4"/>
      <c r="R355" s="4"/>
      <c r="S355" s="4"/>
      <c r="T355" s="4"/>
    </row>
    <row r="356" spans="1:20" s="34" customFormat="1" x14ac:dyDescent="0.2">
      <c r="A356" s="33">
        <v>5437</v>
      </c>
      <c r="B356" s="34" t="s">
        <v>388</v>
      </c>
      <c r="C356" s="36">
        <v>19624917</v>
      </c>
      <c r="D356" s="36">
        <v>2641</v>
      </c>
      <c r="E356" s="37">
        <f t="shared" si="58"/>
        <v>7430.8659598636877</v>
      </c>
      <c r="F356" s="38">
        <f t="shared" si="55"/>
        <v>0.74900351262352971</v>
      </c>
      <c r="G356" s="39">
        <f t="shared" si="56"/>
        <v>1494.0821152292494</v>
      </c>
      <c r="H356" s="39">
        <f t="shared" si="57"/>
        <v>524.3128019001266</v>
      </c>
      <c r="I356" s="37">
        <f t="shared" si="59"/>
        <v>2018.3949171293762</v>
      </c>
      <c r="J356" s="40">
        <f t="shared" si="60"/>
        <v>-99.679202764558482</v>
      </c>
      <c r="K356" s="37">
        <f t="shared" si="61"/>
        <v>1918.7157143648176</v>
      </c>
      <c r="L356" s="37">
        <f t="shared" si="62"/>
        <v>5330580.9761386821</v>
      </c>
      <c r="M356" s="37">
        <f t="shared" si="63"/>
        <v>5067328.2016374832</v>
      </c>
      <c r="N356" s="41">
        <f>'jan-feb'!M356</f>
        <v>2156687.1597850565</v>
      </c>
      <c r="O356" s="41">
        <f t="shared" si="64"/>
        <v>2910641.0418524267</v>
      </c>
      <c r="Q356" s="4"/>
      <c r="R356" s="4"/>
      <c r="S356" s="4"/>
      <c r="T356" s="4"/>
    </row>
    <row r="357" spans="1:20" s="34" customFormat="1" x14ac:dyDescent="0.2">
      <c r="A357" s="33">
        <v>5438</v>
      </c>
      <c r="B357" s="34" t="s">
        <v>347</v>
      </c>
      <c r="C357" s="36">
        <v>11593200</v>
      </c>
      <c r="D357" s="36">
        <v>1271</v>
      </c>
      <c r="E357" s="37">
        <f t="shared" si="58"/>
        <v>9121.3217938631005</v>
      </c>
      <c r="F357" s="38">
        <f t="shared" si="55"/>
        <v>0.91939514186827598</v>
      </c>
      <c r="G357" s="39">
        <f t="shared" si="56"/>
        <v>479.80861482960171</v>
      </c>
      <c r="H357" s="39">
        <f t="shared" si="57"/>
        <v>0</v>
      </c>
      <c r="I357" s="37">
        <f t="shared" si="59"/>
        <v>479.80861482960171</v>
      </c>
      <c r="J357" s="40">
        <f t="shared" si="60"/>
        <v>-99.679202764558482</v>
      </c>
      <c r="K357" s="37">
        <f t="shared" si="61"/>
        <v>380.1294120650432</v>
      </c>
      <c r="L357" s="37">
        <f t="shared" si="62"/>
        <v>609836.74944842374</v>
      </c>
      <c r="M357" s="37">
        <f t="shared" si="63"/>
        <v>483144.48273466993</v>
      </c>
      <c r="N357" s="41">
        <f>'jan-feb'!M357</f>
        <v>-543107.93286238273</v>
      </c>
      <c r="O357" s="41">
        <f t="shared" si="64"/>
        <v>1026252.4155970527</v>
      </c>
      <c r="Q357" s="4"/>
      <c r="R357" s="4"/>
      <c r="S357" s="4"/>
      <c r="T357" s="4"/>
    </row>
    <row r="358" spans="1:20" s="34" customFormat="1" x14ac:dyDescent="0.2">
      <c r="A358" s="33">
        <v>5439</v>
      </c>
      <c r="B358" s="34" t="s">
        <v>348</v>
      </c>
      <c r="C358" s="36">
        <v>8112045</v>
      </c>
      <c r="D358" s="36">
        <v>1097</v>
      </c>
      <c r="E358" s="37">
        <f t="shared" si="58"/>
        <v>7394.7538742023698</v>
      </c>
      <c r="F358" s="38">
        <f t="shared" si="55"/>
        <v>0.74536354937367655</v>
      </c>
      <c r="G358" s="39">
        <f t="shared" si="56"/>
        <v>1515.74936662604</v>
      </c>
      <c r="H358" s="39">
        <f t="shared" si="57"/>
        <v>536.95203188158791</v>
      </c>
      <c r="I358" s="37">
        <f t="shared" si="59"/>
        <v>2052.7013985076278</v>
      </c>
      <c r="J358" s="40">
        <f t="shared" si="60"/>
        <v>-99.679202764558482</v>
      </c>
      <c r="K358" s="37">
        <f t="shared" si="61"/>
        <v>1953.0221957430692</v>
      </c>
      <c r="L358" s="37">
        <f t="shared" si="62"/>
        <v>2251813.4341628677</v>
      </c>
      <c r="M358" s="37">
        <f t="shared" si="63"/>
        <v>2142465.3487301469</v>
      </c>
      <c r="N358" s="41">
        <f>'jan-feb'!M358</f>
        <v>670907.45010761358</v>
      </c>
      <c r="O358" s="41">
        <f t="shared" si="64"/>
        <v>1471557.8986225333</v>
      </c>
      <c r="Q358" s="4"/>
      <c r="R358" s="4"/>
      <c r="S358" s="4"/>
      <c r="T358" s="4"/>
    </row>
    <row r="359" spans="1:20" s="34" customFormat="1" x14ac:dyDescent="0.2">
      <c r="A359" s="33">
        <v>5440</v>
      </c>
      <c r="B359" s="34" t="s">
        <v>349</v>
      </c>
      <c r="C359" s="36">
        <v>7465889</v>
      </c>
      <c r="D359" s="36">
        <v>928</v>
      </c>
      <c r="E359" s="37">
        <f t="shared" si="58"/>
        <v>8045.1390086206893</v>
      </c>
      <c r="F359" s="38">
        <f t="shared" si="55"/>
        <v>0.81091993982246668</v>
      </c>
      <c r="G359" s="39">
        <f t="shared" si="56"/>
        <v>1125.5182859750485</v>
      </c>
      <c r="H359" s="39">
        <f t="shared" si="57"/>
        <v>309.31723483517612</v>
      </c>
      <c r="I359" s="37">
        <f t="shared" si="59"/>
        <v>1434.8355208102246</v>
      </c>
      <c r="J359" s="40">
        <f t="shared" si="60"/>
        <v>-99.679202764558482</v>
      </c>
      <c r="K359" s="37">
        <f t="shared" si="61"/>
        <v>1335.156318045666</v>
      </c>
      <c r="L359" s="37">
        <f t="shared" si="62"/>
        <v>1331527.3633118884</v>
      </c>
      <c r="M359" s="37">
        <f t="shared" si="63"/>
        <v>1239025.0631463781</v>
      </c>
      <c r="N359" s="41">
        <f>'jan-feb'!M359</f>
        <v>-46183.322341692197</v>
      </c>
      <c r="O359" s="41">
        <f t="shared" si="64"/>
        <v>1285208.3854880703</v>
      </c>
      <c r="Q359" s="4"/>
      <c r="R359" s="4"/>
      <c r="S359" s="4"/>
      <c r="T359" s="4"/>
    </row>
    <row r="360" spans="1:20" s="34" customFormat="1" x14ac:dyDescent="0.2">
      <c r="A360" s="33">
        <v>5441</v>
      </c>
      <c r="B360" s="34" t="s">
        <v>389</v>
      </c>
      <c r="C360" s="36">
        <v>23051138</v>
      </c>
      <c r="D360" s="36">
        <v>2829</v>
      </c>
      <c r="E360" s="37">
        <f t="shared" si="58"/>
        <v>8148.1576528808764</v>
      </c>
      <c r="F360" s="38">
        <f t="shared" si="55"/>
        <v>0.82130383408638763</v>
      </c>
      <c r="G360" s="39">
        <f t="shared" si="56"/>
        <v>1063.7070994189362</v>
      </c>
      <c r="H360" s="39">
        <f t="shared" si="57"/>
        <v>273.26070934411064</v>
      </c>
      <c r="I360" s="37">
        <f t="shared" si="59"/>
        <v>1336.9678087630468</v>
      </c>
      <c r="J360" s="40">
        <f t="shared" si="60"/>
        <v>-99.679202764558482</v>
      </c>
      <c r="K360" s="37">
        <f t="shared" si="61"/>
        <v>1237.2886059984883</v>
      </c>
      <c r="L360" s="37">
        <f t="shared" si="62"/>
        <v>3782281.9309906596</v>
      </c>
      <c r="M360" s="37">
        <f t="shared" si="63"/>
        <v>3500289.4663697234</v>
      </c>
      <c r="N360" s="41">
        <f>'jan-feb'!M360</f>
        <v>1063638.4367406</v>
      </c>
      <c r="O360" s="41">
        <f t="shared" si="64"/>
        <v>2436651.0296291234</v>
      </c>
      <c r="Q360" s="4"/>
      <c r="R360" s="4"/>
      <c r="S360" s="4"/>
      <c r="T360" s="4"/>
    </row>
    <row r="361" spans="1:20" s="34" customFormat="1" x14ac:dyDescent="0.2">
      <c r="A361" s="33">
        <v>5442</v>
      </c>
      <c r="B361" s="34" t="s">
        <v>390</v>
      </c>
      <c r="C361" s="36">
        <v>5918621</v>
      </c>
      <c r="D361" s="36">
        <v>880</v>
      </c>
      <c r="E361" s="37">
        <f t="shared" si="58"/>
        <v>6725.7056818181818</v>
      </c>
      <c r="F361" s="38">
        <f t="shared" si="55"/>
        <v>0.67792599244331675</v>
      </c>
      <c r="G361" s="39">
        <f t="shared" si="56"/>
        <v>1917.1782820565529</v>
      </c>
      <c r="H361" s="39">
        <f t="shared" si="57"/>
        <v>771.11889921605371</v>
      </c>
      <c r="I361" s="37">
        <f t="shared" si="59"/>
        <v>2688.2971812726064</v>
      </c>
      <c r="J361" s="40">
        <f t="shared" si="60"/>
        <v>-99.679202764558482</v>
      </c>
      <c r="K361" s="37">
        <f t="shared" si="61"/>
        <v>2588.6179785080481</v>
      </c>
      <c r="L361" s="37">
        <f t="shared" si="62"/>
        <v>2365701.5195198935</v>
      </c>
      <c r="M361" s="37">
        <f t="shared" si="63"/>
        <v>2277983.8210870824</v>
      </c>
      <c r="N361" s="41">
        <f>'jan-feb'!M361</f>
        <v>1016007.2187280763</v>
      </c>
      <c r="O361" s="41">
        <f t="shared" si="64"/>
        <v>1261976.6023590062</v>
      </c>
      <c r="Q361" s="4"/>
      <c r="R361" s="4"/>
      <c r="S361" s="4"/>
      <c r="T361" s="4"/>
    </row>
    <row r="362" spans="1:20" s="34" customFormat="1" x14ac:dyDescent="0.2">
      <c r="A362" s="33">
        <v>5443</v>
      </c>
      <c r="B362" s="34" t="s">
        <v>350</v>
      </c>
      <c r="C362" s="36">
        <v>19169039</v>
      </c>
      <c r="D362" s="36">
        <v>2200</v>
      </c>
      <c r="E362" s="37">
        <f t="shared" si="58"/>
        <v>8713.1995454545449</v>
      </c>
      <c r="F362" s="38">
        <f>IF(ISNUMBER(C362),E362/E$365,"")</f>
        <v>0.87825794476515018</v>
      </c>
      <c r="G362" s="39">
        <f t="shared" si="56"/>
        <v>724.68196387473506</v>
      </c>
      <c r="H362" s="39">
        <f t="shared" si="57"/>
        <v>75.496046943326647</v>
      </c>
      <c r="I362" s="37">
        <f t="shared" si="59"/>
        <v>800.17801081806169</v>
      </c>
      <c r="J362" s="40">
        <f t="shared" si="60"/>
        <v>-99.679202764558482</v>
      </c>
      <c r="K362" s="37">
        <f t="shared" si="61"/>
        <v>700.49880805350324</v>
      </c>
      <c r="L362" s="37">
        <f t="shared" si="62"/>
        <v>1760391.6237997357</v>
      </c>
      <c r="M362" s="37">
        <f t="shared" si="63"/>
        <v>1541097.3777177071</v>
      </c>
      <c r="N362" s="41">
        <f>'jan-feb'!M362</f>
        <v>-1026429.9572755641</v>
      </c>
      <c r="O362" s="41">
        <f t="shared" si="64"/>
        <v>2567527.3349932712</v>
      </c>
      <c r="Q362" s="4"/>
      <c r="R362" s="4"/>
      <c r="S362" s="4"/>
      <c r="T362" s="4"/>
    </row>
    <row r="363" spans="1:20" s="34" customFormat="1" x14ac:dyDescent="0.2">
      <c r="A363" s="33">
        <v>5444</v>
      </c>
      <c r="B363" s="34" t="s">
        <v>351</v>
      </c>
      <c r="C363" s="36">
        <v>87400229</v>
      </c>
      <c r="D363" s="36">
        <v>10103</v>
      </c>
      <c r="E363" s="37">
        <f t="shared" si="58"/>
        <v>8650.9184400673075</v>
      </c>
      <c r="F363" s="38">
        <f>IF(ISNUMBER(C363),E363/E$365,"")</f>
        <v>0.87198024214514847</v>
      </c>
      <c r="G363" s="39">
        <f>(E$365-E363)*0.6</f>
        <v>762.0506271070775</v>
      </c>
      <c r="H363" s="39">
        <f t="shared" si="57"/>
        <v>97.294433828859738</v>
      </c>
      <c r="I363" s="37">
        <f t="shared" si="59"/>
        <v>859.34506093593723</v>
      </c>
      <c r="J363" s="40">
        <f t="shared" si="60"/>
        <v>-99.679202764558482</v>
      </c>
      <c r="K363" s="37">
        <f t="shared" si="61"/>
        <v>759.66585817137877</v>
      </c>
      <c r="L363" s="37">
        <f>(I363*D363)</f>
        <v>8681963.1506357733</v>
      </c>
      <c r="M363" s="37">
        <f>(K363*D363)</f>
        <v>7674904.1651054397</v>
      </c>
      <c r="N363" s="41">
        <f>'jan-feb'!M363</f>
        <v>991391.17174771894</v>
      </c>
      <c r="O363" s="41">
        <f>M363-N363</f>
        <v>6683512.9933577208</v>
      </c>
      <c r="Q363" s="4"/>
      <c r="R363" s="4"/>
      <c r="S363" s="4"/>
      <c r="T363" s="4"/>
    </row>
    <row r="364" spans="1:20" s="34" customFormat="1" x14ac:dyDescent="0.2">
      <c r="A364" s="33"/>
      <c r="C364" s="36"/>
      <c r="D364" s="36"/>
      <c r="E364" s="37"/>
      <c r="F364" s="38"/>
      <c r="G364" s="39"/>
      <c r="H364" s="39"/>
      <c r="I364" s="37"/>
      <c r="J364" s="40"/>
      <c r="K364" s="37"/>
      <c r="L364" s="37"/>
      <c r="M364" s="37"/>
      <c r="N364" s="41"/>
      <c r="O364" s="41"/>
      <c r="Q364" s="4"/>
      <c r="R364" s="4"/>
      <c r="S364" s="4"/>
      <c r="T364" s="4"/>
    </row>
    <row r="365" spans="1:20" s="60" customFormat="1" ht="13.5" thickBot="1" x14ac:dyDescent="0.25">
      <c r="A365" s="44"/>
      <c r="B365" s="44" t="s">
        <v>32</v>
      </c>
      <c r="C365" s="45">
        <f>SUM(C8:C363)</f>
        <v>53487787045</v>
      </c>
      <c r="D365" s="46">
        <f>SUM(D8:D363)</f>
        <v>5391369</v>
      </c>
      <c r="E365" s="46">
        <f>(C365)/D365</f>
        <v>9921.0028185791034</v>
      </c>
      <c r="F365" s="47">
        <f>IF(C365&gt;0,E365/E$365,"")</f>
        <v>1</v>
      </c>
      <c r="G365" s="48"/>
      <c r="H365" s="48"/>
      <c r="I365" s="46"/>
      <c r="J365" s="49"/>
      <c r="K365" s="46"/>
      <c r="L365" s="46">
        <f>SUM(L8:L363)</f>
        <v>537407363.72955489</v>
      </c>
      <c r="M365" s="46">
        <f>SUM(M8:M363)</f>
        <v>0</v>
      </c>
      <c r="N365" s="46">
        <f>'jan-feb'!M365</f>
        <v>2.9418151825666428E-7</v>
      </c>
      <c r="O365" s="46">
        <f t="shared" ref="O365" si="65">M365-N365</f>
        <v>-2.9418151825666428E-7</v>
      </c>
      <c r="Q365" s="4"/>
      <c r="R365" s="4"/>
      <c r="S365" s="4"/>
      <c r="T365" s="4"/>
    </row>
    <row r="366" spans="1:20" s="34" customFormat="1" ht="13.5" thickTop="1" x14ac:dyDescent="0.2">
      <c r="A366" s="50"/>
      <c r="B366" s="50"/>
      <c r="C366" s="50"/>
      <c r="D366" s="2"/>
      <c r="E366" s="37"/>
      <c r="F366" s="38"/>
      <c r="G366" s="39"/>
      <c r="H366" s="39"/>
      <c r="I366" s="37"/>
      <c r="J366" s="40"/>
      <c r="K366" s="37"/>
      <c r="L366" s="37"/>
      <c r="M366" s="37"/>
      <c r="O366" s="51"/>
      <c r="Q366" s="4"/>
      <c r="R366" s="4"/>
      <c r="S366" s="4"/>
      <c r="T366" s="4"/>
    </row>
    <row r="367" spans="1:20" s="34" customFormat="1" x14ac:dyDescent="0.2">
      <c r="A367" s="52" t="s">
        <v>33</v>
      </c>
      <c r="B367" s="52"/>
      <c r="C367" s="52"/>
      <c r="D367" s="53">
        <f>L365</f>
        <v>537407363.72955489</v>
      </c>
      <c r="E367" s="54" t="s">
        <v>34</v>
      </c>
      <c r="F367" s="55">
        <f>D365</f>
        <v>5391369</v>
      </c>
      <c r="G367" s="54" t="s">
        <v>35</v>
      </c>
      <c r="H367" s="54"/>
      <c r="I367" s="56">
        <f>-L365/D365</f>
        <v>-99.679202764558482</v>
      </c>
      <c r="J367" s="57" t="s">
        <v>36</v>
      </c>
      <c r="M367" s="58"/>
      <c r="Q367" s="4"/>
      <c r="R367" s="4"/>
      <c r="S367" s="4"/>
      <c r="T367" s="4"/>
    </row>
  </sheetData>
  <mergeCells count="6">
    <mergeCell ref="A1:M1"/>
    <mergeCell ref="A2:A5"/>
    <mergeCell ref="B2:B5"/>
    <mergeCell ref="E2:F2"/>
    <mergeCell ref="G2:K2"/>
    <mergeCell ref="L2:M2"/>
  </mergeCells>
  <pageMargins left="0.70866141732283472" right="0.70866141732283472" top="0.78740157480314965" bottom="0.78740157480314965" header="0.31496062992125984" footer="0.31496062992125984"/>
  <pageSetup paperSize="9" scale="96" fitToHeight="1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33"/>
  <sheetViews>
    <sheetView zoomScale="90" zoomScaleNormal="90" workbookViewId="0">
      <pane xSplit="2" ySplit="7" topLeftCell="C350" activePane="bottomRight" state="frozen"/>
      <selection activeCell="C15" sqref="C15"/>
      <selection pane="topRight" activeCell="C15" sqref="C15"/>
      <selection pane="bottomLeft" activeCell="C15" sqref="C15"/>
      <selection pane="bottomRight" activeCell="M350" sqref="M350"/>
    </sheetView>
  </sheetViews>
  <sheetFormatPr baseColWidth="10" defaultColWidth="9.42578125" defaultRowHeight="12.75" x14ac:dyDescent="0.2"/>
  <cols>
    <col min="1" max="1" width="6.5703125" style="2" customWidth="1"/>
    <col min="2" max="2" width="14" style="2" bestFit="1" customWidth="1"/>
    <col min="3" max="3" width="14" style="2" customWidth="1"/>
    <col min="4" max="6" width="11.42578125" style="2" customWidth="1"/>
    <col min="7" max="8" width="11.42578125" style="61" customWidth="1"/>
    <col min="9" max="9" width="11.42578125" style="2" customWidth="1"/>
    <col min="10" max="10" width="11.42578125" style="62" customWidth="1"/>
    <col min="11" max="15" width="11.42578125" style="2" customWidth="1"/>
    <col min="16" max="16384" width="9.42578125" style="2"/>
  </cols>
  <sheetData>
    <row r="1" spans="1:18" ht="22.5" customHeight="1" x14ac:dyDescent="0.2">
      <c r="A1" s="84" t="s">
        <v>425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5"/>
      <c r="N1" s="3"/>
      <c r="O1" s="3"/>
    </row>
    <row r="2" spans="1:18" x14ac:dyDescent="0.2">
      <c r="A2" s="86" t="s">
        <v>0</v>
      </c>
      <c r="B2" s="86" t="s">
        <v>1</v>
      </c>
      <c r="C2" s="5" t="s">
        <v>2</v>
      </c>
      <c r="D2" s="6" t="s">
        <v>3</v>
      </c>
      <c r="E2" s="89" t="s">
        <v>426</v>
      </c>
      <c r="F2" s="90"/>
      <c r="G2" s="89" t="s">
        <v>4</v>
      </c>
      <c r="H2" s="91"/>
      <c r="I2" s="91"/>
      <c r="J2" s="91"/>
      <c r="K2" s="90"/>
      <c r="L2" s="89" t="s">
        <v>5</v>
      </c>
      <c r="M2" s="90"/>
      <c r="N2" s="7" t="s">
        <v>6</v>
      </c>
      <c r="O2" s="7" t="s">
        <v>7</v>
      </c>
    </row>
    <row r="3" spans="1:18" x14ac:dyDescent="0.2">
      <c r="A3" s="87"/>
      <c r="B3" s="87"/>
      <c r="C3" s="8" t="s">
        <v>38</v>
      </c>
      <c r="D3" s="9" t="s">
        <v>422</v>
      </c>
      <c r="E3" s="10" t="s">
        <v>9</v>
      </c>
      <c r="F3" s="11" t="s">
        <v>10</v>
      </c>
      <c r="G3" s="12" t="s">
        <v>11</v>
      </c>
      <c r="H3" s="70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</row>
    <row r="4" spans="1:18" x14ac:dyDescent="0.2">
      <c r="A4" s="87"/>
      <c r="B4" s="87"/>
      <c r="C4" s="9"/>
      <c r="D4" s="9"/>
      <c r="E4" s="18"/>
      <c r="F4" s="16" t="s">
        <v>18</v>
      </c>
      <c r="G4" s="19" t="s">
        <v>19</v>
      </c>
      <c r="H4" s="71" t="s">
        <v>20</v>
      </c>
      <c r="I4" s="18" t="s">
        <v>16</v>
      </c>
      <c r="J4" s="20" t="s">
        <v>21</v>
      </c>
      <c r="K4" s="15" t="s">
        <v>22</v>
      </c>
      <c r="L4" s="15" t="s">
        <v>23</v>
      </c>
      <c r="M4" s="16" t="s">
        <v>16</v>
      </c>
      <c r="N4" s="21" t="s">
        <v>24</v>
      </c>
      <c r="O4" s="17" t="s">
        <v>25</v>
      </c>
    </row>
    <row r="5" spans="1:18" s="34" customFormat="1" x14ac:dyDescent="0.2">
      <c r="A5" s="88"/>
      <c r="B5" s="88"/>
      <c r="C5" s="1"/>
      <c r="D5" s="22"/>
      <c r="E5" s="22"/>
      <c r="F5" s="23" t="s">
        <v>26</v>
      </c>
      <c r="G5" s="24" t="s">
        <v>27</v>
      </c>
      <c r="H5" s="25" t="s">
        <v>28</v>
      </c>
      <c r="I5" s="22"/>
      <c r="J5" s="26" t="s">
        <v>29</v>
      </c>
      <c r="K5" s="22"/>
      <c r="L5" s="23" t="s">
        <v>30</v>
      </c>
      <c r="M5" s="23" t="s">
        <v>62</v>
      </c>
      <c r="N5" s="27"/>
      <c r="O5" s="27"/>
    </row>
    <row r="6" spans="1:18" s="59" customFormat="1" x14ac:dyDescent="0.2">
      <c r="A6" s="74"/>
      <c r="B6" s="74"/>
      <c r="C6" s="74">
        <v>1</v>
      </c>
      <c r="D6" s="75">
        <v>2</v>
      </c>
      <c r="E6" s="74">
        <v>3</v>
      </c>
      <c r="F6" s="74">
        <v>4</v>
      </c>
      <c r="G6" s="74">
        <v>5</v>
      </c>
      <c r="H6" s="74">
        <f t="shared" ref="H6:M6" si="0">G6+1</f>
        <v>6</v>
      </c>
      <c r="I6" s="74">
        <f t="shared" si="0"/>
        <v>7</v>
      </c>
      <c r="J6" s="74">
        <f t="shared" si="0"/>
        <v>8</v>
      </c>
      <c r="K6" s="74">
        <f t="shared" si="0"/>
        <v>9</v>
      </c>
      <c r="L6" s="74">
        <f t="shared" si="0"/>
        <v>10</v>
      </c>
      <c r="M6" s="74">
        <f t="shared" si="0"/>
        <v>11</v>
      </c>
      <c r="N6" s="74">
        <v>12</v>
      </c>
      <c r="O6" s="74">
        <v>13</v>
      </c>
    </row>
    <row r="7" spans="1:18" s="34" customFormat="1" x14ac:dyDescent="0.2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</row>
    <row r="8" spans="1:18" s="34" customFormat="1" x14ac:dyDescent="0.2">
      <c r="A8" s="33">
        <v>301</v>
      </c>
      <c r="B8" s="34" t="s">
        <v>90</v>
      </c>
      <c r="C8" s="36">
        <v>3609401492</v>
      </c>
      <c r="D8" s="36">
        <v>697010</v>
      </c>
      <c r="E8" s="37">
        <f>(C8)/D8</f>
        <v>5178.4070415058604</v>
      </c>
      <c r="F8" s="38">
        <f t="shared" ref="F8:F71" si="1">IF(ISNUMBER(C8),E8/E$365,"")</f>
        <v>1.2578101425588406</v>
      </c>
      <c r="G8" s="39">
        <f t="shared" ref="G8:G71" si="2">(E$365-E8)*0.6</f>
        <v>-636.8429443011313</v>
      </c>
      <c r="H8" s="39">
        <f t="shared" ref="H8:H71" si="3">IF(E8&gt;=E$365*0.9,0,IF(E8&lt;0.9*E$365,(E$365*0.9-E8)*0.35))</f>
        <v>0</v>
      </c>
      <c r="I8" s="37">
        <f t="shared" ref="I8" si="4">G8+H8</f>
        <v>-636.8429443011313</v>
      </c>
      <c r="J8" s="40">
        <f>I$367</f>
        <v>-42.903352091277533</v>
      </c>
      <c r="K8" s="37">
        <f t="shared" ref="K8" si="5">I8+J8</f>
        <v>-679.74629639240879</v>
      </c>
      <c r="L8" s="37">
        <f>(I8*D8)</f>
        <v>-443885900.60733151</v>
      </c>
      <c r="M8" s="37">
        <f>(K8*D8)</f>
        <v>-473789966.04847288</v>
      </c>
      <c r="N8" s="41">
        <f>jan!M8</f>
        <v>-501493926.22423238</v>
      </c>
      <c r="O8" s="41">
        <f>M8-N8</f>
        <v>27703960.175759494</v>
      </c>
      <c r="P8" s="4"/>
      <c r="Q8" s="65"/>
      <c r="R8" s="4"/>
    </row>
    <row r="9" spans="1:18" s="34" customFormat="1" x14ac:dyDescent="0.2">
      <c r="A9" s="33">
        <v>1101</v>
      </c>
      <c r="B9" s="34" t="s">
        <v>204</v>
      </c>
      <c r="C9" s="36">
        <v>63474574</v>
      </c>
      <c r="D9" s="36">
        <v>14787</v>
      </c>
      <c r="E9" s="37">
        <f t="shared" ref="E9:E72" si="6">(C9)/D9</f>
        <v>4292.593088523703</v>
      </c>
      <c r="F9" s="38">
        <f t="shared" si="1"/>
        <v>1.0426501975118987</v>
      </c>
      <c r="G9" s="39">
        <f t="shared" si="2"/>
        <v>-105.35457251183688</v>
      </c>
      <c r="H9" s="39">
        <f t="shared" si="3"/>
        <v>0</v>
      </c>
      <c r="I9" s="37">
        <f t="shared" ref="I9:I72" si="7">G9+H9</f>
        <v>-105.35457251183688</v>
      </c>
      <c r="J9" s="40">
        <f t="shared" ref="J9:J72" si="8">I$367</f>
        <v>-42.903352091277533</v>
      </c>
      <c r="K9" s="37">
        <f t="shared" ref="K9:K72" si="9">I9+J9</f>
        <v>-148.25792460311442</v>
      </c>
      <c r="L9" s="37">
        <f t="shared" ref="L9:L72" si="10">(I9*D9)</f>
        <v>-1557878.0637325319</v>
      </c>
      <c r="M9" s="37">
        <f t="shared" ref="M9:M72" si="11">(K9*D9)</f>
        <v>-2192289.9311062531</v>
      </c>
      <c r="N9" s="41">
        <f>jan!M9</f>
        <v>-3211589.4977092496</v>
      </c>
      <c r="O9" s="41">
        <f t="shared" ref="O9:O72" si="12">M9-N9</f>
        <v>1019299.5666029966</v>
      </c>
      <c r="P9" s="4"/>
      <c r="Q9" s="65"/>
      <c r="R9" s="4"/>
    </row>
    <row r="10" spans="1:18" s="34" customFormat="1" x14ac:dyDescent="0.2">
      <c r="A10" s="33">
        <v>1103</v>
      </c>
      <c r="B10" s="34" t="s">
        <v>206</v>
      </c>
      <c r="C10" s="36">
        <v>685044436</v>
      </c>
      <c r="D10" s="36">
        <v>144147</v>
      </c>
      <c r="E10" s="37">
        <f t="shared" si="6"/>
        <v>4752.401617792947</v>
      </c>
      <c r="F10" s="38">
        <f t="shared" si="1"/>
        <v>1.1543354758444679</v>
      </c>
      <c r="G10" s="39">
        <f t="shared" si="2"/>
        <v>-381.23969007338326</v>
      </c>
      <c r="H10" s="39">
        <f t="shared" si="3"/>
        <v>0</v>
      </c>
      <c r="I10" s="37">
        <f t="shared" si="7"/>
        <v>-381.23969007338326</v>
      </c>
      <c r="J10" s="40">
        <f t="shared" si="8"/>
        <v>-42.903352091277533</v>
      </c>
      <c r="K10" s="37">
        <f t="shared" si="9"/>
        <v>-424.14304216466081</v>
      </c>
      <c r="L10" s="37">
        <f t="shared" si="10"/>
        <v>-54954557.605007976</v>
      </c>
      <c r="M10" s="37">
        <f t="shared" si="11"/>
        <v>-61138947.098909363</v>
      </c>
      <c r="N10" s="41">
        <f>jan!M10</f>
        <v>-72033371.691018835</v>
      </c>
      <c r="O10" s="41">
        <f t="shared" si="12"/>
        <v>10894424.592109472</v>
      </c>
      <c r="P10" s="4"/>
      <c r="Q10" s="65"/>
      <c r="R10" s="4"/>
    </row>
    <row r="11" spans="1:18" s="34" customFormat="1" x14ac:dyDescent="0.2">
      <c r="A11" s="33">
        <v>1106</v>
      </c>
      <c r="B11" s="34" t="s">
        <v>207</v>
      </c>
      <c r="C11" s="36">
        <v>153133896</v>
      </c>
      <c r="D11" s="36">
        <v>37323</v>
      </c>
      <c r="E11" s="37">
        <f t="shared" si="6"/>
        <v>4102.9364199019374</v>
      </c>
      <c r="F11" s="38">
        <f t="shared" si="1"/>
        <v>0.99658350567320386</v>
      </c>
      <c r="G11" s="39">
        <f t="shared" si="2"/>
        <v>8.439428661222518</v>
      </c>
      <c r="H11" s="39">
        <f t="shared" si="3"/>
        <v>0</v>
      </c>
      <c r="I11" s="37">
        <f t="shared" si="7"/>
        <v>8.439428661222518</v>
      </c>
      <c r="J11" s="40">
        <f t="shared" si="8"/>
        <v>-42.903352091277533</v>
      </c>
      <c r="K11" s="37">
        <f t="shared" si="9"/>
        <v>-34.463923430055019</v>
      </c>
      <c r="L11" s="37">
        <f t="shared" si="10"/>
        <v>314984.79592280806</v>
      </c>
      <c r="M11" s="37">
        <f t="shared" si="11"/>
        <v>-1286297.0141799434</v>
      </c>
      <c r="N11" s="41">
        <f>jan!M11</f>
        <v>-4534956.993426811</v>
      </c>
      <c r="O11" s="41">
        <f t="shared" si="12"/>
        <v>3248659.9792468678</v>
      </c>
      <c r="P11" s="4"/>
      <c r="Q11" s="65"/>
      <c r="R11" s="4"/>
    </row>
    <row r="12" spans="1:18" s="34" customFormat="1" x14ac:dyDescent="0.2">
      <c r="A12" s="33">
        <v>1108</v>
      </c>
      <c r="B12" s="34" t="s">
        <v>205</v>
      </c>
      <c r="C12" s="36">
        <v>330077925</v>
      </c>
      <c r="D12" s="36">
        <v>80450</v>
      </c>
      <c r="E12" s="37">
        <f t="shared" si="6"/>
        <v>4102.8952765692975</v>
      </c>
      <c r="F12" s="38">
        <f t="shared" si="1"/>
        <v>0.99657351215576151</v>
      </c>
      <c r="G12" s="39">
        <f t="shared" si="2"/>
        <v>8.4641146608064446</v>
      </c>
      <c r="H12" s="39">
        <f t="shared" si="3"/>
        <v>0</v>
      </c>
      <c r="I12" s="37">
        <f t="shared" si="7"/>
        <v>8.4641146608064446</v>
      </c>
      <c r="J12" s="40">
        <f t="shared" si="8"/>
        <v>-42.903352091277533</v>
      </c>
      <c r="K12" s="37">
        <f t="shared" si="9"/>
        <v>-34.439237430471088</v>
      </c>
      <c r="L12" s="37">
        <f t="shared" si="10"/>
        <v>680938.02446187846</v>
      </c>
      <c r="M12" s="37">
        <f t="shared" si="11"/>
        <v>-2770636.6512813992</v>
      </c>
      <c r="N12" s="41">
        <f>jan!M12</f>
        <v>-2476432.2743023732</v>
      </c>
      <c r="O12" s="41">
        <f t="shared" si="12"/>
        <v>-294204.37697902601</v>
      </c>
      <c r="P12" s="4"/>
      <c r="Q12" s="65"/>
      <c r="R12" s="4"/>
    </row>
    <row r="13" spans="1:18" s="34" customFormat="1" x14ac:dyDescent="0.2">
      <c r="A13" s="33">
        <v>1111</v>
      </c>
      <c r="B13" s="34" t="s">
        <v>208</v>
      </c>
      <c r="C13" s="36">
        <v>11972601</v>
      </c>
      <c r="D13" s="36">
        <v>3257</v>
      </c>
      <c r="E13" s="37">
        <f t="shared" si="6"/>
        <v>3675.9597789376726</v>
      </c>
      <c r="F13" s="38">
        <f t="shared" si="1"/>
        <v>0.892872934963725</v>
      </c>
      <c r="G13" s="39">
        <f t="shared" si="2"/>
        <v>264.62541323978138</v>
      </c>
      <c r="H13" s="39">
        <f t="shared" si="3"/>
        <v>10.269749688066689</v>
      </c>
      <c r="I13" s="37">
        <f t="shared" si="7"/>
        <v>274.89516292784805</v>
      </c>
      <c r="J13" s="40">
        <f t="shared" si="8"/>
        <v>-42.903352091277533</v>
      </c>
      <c r="K13" s="37">
        <f t="shared" si="9"/>
        <v>231.99181083657052</v>
      </c>
      <c r="L13" s="37">
        <f t="shared" si="10"/>
        <v>895333.54565600108</v>
      </c>
      <c r="M13" s="37">
        <f t="shared" si="11"/>
        <v>755597.32789471024</v>
      </c>
      <c r="N13" s="41">
        <f>jan!M13</f>
        <v>578839.03686758468</v>
      </c>
      <c r="O13" s="41">
        <f t="shared" si="12"/>
        <v>176758.29102712555</v>
      </c>
      <c r="P13" s="4"/>
      <c r="Q13" s="65"/>
      <c r="R13" s="4"/>
    </row>
    <row r="14" spans="1:18" s="34" customFormat="1" x14ac:dyDescent="0.2">
      <c r="A14" s="33">
        <v>1112</v>
      </c>
      <c r="B14" s="34" t="s">
        <v>209</v>
      </c>
      <c r="C14" s="36">
        <v>11085800</v>
      </c>
      <c r="D14" s="36">
        <v>3174</v>
      </c>
      <c r="E14" s="37">
        <f t="shared" si="6"/>
        <v>3492.6906112161309</v>
      </c>
      <c r="F14" s="38">
        <f t="shared" si="1"/>
        <v>0.84835773634553402</v>
      </c>
      <c r="G14" s="39">
        <f t="shared" si="2"/>
        <v>374.58691387270636</v>
      </c>
      <c r="H14" s="39">
        <f t="shared" si="3"/>
        <v>74.413958390606254</v>
      </c>
      <c r="I14" s="37">
        <f t="shared" si="7"/>
        <v>449.0008722633126</v>
      </c>
      <c r="J14" s="40">
        <f t="shared" si="8"/>
        <v>-42.903352091277533</v>
      </c>
      <c r="K14" s="37">
        <f t="shared" si="9"/>
        <v>406.09752017203505</v>
      </c>
      <c r="L14" s="37">
        <f t="shared" si="10"/>
        <v>1425128.7685637542</v>
      </c>
      <c r="M14" s="37">
        <f t="shared" si="11"/>
        <v>1288953.5290260392</v>
      </c>
      <c r="N14" s="41">
        <f>jan!M14</f>
        <v>1517257.5861544067</v>
      </c>
      <c r="O14" s="41">
        <f t="shared" si="12"/>
        <v>-228304.05712836748</v>
      </c>
      <c r="P14" s="4"/>
      <c r="Q14" s="65"/>
      <c r="R14" s="4"/>
    </row>
    <row r="15" spans="1:18" s="34" customFormat="1" x14ac:dyDescent="0.2">
      <c r="A15" s="33">
        <v>1114</v>
      </c>
      <c r="B15" s="34" t="s">
        <v>210</v>
      </c>
      <c r="C15" s="36">
        <v>9239604</v>
      </c>
      <c r="D15" s="36">
        <v>2791</v>
      </c>
      <c r="E15" s="37">
        <f t="shared" si="6"/>
        <v>3310.4994625582231</v>
      </c>
      <c r="F15" s="38">
        <f t="shared" si="1"/>
        <v>0.80410438336852996</v>
      </c>
      <c r="G15" s="39">
        <f t="shared" si="2"/>
        <v>483.90160306745111</v>
      </c>
      <c r="H15" s="39">
        <f t="shared" si="3"/>
        <v>138.18086042087401</v>
      </c>
      <c r="I15" s="37">
        <f t="shared" si="7"/>
        <v>622.08246348832517</v>
      </c>
      <c r="J15" s="40">
        <f t="shared" si="8"/>
        <v>-42.903352091277533</v>
      </c>
      <c r="K15" s="37">
        <f t="shared" si="9"/>
        <v>579.17911139704768</v>
      </c>
      <c r="L15" s="37">
        <f t="shared" si="10"/>
        <v>1736232.1555959156</v>
      </c>
      <c r="M15" s="37">
        <f t="shared" si="11"/>
        <v>1616488.8999091601</v>
      </c>
      <c r="N15" s="41">
        <f>jan!M15</f>
        <v>1242653.996993368</v>
      </c>
      <c r="O15" s="41">
        <f t="shared" si="12"/>
        <v>373834.90291579207</v>
      </c>
      <c r="P15" s="4"/>
      <c r="Q15" s="65"/>
      <c r="R15" s="4"/>
    </row>
    <row r="16" spans="1:18" s="34" customFormat="1" x14ac:dyDescent="0.2">
      <c r="A16" s="33">
        <v>1119</v>
      </c>
      <c r="B16" s="34" t="s">
        <v>211</v>
      </c>
      <c r="C16" s="36">
        <v>62851918</v>
      </c>
      <c r="D16" s="36">
        <v>19120</v>
      </c>
      <c r="E16" s="37">
        <f t="shared" si="6"/>
        <v>3287.2342050209204</v>
      </c>
      <c r="F16" s="38">
        <f t="shared" si="1"/>
        <v>0.79845336430704783</v>
      </c>
      <c r="G16" s="39">
        <f t="shared" si="2"/>
        <v>497.8607575898327</v>
      </c>
      <c r="H16" s="39">
        <f t="shared" si="3"/>
        <v>146.32370055892994</v>
      </c>
      <c r="I16" s="37">
        <f t="shared" si="7"/>
        <v>644.18445814876259</v>
      </c>
      <c r="J16" s="40">
        <f t="shared" si="8"/>
        <v>-42.903352091277533</v>
      </c>
      <c r="K16" s="37">
        <f t="shared" si="9"/>
        <v>601.28110605748509</v>
      </c>
      <c r="L16" s="37">
        <f t="shared" si="10"/>
        <v>12316806.83980434</v>
      </c>
      <c r="M16" s="37">
        <f t="shared" si="11"/>
        <v>11496494.747819114</v>
      </c>
      <c r="N16" s="41">
        <f>jan!M16</f>
        <v>8673272.1199975591</v>
      </c>
      <c r="O16" s="41">
        <f t="shared" si="12"/>
        <v>2823222.6278215554</v>
      </c>
      <c r="P16" s="4"/>
      <c r="Q16" s="65"/>
      <c r="R16" s="4"/>
    </row>
    <row r="17" spans="1:18" s="34" customFormat="1" x14ac:dyDescent="0.2">
      <c r="A17" s="33">
        <v>1120</v>
      </c>
      <c r="B17" s="34" t="s">
        <v>212</v>
      </c>
      <c r="C17" s="36">
        <v>73572977</v>
      </c>
      <c r="D17" s="36">
        <v>19848</v>
      </c>
      <c r="E17" s="37">
        <f t="shared" si="6"/>
        <v>3706.8206872228939</v>
      </c>
      <c r="F17" s="38">
        <f t="shared" si="1"/>
        <v>0.90036890102792255</v>
      </c>
      <c r="G17" s="39">
        <f t="shared" si="2"/>
        <v>246.10886826864862</v>
      </c>
      <c r="H17" s="39">
        <f t="shared" si="3"/>
        <v>0</v>
      </c>
      <c r="I17" s="37">
        <f t="shared" si="7"/>
        <v>246.10886826864862</v>
      </c>
      <c r="J17" s="40">
        <f t="shared" si="8"/>
        <v>-42.903352091277533</v>
      </c>
      <c r="K17" s="37">
        <f t="shared" si="9"/>
        <v>203.20551617737109</v>
      </c>
      <c r="L17" s="37">
        <f t="shared" si="10"/>
        <v>4884768.8173961379</v>
      </c>
      <c r="M17" s="37">
        <f t="shared" si="11"/>
        <v>4033223.0850884616</v>
      </c>
      <c r="N17" s="41">
        <f>jan!M17</f>
        <v>2198328.0168706863</v>
      </c>
      <c r="O17" s="41">
        <f t="shared" si="12"/>
        <v>1834895.0682177753</v>
      </c>
      <c r="P17" s="4"/>
      <c r="Q17" s="65"/>
      <c r="R17" s="4"/>
    </row>
    <row r="18" spans="1:18" s="34" customFormat="1" x14ac:dyDescent="0.2">
      <c r="A18" s="33">
        <v>1121</v>
      </c>
      <c r="B18" s="34" t="s">
        <v>213</v>
      </c>
      <c r="C18" s="36">
        <v>71359956</v>
      </c>
      <c r="D18" s="36">
        <v>19106</v>
      </c>
      <c r="E18" s="37">
        <f t="shared" si="6"/>
        <v>3734.9500680414531</v>
      </c>
      <c r="F18" s="38">
        <f t="shared" si="1"/>
        <v>0.90720139221949858</v>
      </c>
      <c r="G18" s="39">
        <f t="shared" si="2"/>
        <v>229.23123977751311</v>
      </c>
      <c r="H18" s="39">
        <f t="shared" si="3"/>
        <v>0</v>
      </c>
      <c r="I18" s="37">
        <f t="shared" si="7"/>
        <v>229.23123977751311</v>
      </c>
      <c r="J18" s="40">
        <f t="shared" si="8"/>
        <v>-42.903352091277533</v>
      </c>
      <c r="K18" s="37">
        <f t="shared" si="9"/>
        <v>186.32788768623558</v>
      </c>
      <c r="L18" s="37">
        <f t="shared" si="10"/>
        <v>4379692.0671891654</v>
      </c>
      <c r="M18" s="37">
        <f t="shared" si="11"/>
        <v>3559980.6221332173</v>
      </c>
      <c r="N18" s="41">
        <f>jan!M18</f>
        <v>1599502.3594080671</v>
      </c>
      <c r="O18" s="41">
        <f t="shared" si="12"/>
        <v>1960478.2627251502</v>
      </c>
      <c r="P18" s="4"/>
      <c r="Q18" s="65"/>
      <c r="R18" s="4"/>
    </row>
    <row r="19" spans="1:18" s="34" customFormat="1" x14ac:dyDescent="0.2">
      <c r="A19" s="33">
        <v>1122</v>
      </c>
      <c r="B19" s="34" t="s">
        <v>214</v>
      </c>
      <c r="C19" s="36">
        <v>44596890</v>
      </c>
      <c r="D19" s="36">
        <v>12064</v>
      </c>
      <c r="E19" s="37">
        <f t="shared" si="6"/>
        <v>3696.6918103448274</v>
      </c>
      <c r="F19" s="38">
        <f t="shared" si="1"/>
        <v>0.89790864559264172</v>
      </c>
      <c r="G19" s="39">
        <f t="shared" si="2"/>
        <v>252.18619439548846</v>
      </c>
      <c r="H19" s="39">
        <f t="shared" si="3"/>
        <v>3.0135386955624881</v>
      </c>
      <c r="I19" s="37">
        <f t="shared" si="7"/>
        <v>255.19973309105094</v>
      </c>
      <c r="J19" s="40">
        <f t="shared" si="8"/>
        <v>-42.903352091277533</v>
      </c>
      <c r="K19" s="37">
        <f t="shared" si="9"/>
        <v>212.29638099977342</v>
      </c>
      <c r="L19" s="37">
        <f t="shared" si="10"/>
        <v>3078729.5800104388</v>
      </c>
      <c r="M19" s="37">
        <f t="shared" si="11"/>
        <v>2561143.5403812667</v>
      </c>
      <c r="N19" s="41">
        <f>jan!M19</f>
        <v>2403594.0796051542</v>
      </c>
      <c r="O19" s="41">
        <f t="shared" si="12"/>
        <v>157549.46077611251</v>
      </c>
      <c r="P19" s="4"/>
      <c r="Q19" s="65"/>
      <c r="R19" s="4"/>
    </row>
    <row r="20" spans="1:18" s="34" customFormat="1" x14ac:dyDescent="0.2">
      <c r="A20" s="33">
        <v>1124</v>
      </c>
      <c r="B20" s="34" t="s">
        <v>215</v>
      </c>
      <c r="C20" s="36">
        <v>132053799</v>
      </c>
      <c r="D20" s="36">
        <v>27457</v>
      </c>
      <c r="E20" s="37">
        <f t="shared" si="6"/>
        <v>4809.4765997741924</v>
      </c>
      <c r="F20" s="38">
        <f t="shared" si="1"/>
        <v>1.1681987142200858</v>
      </c>
      <c r="G20" s="39">
        <f t="shared" si="2"/>
        <v>-415.4846792621305</v>
      </c>
      <c r="H20" s="39">
        <f t="shared" si="3"/>
        <v>0</v>
      </c>
      <c r="I20" s="37">
        <f t="shared" si="7"/>
        <v>-415.4846792621305</v>
      </c>
      <c r="J20" s="40">
        <f t="shared" si="8"/>
        <v>-42.903352091277533</v>
      </c>
      <c r="K20" s="37">
        <f t="shared" si="9"/>
        <v>-458.38803135340805</v>
      </c>
      <c r="L20" s="37">
        <f t="shared" si="10"/>
        <v>-11407962.838500317</v>
      </c>
      <c r="M20" s="37">
        <f t="shared" si="11"/>
        <v>-12585960.176870525</v>
      </c>
      <c r="N20" s="41">
        <f>jan!M20</f>
        <v>-15680617.252356995</v>
      </c>
      <c r="O20" s="41">
        <f t="shared" si="12"/>
        <v>3094657.07548647</v>
      </c>
      <c r="P20" s="4"/>
      <c r="Q20" s="65"/>
      <c r="R20" s="4"/>
    </row>
    <row r="21" spans="1:18" s="34" customFormat="1" x14ac:dyDescent="0.2">
      <c r="A21" s="33">
        <v>1127</v>
      </c>
      <c r="B21" s="34" t="s">
        <v>216</v>
      </c>
      <c r="C21" s="36">
        <v>48334843</v>
      </c>
      <c r="D21" s="36">
        <v>11315</v>
      </c>
      <c r="E21" s="37">
        <f t="shared" si="6"/>
        <v>4271.7492708793634</v>
      </c>
      <c r="F21" s="38">
        <f t="shared" si="1"/>
        <v>1.0375873345440867</v>
      </c>
      <c r="G21" s="39">
        <f t="shared" si="2"/>
        <v>-92.848281925233096</v>
      </c>
      <c r="H21" s="39">
        <f t="shared" si="3"/>
        <v>0</v>
      </c>
      <c r="I21" s="37">
        <f t="shared" si="7"/>
        <v>-92.848281925233096</v>
      </c>
      <c r="J21" s="40">
        <f t="shared" si="8"/>
        <v>-42.903352091277533</v>
      </c>
      <c r="K21" s="37">
        <f t="shared" si="9"/>
        <v>-135.75163401651062</v>
      </c>
      <c r="L21" s="37">
        <f t="shared" si="10"/>
        <v>-1050578.3099840125</v>
      </c>
      <c r="M21" s="37">
        <f t="shared" si="11"/>
        <v>-1536029.7388968177</v>
      </c>
      <c r="N21" s="41">
        <f>jan!M21</f>
        <v>-2356004.543949428</v>
      </c>
      <c r="O21" s="41">
        <f t="shared" si="12"/>
        <v>819974.80505261035</v>
      </c>
      <c r="P21" s="4"/>
      <c r="Q21" s="65"/>
      <c r="R21" s="4"/>
    </row>
    <row r="22" spans="1:18" s="34" customFormat="1" x14ac:dyDescent="0.2">
      <c r="A22" s="33">
        <v>1130</v>
      </c>
      <c r="B22" s="34" t="s">
        <v>217</v>
      </c>
      <c r="C22" s="36">
        <v>47923888</v>
      </c>
      <c r="D22" s="36">
        <v>13070</v>
      </c>
      <c r="E22" s="37">
        <f t="shared" si="6"/>
        <v>3666.7091048201987</v>
      </c>
      <c r="F22" s="38">
        <f t="shared" si="1"/>
        <v>0.8906259907514984</v>
      </c>
      <c r="G22" s="39">
        <f t="shared" si="2"/>
        <v>270.17581771026568</v>
      </c>
      <c r="H22" s="39">
        <f t="shared" si="3"/>
        <v>13.507485629182542</v>
      </c>
      <c r="I22" s="37">
        <f t="shared" si="7"/>
        <v>283.68330333944823</v>
      </c>
      <c r="J22" s="40">
        <f t="shared" si="8"/>
        <v>-42.903352091277533</v>
      </c>
      <c r="K22" s="37">
        <f t="shared" si="9"/>
        <v>240.7799512481707</v>
      </c>
      <c r="L22" s="37">
        <f t="shared" si="10"/>
        <v>3707740.7746465881</v>
      </c>
      <c r="M22" s="37">
        <f t="shared" si="11"/>
        <v>3146993.9628135911</v>
      </c>
      <c r="N22" s="41">
        <f>jan!M22</f>
        <v>1737125.8488361463</v>
      </c>
      <c r="O22" s="41">
        <f t="shared" si="12"/>
        <v>1409868.1139774448</v>
      </c>
      <c r="P22" s="4"/>
      <c r="Q22" s="65"/>
      <c r="R22" s="4"/>
    </row>
    <row r="23" spans="1:18" s="34" customFormat="1" x14ac:dyDescent="0.2">
      <c r="A23" s="33">
        <v>1133</v>
      </c>
      <c r="B23" s="34" t="s">
        <v>218</v>
      </c>
      <c r="C23" s="36">
        <v>19421801</v>
      </c>
      <c r="D23" s="36">
        <v>2580</v>
      </c>
      <c r="E23" s="37">
        <f t="shared" si="6"/>
        <v>7527.8298449612403</v>
      </c>
      <c r="F23" s="38">
        <f t="shared" si="1"/>
        <v>1.8284736318634323</v>
      </c>
      <c r="G23" s="39">
        <f t="shared" si="2"/>
        <v>-2046.496626374359</v>
      </c>
      <c r="H23" s="39">
        <f t="shared" si="3"/>
        <v>0</v>
      </c>
      <c r="I23" s="37">
        <f t="shared" si="7"/>
        <v>-2046.496626374359</v>
      </c>
      <c r="J23" s="40">
        <f t="shared" si="8"/>
        <v>-42.903352091277533</v>
      </c>
      <c r="K23" s="37">
        <f t="shared" si="9"/>
        <v>-2089.3999784656367</v>
      </c>
      <c r="L23" s="37">
        <f t="shared" si="10"/>
        <v>-5279961.2960458463</v>
      </c>
      <c r="M23" s="37">
        <f t="shared" si="11"/>
        <v>-5390651.9444413427</v>
      </c>
      <c r="N23" s="41">
        <f>jan!M23</f>
        <v>1039638.7726774958</v>
      </c>
      <c r="O23" s="41">
        <f t="shared" si="12"/>
        <v>-6430290.7171188388</v>
      </c>
      <c r="P23" s="4"/>
      <c r="Q23" s="65"/>
      <c r="R23" s="4"/>
    </row>
    <row r="24" spans="1:18" s="34" customFormat="1" x14ac:dyDescent="0.2">
      <c r="A24" s="33">
        <v>1134</v>
      </c>
      <c r="B24" s="34" t="s">
        <v>219</v>
      </c>
      <c r="C24" s="36">
        <v>38300381</v>
      </c>
      <c r="D24" s="36">
        <v>3809</v>
      </c>
      <c r="E24" s="37">
        <f t="shared" si="6"/>
        <v>10055.23260698346</v>
      </c>
      <c r="F24" s="38">
        <f t="shared" si="1"/>
        <v>2.4423675963437401</v>
      </c>
      <c r="G24" s="39">
        <f t="shared" si="2"/>
        <v>-3562.9382835876909</v>
      </c>
      <c r="H24" s="39">
        <f t="shared" si="3"/>
        <v>0</v>
      </c>
      <c r="I24" s="37">
        <f t="shared" si="7"/>
        <v>-3562.9382835876909</v>
      </c>
      <c r="J24" s="40">
        <f t="shared" si="8"/>
        <v>-42.903352091277533</v>
      </c>
      <c r="K24" s="37">
        <f t="shared" si="9"/>
        <v>-3605.8416356789685</v>
      </c>
      <c r="L24" s="37">
        <f t="shared" si="10"/>
        <v>-13571231.922185514</v>
      </c>
      <c r="M24" s="37">
        <f t="shared" si="11"/>
        <v>-13734650.790301191</v>
      </c>
      <c r="N24" s="41">
        <f>jan!M24</f>
        <v>1557774.3249723187</v>
      </c>
      <c r="O24" s="41">
        <f t="shared" si="12"/>
        <v>-15292425.115273509</v>
      </c>
      <c r="P24" s="4"/>
      <c r="Q24" s="65"/>
      <c r="R24" s="4"/>
    </row>
    <row r="25" spans="1:18" s="34" customFormat="1" x14ac:dyDescent="0.2">
      <c r="A25" s="33">
        <v>1135</v>
      </c>
      <c r="B25" s="34" t="s">
        <v>220</v>
      </c>
      <c r="C25" s="36">
        <v>26446270</v>
      </c>
      <c r="D25" s="36">
        <v>4561</v>
      </c>
      <c r="E25" s="37">
        <f t="shared" si="6"/>
        <v>5798.3490462617847</v>
      </c>
      <c r="F25" s="38">
        <f t="shared" si="1"/>
        <v>1.4083910712363801</v>
      </c>
      <c r="G25" s="39">
        <f t="shared" si="2"/>
        <v>-1008.8081471546858</v>
      </c>
      <c r="H25" s="39">
        <f t="shared" si="3"/>
        <v>0</v>
      </c>
      <c r="I25" s="37">
        <f t="shared" si="7"/>
        <v>-1008.8081471546858</v>
      </c>
      <c r="J25" s="40">
        <f t="shared" si="8"/>
        <v>-42.903352091277533</v>
      </c>
      <c r="K25" s="37">
        <f t="shared" si="9"/>
        <v>-1051.7114992459633</v>
      </c>
      <c r="L25" s="37">
        <f t="shared" si="10"/>
        <v>-4601173.9591725217</v>
      </c>
      <c r="M25" s="37">
        <f t="shared" si="11"/>
        <v>-4796856.1480608387</v>
      </c>
      <c r="N25" s="41">
        <f>jan!M25</f>
        <v>385675.26022507029</v>
      </c>
      <c r="O25" s="41">
        <f t="shared" si="12"/>
        <v>-5182531.4082859093</v>
      </c>
      <c r="P25" s="4"/>
      <c r="Q25" s="65"/>
      <c r="R25" s="4"/>
    </row>
    <row r="26" spans="1:18" s="34" customFormat="1" x14ac:dyDescent="0.2">
      <c r="A26" s="33">
        <v>1144</v>
      </c>
      <c r="B26" s="34" t="s">
        <v>221</v>
      </c>
      <c r="C26" s="36">
        <v>1863195</v>
      </c>
      <c r="D26" s="36">
        <v>507</v>
      </c>
      <c r="E26" s="37">
        <f t="shared" si="6"/>
        <v>3674.9408284023671</v>
      </c>
      <c r="F26" s="38">
        <f t="shared" si="1"/>
        <v>0.89262543678372486</v>
      </c>
      <c r="G26" s="39">
        <f t="shared" si="2"/>
        <v>265.23678356096468</v>
      </c>
      <c r="H26" s="39">
        <f t="shared" si="3"/>
        <v>10.626382375423622</v>
      </c>
      <c r="I26" s="37">
        <f t="shared" si="7"/>
        <v>275.86316593638833</v>
      </c>
      <c r="J26" s="40">
        <f t="shared" si="8"/>
        <v>-42.903352091277533</v>
      </c>
      <c r="K26" s="37">
        <f t="shared" si="9"/>
        <v>232.9598138451108</v>
      </c>
      <c r="L26" s="37">
        <f t="shared" si="10"/>
        <v>139862.62512974889</v>
      </c>
      <c r="M26" s="37">
        <f t="shared" si="11"/>
        <v>118110.62561947118</v>
      </c>
      <c r="N26" s="41">
        <f>jan!M26</f>
        <v>58079.837915832177</v>
      </c>
      <c r="O26" s="41">
        <f t="shared" si="12"/>
        <v>60030.787703638998</v>
      </c>
      <c r="P26" s="4"/>
      <c r="Q26" s="65"/>
      <c r="R26" s="4"/>
    </row>
    <row r="27" spans="1:18" s="34" customFormat="1" x14ac:dyDescent="0.2">
      <c r="A27" s="33">
        <v>1145</v>
      </c>
      <c r="B27" s="34" t="s">
        <v>222</v>
      </c>
      <c r="C27" s="36">
        <v>3638085</v>
      </c>
      <c r="D27" s="36">
        <v>859</v>
      </c>
      <c r="E27" s="37">
        <f t="shared" si="6"/>
        <v>4235.256111757858</v>
      </c>
      <c r="F27" s="38">
        <f t="shared" si="1"/>
        <v>1.0287233218642926</v>
      </c>
      <c r="G27" s="39">
        <f t="shared" si="2"/>
        <v>-70.952386452329847</v>
      </c>
      <c r="H27" s="39">
        <f t="shared" si="3"/>
        <v>0</v>
      </c>
      <c r="I27" s="37">
        <f t="shared" si="7"/>
        <v>-70.952386452329847</v>
      </c>
      <c r="J27" s="40">
        <f t="shared" si="8"/>
        <v>-42.903352091277533</v>
      </c>
      <c r="K27" s="37">
        <f t="shared" si="9"/>
        <v>-113.85573854360737</v>
      </c>
      <c r="L27" s="37">
        <f t="shared" si="10"/>
        <v>-60948.099962551336</v>
      </c>
      <c r="M27" s="37">
        <f t="shared" si="11"/>
        <v>-97802.079408958729</v>
      </c>
      <c r="N27" s="41">
        <f>jan!M27</f>
        <v>-92072.903018343393</v>
      </c>
      <c r="O27" s="41">
        <f t="shared" si="12"/>
        <v>-5729.1763906153355</v>
      </c>
      <c r="P27" s="4"/>
      <c r="Q27" s="65"/>
      <c r="R27" s="4"/>
    </row>
    <row r="28" spans="1:18" s="34" customFormat="1" x14ac:dyDescent="0.2">
      <c r="A28" s="33">
        <v>1146</v>
      </c>
      <c r="B28" s="34" t="s">
        <v>223</v>
      </c>
      <c r="C28" s="36">
        <v>40520711</v>
      </c>
      <c r="D28" s="36">
        <v>11178</v>
      </c>
      <c r="E28" s="37">
        <f t="shared" si="6"/>
        <v>3625.0412417248167</v>
      </c>
      <c r="F28" s="38">
        <f t="shared" si="1"/>
        <v>0.88050506738644674</v>
      </c>
      <c r="G28" s="39">
        <f t="shared" si="2"/>
        <v>295.17653556749491</v>
      </c>
      <c r="H28" s="39">
        <f t="shared" si="3"/>
        <v>28.091237712566247</v>
      </c>
      <c r="I28" s="37">
        <f t="shared" si="7"/>
        <v>323.26777328006114</v>
      </c>
      <c r="J28" s="40">
        <f t="shared" si="8"/>
        <v>-42.903352091277533</v>
      </c>
      <c r="K28" s="37">
        <f t="shared" si="9"/>
        <v>280.36442118878358</v>
      </c>
      <c r="L28" s="37">
        <f t="shared" si="10"/>
        <v>3613487.1697245236</v>
      </c>
      <c r="M28" s="37">
        <f t="shared" si="11"/>
        <v>3133913.500048223</v>
      </c>
      <c r="N28" s="41">
        <f>jan!M28</f>
        <v>1737994.6063573409</v>
      </c>
      <c r="O28" s="41">
        <f t="shared" si="12"/>
        <v>1395918.893690882</v>
      </c>
      <c r="P28" s="4"/>
      <c r="Q28" s="65"/>
      <c r="R28" s="4"/>
    </row>
    <row r="29" spans="1:18" s="34" customFormat="1" x14ac:dyDescent="0.2">
      <c r="A29" s="33">
        <v>1149</v>
      </c>
      <c r="B29" s="34" t="s">
        <v>224</v>
      </c>
      <c r="C29" s="36">
        <v>157875362</v>
      </c>
      <c r="D29" s="36">
        <v>42345</v>
      </c>
      <c r="E29" s="37">
        <f t="shared" si="6"/>
        <v>3728.3117723462037</v>
      </c>
      <c r="F29" s="38">
        <f t="shared" si="1"/>
        <v>0.90558898215055939</v>
      </c>
      <c r="G29" s="39">
        <f t="shared" si="2"/>
        <v>233.21421719466269</v>
      </c>
      <c r="H29" s="39">
        <f t="shared" si="3"/>
        <v>0</v>
      </c>
      <c r="I29" s="37">
        <f t="shared" si="7"/>
        <v>233.21421719466269</v>
      </c>
      <c r="J29" s="40">
        <f t="shared" si="8"/>
        <v>-42.903352091277533</v>
      </c>
      <c r="K29" s="37">
        <f t="shared" si="9"/>
        <v>190.31086510338517</v>
      </c>
      <c r="L29" s="37">
        <f t="shared" si="10"/>
        <v>9875456.0271079913</v>
      </c>
      <c r="M29" s="37">
        <f t="shared" si="11"/>
        <v>8058713.5828028452</v>
      </c>
      <c r="N29" s="41">
        <f>jan!M29</f>
        <v>4145674.4413134367</v>
      </c>
      <c r="O29" s="41">
        <f t="shared" si="12"/>
        <v>3913039.1414894084</v>
      </c>
      <c r="P29" s="4"/>
      <c r="Q29" s="65"/>
      <c r="R29" s="4"/>
    </row>
    <row r="30" spans="1:18" s="34" customFormat="1" x14ac:dyDescent="0.2">
      <c r="A30" s="33">
        <v>1151</v>
      </c>
      <c r="B30" s="34" t="s">
        <v>225</v>
      </c>
      <c r="C30" s="36">
        <v>1344493</v>
      </c>
      <c r="D30" s="36">
        <v>192</v>
      </c>
      <c r="E30" s="37">
        <f t="shared" si="6"/>
        <v>7002.567708333333</v>
      </c>
      <c r="F30" s="38">
        <f t="shared" si="1"/>
        <v>1.7008899873841088</v>
      </c>
      <c r="G30" s="39">
        <f t="shared" si="2"/>
        <v>-1731.3393443976149</v>
      </c>
      <c r="H30" s="39">
        <f t="shared" si="3"/>
        <v>0</v>
      </c>
      <c r="I30" s="37">
        <f t="shared" si="7"/>
        <v>-1731.3393443976149</v>
      </c>
      <c r="J30" s="40">
        <f t="shared" si="8"/>
        <v>-42.903352091277533</v>
      </c>
      <c r="K30" s="37">
        <f t="shared" si="9"/>
        <v>-1774.2426964888925</v>
      </c>
      <c r="L30" s="37">
        <f t="shared" si="10"/>
        <v>-332417.15412434208</v>
      </c>
      <c r="M30" s="37">
        <f t="shared" si="11"/>
        <v>-340654.59772586735</v>
      </c>
      <c r="N30" s="41">
        <f>jan!M30</f>
        <v>-261189.62232773213</v>
      </c>
      <c r="O30" s="41">
        <f t="shared" si="12"/>
        <v>-79464.975398135226</v>
      </c>
      <c r="P30" s="4"/>
      <c r="Q30" s="65"/>
      <c r="R30" s="4"/>
    </row>
    <row r="31" spans="1:18" s="34" customFormat="1" x14ac:dyDescent="0.2">
      <c r="A31" s="33">
        <v>1160</v>
      </c>
      <c r="B31" s="34" t="s">
        <v>226</v>
      </c>
      <c r="C31" s="36">
        <v>39373415</v>
      </c>
      <c r="D31" s="36">
        <v>8705</v>
      </c>
      <c r="E31" s="37">
        <f t="shared" si="6"/>
        <v>4523.0804135554281</v>
      </c>
      <c r="F31" s="38">
        <f t="shared" si="1"/>
        <v>1.0986344592419028</v>
      </c>
      <c r="G31" s="39">
        <f t="shared" si="2"/>
        <v>-243.6469675308719</v>
      </c>
      <c r="H31" s="39">
        <f t="shared" si="3"/>
        <v>0</v>
      </c>
      <c r="I31" s="37">
        <f t="shared" si="7"/>
        <v>-243.6469675308719</v>
      </c>
      <c r="J31" s="40">
        <f t="shared" si="8"/>
        <v>-42.903352091277533</v>
      </c>
      <c r="K31" s="37">
        <f t="shared" si="9"/>
        <v>-286.55031962214946</v>
      </c>
      <c r="L31" s="37">
        <f t="shared" si="10"/>
        <v>-2120946.8523562402</v>
      </c>
      <c r="M31" s="37">
        <f t="shared" si="11"/>
        <v>-2494420.5323108109</v>
      </c>
      <c r="N31" s="41">
        <f>jan!M31</f>
        <v>-3247784.0716818157</v>
      </c>
      <c r="O31" s="41">
        <f t="shared" si="12"/>
        <v>753363.53937100479</v>
      </c>
      <c r="P31" s="4"/>
      <c r="Q31" s="65"/>
      <c r="R31" s="4"/>
    </row>
    <row r="32" spans="1:18" s="34" customFormat="1" x14ac:dyDescent="0.2">
      <c r="A32" s="33">
        <v>1505</v>
      </c>
      <c r="B32" s="34" t="s">
        <v>267</v>
      </c>
      <c r="C32" s="36">
        <v>86789164</v>
      </c>
      <c r="D32" s="36">
        <v>24099</v>
      </c>
      <c r="E32" s="37">
        <f t="shared" si="6"/>
        <v>3601.359558487904</v>
      </c>
      <c r="F32" s="38">
        <f t="shared" si="1"/>
        <v>0.87475290052711996</v>
      </c>
      <c r="G32" s="39">
        <f t="shared" si="2"/>
        <v>309.38554550964255</v>
      </c>
      <c r="H32" s="39">
        <f t="shared" si="3"/>
        <v>36.379826845485695</v>
      </c>
      <c r="I32" s="37">
        <f t="shared" si="7"/>
        <v>345.76537235512825</v>
      </c>
      <c r="J32" s="40">
        <f t="shared" si="8"/>
        <v>-42.903352091277533</v>
      </c>
      <c r="K32" s="37">
        <f t="shared" si="9"/>
        <v>302.8620202638507</v>
      </c>
      <c r="L32" s="37">
        <f t="shared" si="10"/>
        <v>8332599.7083862359</v>
      </c>
      <c r="M32" s="37">
        <f t="shared" si="11"/>
        <v>7298671.826338538</v>
      </c>
      <c r="N32" s="41">
        <f>jan!M32</f>
        <v>4204566.919395742</v>
      </c>
      <c r="O32" s="41">
        <f t="shared" si="12"/>
        <v>3094104.906942796</v>
      </c>
      <c r="P32" s="4"/>
      <c r="Q32" s="65"/>
      <c r="R32" s="4"/>
    </row>
    <row r="33" spans="1:18" s="34" customFormat="1" x14ac:dyDescent="0.2">
      <c r="A33" s="33">
        <v>1506</v>
      </c>
      <c r="B33" s="34" t="s">
        <v>265</v>
      </c>
      <c r="C33" s="36">
        <v>131908647</v>
      </c>
      <c r="D33" s="36">
        <v>31870</v>
      </c>
      <c r="E33" s="37">
        <f t="shared" si="6"/>
        <v>4138.9597427047383</v>
      </c>
      <c r="F33" s="38">
        <f t="shared" si="1"/>
        <v>1.0053333973728835</v>
      </c>
      <c r="G33" s="39">
        <f t="shared" si="2"/>
        <v>-13.174565020458067</v>
      </c>
      <c r="H33" s="39">
        <f t="shared" si="3"/>
        <v>0</v>
      </c>
      <c r="I33" s="37">
        <f t="shared" si="7"/>
        <v>-13.174565020458067</v>
      </c>
      <c r="J33" s="40">
        <f t="shared" si="8"/>
        <v>-42.903352091277533</v>
      </c>
      <c r="K33" s="37">
        <f t="shared" si="9"/>
        <v>-56.077917111735601</v>
      </c>
      <c r="L33" s="37">
        <f t="shared" si="10"/>
        <v>-419873.38720199856</v>
      </c>
      <c r="M33" s="37">
        <f t="shared" si="11"/>
        <v>-1787203.2183510137</v>
      </c>
      <c r="N33" s="41">
        <f>jan!M33</f>
        <v>-1127097.3874209609</v>
      </c>
      <c r="O33" s="41">
        <f t="shared" si="12"/>
        <v>-660105.83093005279</v>
      </c>
      <c r="P33" s="4"/>
      <c r="Q33" s="65"/>
      <c r="R33" s="4"/>
    </row>
    <row r="34" spans="1:18" s="34" customFormat="1" x14ac:dyDescent="0.2">
      <c r="A34" s="33">
        <v>1507</v>
      </c>
      <c r="B34" s="34" t="s">
        <v>266</v>
      </c>
      <c r="C34" s="36">
        <v>278671117</v>
      </c>
      <c r="D34" s="36">
        <v>66670</v>
      </c>
      <c r="E34" s="37">
        <f t="shared" si="6"/>
        <v>4179.8577621118948</v>
      </c>
      <c r="F34" s="38">
        <f t="shared" si="1"/>
        <v>1.0152673294119396</v>
      </c>
      <c r="G34" s="39">
        <f t="shared" si="2"/>
        <v>-37.71337666475192</v>
      </c>
      <c r="H34" s="39">
        <f t="shared" si="3"/>
        <v>0</v>
      </c>
      <c r="I34" s="37">
        <f t="shared" si="7"/>
        <v>-37.71337666475192</v>
      </c>
      <c r="J34" s="40">
        <f t="shared" si="8"/>
        <v>-42.903352091277533</v>
      </c>
      <c r="K34" s="37">
        <f t="shared" si="9"/>
        <v>-80.61672875602946</v>
      </c>
      <c r="L34" s="37">
        <f t="shared" si="10"/>
        <v>-2514350.8222390106</v>
      </c>
      <c r="M34" s="37">
        <f t="shared" si="11"/>
        <v>-5374717.3061644845</v>
      </c>
      <c r="N34" s="41">
        <f>jan!M34</f>
        <v>-6883887.0843224181</v>
      </c>
      <c r="O34" s="41">
        <f t="shared" si="12"/>
        <v>1509169.7781579336</v>
      </c>
      <c r="P34" s="4"/>
      <c r="Q34" s="65"/>
      <c r="R34" s="4"/>
    </row>
    <row r="35" spans="1:18" s="34" customFormat="1" x14ac:dyDescent="0.2">
      <c r="A35" s="33">
        <v>1511</v>
      </c>
      <c r="B35" s="34" t="s">
        <v>268</v>
      </c>
      <c r="C35" s="36">
        <v>12082955</v>
      </c>
      <c r="D35" s="36">
        <v>3083</v>
      </c>
      <c r="E35" s="37">
        <f t="shared" si="6"/>
        <v>3919.2199156665583</v>
      </c>
      <c r="F35" s="38">
        <f t="shared" si="1"/>
        <v>0.9519596511691909</v>
      </c>
      <c r="G35" s="39">
        <f t="shared" si="2"/>
        <v>118.66933120244994</v>
      </c>
      <c r="H35" s="39">
        <f t="shared" si="3"/>
        <v>0</v>
      </c>
      <c r="I35" s="37">
        <f t="shared" si="7"/>
        <v>118.66933120244994</v>
      </c>
      <c r="J35" s="40">
        <f t="shared" si="8"/>
        <v>-42.903352091277533</v>
      </c>
      <c r="K35" s="37">
        <f t="shared" si="9"/>
        <v>75.765979111172413</v>
      </c>
      <c r="L35" s="37">
        <f t="shared" si="10"/>
        <v>365857.54809715314</v>
      </c>
      <c r="M35" s="37">
        <f t="shared" si="11"/>
        <v>233586.51359974456</v>
      </c>
      <c r="N35" s="41">
        <f>jan!M35</f>
        <v>271067.38835209224</v>
      </c>
      <c r="O35" s="41">
        <f t="shared" si="12"/>
        <v>-37480.874752347678</v>
      </c>
      <c r="P35" s="4"/>
      <c r="Q35" s="65"/>
      <c r="R35" s="4"/>
    </row>
    <row r="36" spans="1:18" s="34" customFormat="1" x14ac:dyDescent="0.2">
      <c r="A36" s="33">
        <v>1514</v>
      </c>
      <c r="B36" s="34" t="s">
        <v>159</v>
      </c>
      <c r="C36" s="36">
        <v>10833589</v>
      </c>
      <c r="D36" s="36">
        <v>2445</v>
      </c>
      <c r="E36" s="37">
        <f t="shared" si="6"/>
        <v>4430.9157464212676</v>
      </c>
      <c r="F36" s="38">
        <f t="shared" si="1"/>
        <v>1.0762481052574164</v>
      </c>
      <c r="G36" s="39">
        <f t="shared" si="2"/>
        <v>-188.34816725037561</v>
      </c>
      <c r="H36" s="39">
        <f t="shared" si="3"/>
        <v>0</v>
      </c>
      <c r="I36" s="37">
        <f t="shared" si="7"/>
        <v>-188.34816725037561</v>
      </c>
      <c r="J36" s="40">
        <f t="shared" si="8"/>
        <v>-42.903352091277533</v>
      </c>
      <c r="K36" s="37">
        <f t="shared" si="9"/>
        <v>-231.25151934165314</v>
      </c>
      <c r="L36" s="37">
        <f t="shared" si="10"/>
        <v>-460511.26892716839</v>
      </c>
      <c r="M36" s="37">
        <f t="shared" si="11"/>
        <v>-565409.96479034191</v>
      </c>
      <c r="N36" s="41">
        <f>jan!M36</f>
        <v>-706620.85620471498</v>
      </c>
      <c r="O36" s="41">
        <f t="shared" si="12"/>
        <v>141210.89141437307</v>
      </c>
      <c r="P36" s="4"/>
      <c r="Q36" s="65"/>
      <c r="R36" s="4"/>
    </row>
    <row r="37" spans="1:18" s="34" customFormat="1" x14ac:dyDescent="0.2">
      <c r="A37" s="33">
        <v>1515</v>
      </c>
      <c r="B37" s="34" t="s">
        <v>393</v>
      </c>
      <c r="C37" s="36">
        <v>51574321</v>
      </c>
      <c r="D37" s="36">
        <v>8858</v>
      </c>
      <c r="E37" s="37">
        <f t="shared" si="6"/>
        <v>5822.3437570557689</v>
      </c>
      <c r="F37" s="38">
        <f t="shared" si="1"/>
        <v>1.414219270982467</v>
      </c>
      <c r="G37" s="39">
        <f t="shared" si="2"/>
        <v>-1023.2049736310764</v>
      </c>
      <c r="H37" s="39">
        <f t="shared" si="3"/>
        <v>0</v>
      </c>
      <c r="I37" s="37">
        <f t="shared" si="7"/>
        <v>-1023.2049736310764</v>
      </c>
      <c r="J37" s="40">
        <f t="shared" si="8"/>
        <v>-42.903352091277533</v>
      </c>
      <c r="K37" s="37">
        <f t="shared" si="9"/>
        <v>-1066.108325722354</v>
      </c>
      <c r="L37" s="37">
        <f t="shared" si="10"/>
        <v>-9063549.6564240754</v>
      </c>
      <c r="M37" s="37">
        <f t="shared" si="11"/>
        <v>-9443587.5492486116</v>
      </c>
      <c r="N37" s="41">
        <f>jan!M37</f>
        <v>-9377121.373849228</v>
      </c>
      <c r="O37" s="41">
        <f t="shared" si="12"/>
        <v>-66466.17539938353</v>
      </c>
      <c r="P37" s="4"/>
      <c r="Q37" s="65"/>
      <c r="R37" s="4"/>
    </row>
    <row r="38" spans="1:18" s="34" customFormat="1" x14ac:dyDescent="0.2">
      <c r="A38" s="33">
        <v>1516</v>
      </c>
      <c r="B38" s="34" t="s">
        <v>269</v>
      </c>
      <c r="C38" s="36">
        <v>37107512</v>
      </c>
      <c r="D38" s="36">
        <v>8575</v>
      </c>
      <c r="E38" s="37">
        <f t="shared" si="6"/>
        <v>4327.4066472303211</v>
      </c>
      <c r="F38" s="38">
        <f t="shared" si="1"/>
        <v>1.0511062433361795</v>
      </c>
      <c r="G38" s="39">
        <f t="shared" si="2"/>
        <v>-126.24270773580774</v>
      </c>
      <c r="H38" s="39">
        <f t="shared" si="3"/>
        <v>0</v>
      </c>
      <c r="I38" s="37">
        <f t="shared" si="7"/>
        <v>-126.24270773580774</v>
      </c>
      <c r="J38" s="40">
        <f t="shared" si="8"/>
        <v>-42.903352091277533</v>
      </c>
      <c r="K38" s="37">
        <f t="shared" si="9"/>
        <v>-169.14605982708528</v>
      </c>
      <c r="L38" s="37">
        <f t="shared" si="10"/>
        <v>-1082531.2188345513</v>
      </c>
      <c r="M38" s="37">
        <f t="shared" si="11"/>
        <v>-1450427.4630172562</v>
      </c>
      <c r="N38" s="41">
        <f>jan!M38</f>
        <v>-1974137.3378140791</v>
      </c>
      <c r="O38" s="41">
        <f t="shared" si="12"/>
        <v>523709.8747968229</v>
      </c>
      <c r="P38" s="4"/>
      <c r="Q38" s="65"/>
      <c r="R38" s="4"/>
    </row>
    <row r="39" spans="1:18" s="34" customFormat="1" x14ac:dyDescent="0.2">
      <c r="A39" s="33">
        <v>1517</v>
      </c>
      <c r="B39" s="34" t="s">
        <v>270</v>
      </c>
      <c r="C39" s="36">
        <v>17797027</v>
      </c>
      <c r="D39" s="36">
        <v>5140</v>
      </c>
      <c r="E39" s="37">
        <f t="shared" si="6"/>
        <v>3462.4566147859923</v>
      </c>
      <c r="F39" s="38">
        <f t="shared" si="1"/>
        <v>0.84101404415310688</v>
      </c>
      <c r="G39" s="39">
        <f t="shared" si="2"/>
        <v>392.72731173078955</v>
      </c>
      <c r="H39" s="39">
        <f t="shared" si="3"/>
        <v>84.995857141154772</v>
      </c>
      <c r="I39" s="37">
        <f t="shared" si="7"/>
        <v>477.72316887194432</v>
      </c>
      <c r="J39" s="40">
        <f t="shared" si="8"/>
        <v>-42.903352091277533</v>
      </c>
      <c r="K39" s="37">
        <f t="shared" si="9"/>
        <v>434.81981678066677</v>
      </c>
      <c r="L39" s="37">
        <f t="shared" si="10"/>
        <v>2455497.0880017937</v>
      </c>
      <c r="M39" s="37">
        <f t="shared" si="11"/>
        <v>2234973.8582526273</v>
      </c>
      <c r="N39" s="41">
        <f>jan!M39</f>
        <v>1672582.6366520652</v>
      </c>
      <c r="O39" s="41">
        <f t="shared" si="12"/>
        <v>562391.2216005621</v>
      </c>
      <c r="P39" s="4"/>
      <c r="Q39" s="65"/>
      <c r="R39" s="4"/>
    </row>
    <row r="40" spans="1:18" s="34" customFormat="1" x14ac:dyDescent="0.2">
      <c r="A40" s="33">
        <v>1520</v>
      </c>
      <c r="B40" s="34" t="s">
        <v>272</v>
      </c>
      <c r="C40" s="36">
        <v>37225283</v>
      </c>
      <c r="D40" s="36">
        <v>10830</v>
      </c>
      <c r="E40" s="37">
        <f t="shared" si="6"/>
        <v>3437.2375807940903</v>
      </c>
      <c r="F40" s="38">
        <f t="shared" si="1"/>
        <v>0.83488846219589441</v>
      </c>
      <c r="G40" s="39">
        <f t="shared" si="2"/>
        <v>407.85873212593077</v>
      </c>
      <c r="H40" s="39">
        <f t="shared" si="3"/>
        <v>93.822519038320493</v>
      </c>
      <c r="I40" s="37">
        <f t="shared" si="7"/>
        <v>501.68125116425125</v>
      </c>
      <c r="J40" s="40">
        <f t="shared" si="8"/>
        <v>-42.903352091277533</v>
      </c>
      <c r="K40" s="37">
        <f t="shared" si="9"/>
        <v>458.7778990729737</v>
      </c>
      <c r="L40" s="37">
        <f t="shared" si="10"/>
        <v>5433207.9501088411</v>
      </c>
      <c r="M40" s="37">
        <f t="shared" si="11"/>
        <v>4968564.6469603051</v>
      </c>
      <c r="N40" s="41">
        <f>jan!M40</f>
        <v>3673318.8876346028</v>
      </c>
      <c r="O40" s="41">
        <f t="shared" si="12"/>
        <v>1295245.7593257022</v>
      </c>
      <c r="P40" s="4"/>
      <c r="Q40" s="65"/>
      <c r="R40" s="4"/>
    </row>
    <row r="41" spans="1:18" s="34" customFormat="1" x14ac:dyDescent="0.2">
      <c r="A41" s="33">
        <v>1525</v>
      </c>
      <c r="B41" s="34" t="s">
        <v>273</v>
      </c>
      <c r="C41" s="36">
        <v>18373403</v>
      </c>
      <c r="D41" s="36">
        <v>4482</v>
      </c>
      <c r="E41" s="37">
        <f t="shared" si="6"/>
        <v>4099.3759482373944</v>
      </c>
      <c r="F41" s="38">
        <f t="shared" si="1"/>
        <v>0.99571868424528975</v>
      </c>
      <c r="G41" s="39">
        <f t="shared" si="2"/>
        <v>10.57571165994832</v>
      </c>
      <c r="H41" s="39">
        <f t="shared" si="3"/>
        <v>0</v>
      </c>
      <c r="I41" s="37">
        <f t="shared" si="7"/>
        <v>10.57571165994832</v>
      </c>
      <c r="J41" s="40">
        <f t="shared" si="8"/>
        <v>-42.903352091277533</v>
      </c>
      <c r="K41" s="37">
        <f t="shared" si="9"/>
        <v>-32.327640431329215</v>
      </c>
      <c r="L41" s="37">
        <f t="shared" si="10"/>
        <v>47400.33965988837</v>
      </c>
      <c r="M41" s="37">
        <f t="shared" si="11"/>
        <v>-144892.48441321755</v>
      </c>
      <c r="N41" s="41">
        <f>jan!M41</f>
        <v>-549719.03996299859</v>
      </c>
      <c r="O41" s="41">
        <f t="shared" si="12"/>
        <v>404826.55554978107</v>
      </c>
      <c r="P41" s="4"/>
      <c r="Q41" s="65"/>
      <c r="R41" s="4"/>
    </row>
    <row r="42" spans="1:18" s="34" customFormat="1" x14ac:dyDescent="0.2">
      <c r="A42" s="33">
        <v>1528</v>
      </c>
      <c r="B42" s="34" t="s">
        <v>274</v>
      </c>
      <c r="C42" s="36">
        <v>28082271</v>
      </c>
      <c r="D42" s="36">
        <v>7596</v>
      </c>
      <c r="E42" s="37">
        <f t="shared" si="6"/>
        <v>3696.9814375987362</v>
      </c>
      <c r="F42" s="38">
        <f t="shared" si="1"/>
        <v>0.89797899465840803</v>
      </c>
      <c r="G42" s="39">
        <f t="shared" si="2"/>
        <v>252.01241804314321</v>
      </c>
      <c r="H42" s="39">
        <f t="shared" si="3"/>
        <v>2.9121691566944263</v>
      </c>
      <c r="I42" s="37">
        <f t="shared" si="7"/>
        <v>254.92458719983765</v>
      </c>
      <c r="J42" s="40">
        <f t="shared" si="8"/>
        <v>-42.903352091277533</v>
      </c>
      <c r="K42" s="37">
        <f t="shared" si="9"/>
        <v>212.02123510856012</v>
      </c>
      <c r="L42" s="37">
        <f t="shared" si="10"/>
        <v>1936407.1643699668</v>
      </c>
      <c r="M42" s="37">
        <f t="shared" si="11"/>
        <v>1610513.3018846228</v>
      </c>
      <c r="N42" s="41">
        <f>jan!M42</f>
        <v>1054836.5041590948</v>
      </c>
      <c r="O42" s="41">
        <f t="shared" si="12"/>
        <v>555676.79772552801</v>
      </c>
      <c r="P42" s="4"/>
      <c r="Q42" s="65"/>
      <c r="R42" s="4"/>
    </row>
    <row r="43" spans="1:18" s="34" customFormat="1" x14ac:dyDescent="0.2">
      <c r="A43" s="33">
        <v>1531</v>
      </c>
      <c r="B43" s="34" t="s">
        <v>275</v>
      </c>
      <c r="C43" s="36">
        <v>36458672</v>
      </c>
      <c r="D43" s="36">
        <v>9409</v>
      </c>
      <c r="E43" s="37">
        <f t="shared" si="6"/>
        <v>3874.8721436922096</v>
      </c>
      <c r="F43" s="38">
        <f t="shared" si="1"/>
        <v>0.94118779083798731</v>
      </c>
      <c r="G43" s="39">
        <f t="shared" si="2"/>
        <v>145.27799438705915</v>
      </c>
      <c r="H43" s="39">
        <f t="shared" si="3"/>
        <v>0</v>
      </c>
      <c r="I43" s="37">
        <f t="shared" si="7"/>
        <v>145.27799438705915</v>
      </c>
      <c r="J43" s="40">
        <f t="shared" si="8"/>
        <v>-42.903352091277533</v>
      </c>
      <c r="K43" s="37">
        <f t="shared" si="9"/>
        <v>102.37464229578163</v>
      </c>
      <c r="L43" s="37">
        <f t="shared" si="10"/>
        <v>1366920.6491878396</v>
      </c>
      <c r="M43" s="37">
        <f t="shared" si="11"/>
        <v>963243.00936100935</v>
      </c>
      <c r="N43" s="41">
        <f>jan!M43</f>
        <v>641720.64644983259</v>
      </c>
      <c r="O43" s="41">
        <f t="shared" si="12"/>
        <v>321522.36291117675</v>
      </c>
      <c r="P43" s="4"/>
      <c r="Q43" s="65"/>
      <c r="R43" s="4"/>
    </row>
    <row r="44" spans="1:18" s="34" customFormat="1" x14ac:dyDescent="0.2">
      <c r="A44" s="33">
        <v>1532</v>
      </c>
      <c r="B44" s="34" t="s">
        <v>276</v>
      </c>
      <c r="C44" s="36">
        <v>37067067</v>
      </c>
      <c r="D44" s="36">
        <v>8506</v>
      </c>
      <c r="E44" s="37">
        <f t="shared" si="6"/>
        <v>4357.7553491652952</v>
      </c>
      <c r="F44" s="38">
        <f t="shared" si="1"/>
        <v>1.0584777969435617</v>
      </c>
      <c r="G44" s="39">
        <f t="shared" si="2"/>
        <v>-144.4519288967922</v>
      </c>
      <c r="H44" s="39">
        <f t="shared" si="3"/>
        <v>0</v>
      </c>
      <c r="I44" s="37">
        <f t="shared" si="7"/>
        <v>-144.4519288967922</v>
      </c>
      <c r="J44" s="40">
        <f t="shared" si="8"/>
        <v>-42.903352091277533</v>
      </c>
      <c r="K44" s="37">
        <f t="shared" si="9"/>
        <v>-187.35528098806972</v>
      </c>
      <c r="L44" s="37">
        <f t="shared" si="10"/>
        <v>-1228708.1071961145</v>
      </c>
      <c r="M44" s="37">
        <f t="shared" si="11"/>
        <v>-1593644.020084521</v>
      </c>
      <c r="N44" s="41">
        <f>jan!M44</f>
        <v>89138.967084948585</v>
      </c>
      <c r="O44" s="41">
        <f t="shared" si="12"/>
        <v>-1682782.9871694697</v>
      </c>
      <c r="P44" s="4"/>
      <c r="Q44" s="65"/>
      <c r="R44" s="4"/>
    </row>
    <row r="45" spans="1:18" s="34" customFormat="1" x14ac:dyDescent="0.2">
      <c r="A45" s="33">
        <v>1535</v>
      </c>
      <c r="B45" s="34" t="s">
        <v>277</v>
      </c>
      <c r="C45" s="36">
        <v>28592642</v>
      </c>
      <c r="D45" s="36">
        <v>6958</v>
      </c>
      <c r="E45" s="37">
        <f t="shared" si="6"/>
        <v>4109.319057200345</v>
      </c>
      <c r="F45" s="38">
        <f t="shared" si="1"/>
        <v>0.99813381754823893</v>
      </c>
      <c r="G45" s="39">
        <f t="shared" si="2"/>
        <v>4.6098462821779318</v>
      </c>
      <c r="H45" s="39">
        <f t="shared" si="3"/>
        <v>0</v>
      </c>
      <c r="I45" s="37">
        <f t="shared" si="7"/>
        <v>4.6098462821779318</v>
      </c>
      <c r="J45" s="40">
        <f t="shared" si="8"/>
        <v>-42.903352091277533</v>
      </c>
      <c r="K45" s="37">
        <f t="shared" si="9"/>
        <v>-38.293505809099599</v>
      </c>
      <c r="L45" s="37">
        <f t="shared" si="10"/>
        <v>32075.310431394049</v>
      </c>
      <c r="M45" s="37">
        <f t="shared" si="11"/>
        <v>-266446.213419715</v>
      </c>
      <c r="N45" s="41">
        <f>jan!M45</f>
        <v>-633727.54039771133</v>
      </c>
      <c r="O45" s="41">
        <f t="shared" si="12"/>
        <v>367281.32697799633</v>
      </c>
      <c r="P45" s="4"/>
      <c r="Q45" s="65"/>
      <c r="R45" s="4"/>
    </row>
    <row r="46" spans="1:18" s="34" customFormat="1" x14ac:dyDescent="0.2">
      <c r="A46" s="33">
        <v>1539</v>
      </c>
      <c r="B46" s="34" t="s">
        <v>278</v>
      </c>
      <c r="C46" s="36">
        <v>24279337</v>
      </c>
      <c r="D46" s="36">
        <v>7026</v>
      </c>
      <c r="E46" s="37">
        <f t="shared" si="6"/>
        <v>3455.6414745231996</v>
      </c>
      <c r="F46" s="38">
        <f t="shared" si="1"/>
        <v>0.83935867939000608</v>
      </c>
      <c r="G46" s="39">
        <f t="shared" si="2"/>
        <v>396.81639588846519</v>
      </c>
      <c r="H46" s="39">
        <f t="shared" si="3"/>
        <v>87.381156233132231</v>
      </c>
      <c r="I46" s="37">
        <f t="shared" si="7"/>
        <v>484.19755212159743</v>
      </c>
      <c r="J46" s="40">
        <f t="shared" si="8"/>
        <v>-42.903352091277533</v>
      </c>
      <c r="K46" s="37">
        <f t="shared" si="9"/>
        <v>441.29420003031987</v>
      </c>
      <c r="L46" s="37">
        <f t="shared" si="10"/>
        <v>3401972.0012063435</v>
      </c>
      <c r="M46" s="37">
        <f t="shared" si="11"/>
        <v>3100533.0494130272</v>
      </c>
      <c r="N46" s="41">
        <f>jan!M46</f>
        <v>3407277.3523380174</v>
      </c>
      <c r="O46" s="41">
        <f t="shared" si="12"/>
        <v>-306744.30292499019</v>
      </c>
      <c r="P46" s="4"/>
      <c r="Q46" s="65"/>
      <c r="R46" s="4"/>
    </row>
    <row r="47" spans="1:18" s="34" customFormat="1" x14ac:dyDescent="0.2">
      <c r="A47" s="33">
        <v>1547</v>
      </c>
      <c r="B47" s="34" t="s">
        <v>279</v>
      </c>
      <c r="C47" s="36">
        <v>15969069</v>
      </c>
      <c r="D47" s="36">
        <v>3522</v>
      </c>
      <c r="E47" s="37">
        <f t="shared" si="6"/>
        <v>4534.0911413969334</v>
      </c>
      <c r="F47" s="38">
        <f t="shared" si="1"/>
        <v>1.1013089120311477</v>
      </c>
      <c r="G47" s="39">
        <f t="shared" si="2"/>
        <v>-250.25340423577506</v>
      </c>
      <c r="H47" s="39">
        <f t="shared" si="3"/>
        <v>0</v>
      </c>
      <c r="I47" s="37">
        <f t="shared" si="7"/>
        <v>-250.25340423577506</v>
      </c>
      <c r="J47" s="40">
        <f t="shared" si="8"/>
        <v>-42.903352091277533</v>
      </c>
      <c r="K47" s="37">
        <f t="shared" si="9"/>
        <v>-293.15675632705262</v>
      </c>
      <c r="L47" s="37">
        <f t="shared" si="10"/>
        <v>-881392.48971839983</v>
      </c>
      <c r="M47" s="37">
        <f t="shared" si="11"/>
        <v>-1032498.0957838793</v>
      </c>
      <c r="N47" s="41">
        <f>jan!M47</f>
        <v>-1308867.1283243368</v>
      </c>
      <c r="O47" s="41">
        <f t="shared" si="12"/>
        <v>276369.03254045756</v>
      </c>
      <c r="P47" s="4"/>
      <c r="Q47" s="65"/>
      <c r="R47" s="4"/>
    </row>
    <row r="48" spans="1:18" s="34" customFormat="1" x14ac:dyDescent="0.2">
      <c r="A48" s="33">
        <v>1554</v>
      </c>
      <c r="B48" s="34" t="s">
        <v>280</v>
      </c>
      <c r="C48" s="36">
        <v>23877670</v>
      </c>
      <c r="D48" s="36">
        <v>5808</v>
      </c>
      <c r="E48" s="37">
        <f t="shared" si="6"/>
        <v>4111.1690771349859</v>
      </c>
      <c r="F48" s="38">
        <f t="shared" si="1"/>
        <v>0.99858317848473466</v>
      </c>
      <c r="G48" s="39">
        <f t="shared" si="2"/>
        <v>3.4998343213934278</v>
      </c>
      <c r="H48" s="39">
        <f t="shared" si="3"/>
        <v>0</v>
      </c>
      <c r="I48" s="37">
        <f t="shared" si="7"/>
        <v>3.4998343213934278</v>
      </c>
      <c r="J48" s="40">
        <f t="shared" si="8"/>
        <v>-42.903352091277533</v>
      </c>
      <c r="K48" s="37">
        <f t="shared" si="9"/>
        <v>-39.403517769884104</v>
      </c>
      <c r="L48" s="37">
        <f t="shared" si="10"/>
        <v>20327.037738653027</v>
      </c>
      <c r="M48" s="37">
        <f t="shared" si="11"/>
        <v>-228855.63120748688</v>
      </c>
      <c r="N48" s="41">
        <f>jan!M48</f>
        <v>-492049.7254138983</v>
      </c>
      <c r="O48" s="41">
        <f t="shared" si="12"/>
        <v>263194.09420641139</v>
      </c>
      <c r="P48" s="4"/>
      <c r="Q48" s="65"/>
      <c r="R48" s="4"/>
    </row>
    <row r="49" spans="1:18" s="34" customFormat="1" x14ac:dyDescent="0.2">
      <c r="A49" s="33">
        <v>1557</v>
      </c>
      <c r="B49" s="34" t="s">
        <v>281</v>
      </c>
      <c r="C49" s="36">
        <v>8190893</v>
      </c>
      <c r="D49" s="36">
        <v>2658</v>
      </c>
      <c r="E49" s="37">
        <f t="shared" si="6"/>
        <v>3081.6000752445448</v>
      </c>
      <c r="F49" s="38">
        <f t="shared" si="1"/>
        <v>0.74850582406622279</v>
      </c>
      <c r="G49" s="39">
        <f t="shared" si="2"/>
        <v>621.24123545565806</v>
      </c>
      <c r="H49" s="39">
        <f t="shared" si="3"/>
        <v>218.29564598066142</v>
      </c>
      <c r="I49" s="37">
        <f t="shared" si="7"/>
        <v>839.5368814363195</v>
      </c>
      <c r="J49" s="40">
        <f t="shared" si="8"/>
        <v>-42.903352091277533</v>
      </c>
      <c r="K49" s="37">
        <f t="shared" si="9"/>
        <v>796.63352934504201</v>
      </c>
      <c r="L49" s="37">
        <f t="shared" si="10"/>
        <v>2231489.0308577372</v>
      </c>
      <c r="M49" s="37">
        <f t="shared" si="11"/>
        <v>2117451.9209991219</v>
      </c>
      <c r="N49" s="41">
        <f>jan!M49</f>
        <v>1745243.7916189083</v>
      </c>
      <c r="O49" s="41">
        <f t="shared" si="12"/>
        <v>372208.12938021356</v>
      </c>
      <c r="P49" s="4"/>
      <c r="Q49" s="65"/>
      <c r="R49" s="4"/>
    </row>
    <row r="50" spans="1:18" s="34" customFormat="1" x14ac:dyDescent="0.2">
      <c r="A50" s="33">
        <v>1560</v>
      </c>
      <c r="B50" s="34" t="s">
        <v>282</v>
      </c>
      <c r="C50" s="36">
        <v>9716058</v>
      </c>
      <c r="D50" s="36">
        <v>2985</v>
      </c>
      <c r="E50" s="37">
        <f t="shared" si="6"/>
        <v>3254.9608040201006</v>
      </c>
      <c r="F50" s="38">
        <f t="shared" si="1"/>
        <v>0.79061431056169085</v>
      </c>
      <c r="G50" s="39">
        <f t="shared" si="2"/>
        <v>517.22479819032458</v>
      </c>
      <c r="H50" s="39">
        <f t="shared" si="3"/>
        <v>157.61939090921689</v>
      </c>
      <c r="I50" s="37">
        <f t="shared" si="7"/>
        <v>674.8441890995415</v>
      </c>
      <c r="J50" s="40">
        <f t="shared" si="8"/>
        <v>-42.903352091277533</v>
      </c>
      <c r="K50" s="37">
        <f t="shared" si="9"/>
        <v>631.940837008264</v>
      </c>
      <c r="L50" s="37">
        <f t="shared" si="10"/>
        <v>2014409.9044621314</v>
      </c>
      <c r="M50" s="37">
        <f t="shared" si="11"/>
        <v>1886343.3984696681</v>
      </c>
      <c r="N50" s="41">
        <f>jan!M50</f>
        <v>1426565.9864117531</v>
      </c>
      <c r="O50" s="41">
        <f t="shared" si="12"/>
        <v>459777.412057915</v>
      </c>
      <c r="P50" s="4"/>
      <c r="Q50" s="65"/>
      <c r="R50" s="4"/>
    </row>
    <row r="51" spans="1:18" s="34" customFormat="1" x14ac:dyDescent="0.2">
      <c r="A51" s="33">
        <v>1563</v>
      </c>
      <c r="B51" s="34" t="s">
        <v>283</v>
      </c>
      <c r="C51" s="36">
        <v>32455784</v>
      </c>
      <c r="D51" s="36">
        <v>6956</v>
      </c>
      <c r="E51" s="37">
        <f t="shared" si="6"/>
        <v>4665.8688901667629</v>
      </c>
      <c r="F51" s="38">
        <f t="shared" si="1"/>
        <v>1.133317092855431</v>
      </c>
      <c r="G51" s="39">
        <f t="shared" si="2"/>
        <v>-329.32005349767275</v>
      </c>
      <c r="H51" s="39">
        <f t="shared" si="3"/>
        <v>0</v>
      </c>
      <c r="I51" s="37">
        <f t="shared" si="7"/>
        <v>-329.32005349767275</v>
      </c>
      <c r="J51" s="40">
        <f t="shared" si="8"/>
        <v>-42.903352091277533</v>
      </c>
      <c r="K51" s="37">
        <f t="shared" si="9"/>
        <v>-372.2234055889503</v>
      </c>
      <c r="L51" s="37">
        <f t="shared" si="10"/>
        <v>-2290750.2921298118</v>
      </c>
      <c r="M51" s="37">
        <f t="shared" si="11"/>
        <v>-2589186.0092767384</v>
      </c>
      <c r="N51" s="41">
        <f>jan!M51</f>
        <v>1097913.5785848694</v>
      </c>
      <c r="O51" s="41">
        <f t="shared" si="12"/>
        <v>-3687099.5878616078</v>
      </c>
      <c r="P51" s="4"/>
      <c r="Q51" s="65"/>
      <c r="R51" s="4"/>
    </row>
    <row r="52" spans="1:18" s="34" customFormat="1" x14ac:dyDescent="0.2">
      <c r="A52" s="33">
        <v>1566</v>
      </c>
      <c r="B52" s="34" t="s">
        <v>284</v>
      </c>
      <c r="C52" s="36">
        <v>21642714</v>
      </c>
      <c r="D52" s="36">
        <v>5872</v>
      </c>
      <c r="E52" s="37">
        <f t="shared" si="6"/>
        <v>3685.7482970027249</v>
      </c>
      <c r="F52" s="38">
        <f t="shared" si="1"/>
        <v>0.89525051888174456</v>
      </c>
      <c r="G52" s="39">
        <f t="shared" si="2"/>
        <v>258.75230240074995</v>
      </c>
      <c r="H52" s="39">
        <f t="shared" si="3"/>
        <v>6.8437683652983647</v>
      </c>
      <c r="I52" s="37">
        <f t="shared" si="7"/>
        <v>265.59607076604834</v>
      </c>
      <c r="J52" s="40">
        <f t="shared" si="8"/>
        <v>-42.903352091277533</v>
      </c>
      <c r="K52" s="37">
        <f t="shared" si="9"/>
        <v>222.69271867477082</v>
      </c>
      <c r="L52" s="37">
        <f t="shared" si="10"/>
        <v>1559580.1275382359</v>
      </c>
      <c r="M52" s="37">
        <f t="shared" si="11"/>
        <v>1307651.6440582543</v>
      </c>
      <c r="N52" s="41">
        <f>jan!M52</f>
        <v>4035690.0451791687</v>
      </c>
      <c r="O52" s="41">
        <f t="shared" si="12"/>
        <v>-2728038.4011209141</v>
      </c>
      <c r="P52" s="4"/>
      <c r="Q52" s="65"/>
      <c r="R52" s="4"/>
    </row>
    <row r="53" spans="1:18" s="34" customFormat="1" x14ac:dyDescent="0.2">
      <c r="A53" s="33">
        <v>1573</v>
      </c>
      <c r="B53" s="34" t="s">
        <v>286</v>
      </c>
      <c r="C53" s="36">
        <v>8996654</v>
      </c>
      <c r="D53" s="36">
        <v>2128</v>
      </c>
      <c r="E53" s="37">
        <f t="shared" si="6"/>
        <v>4227.750939849624</v>
      </c>
      <c r="F53" s="38">
        <f t="shared" si="1"/>
        <v>1.0269003517361894</v>
      </c>
      <c r="G53" s="39">
        <f t="shared" si="2"/>
        <v>-66.449283307389479</v>
      </c>
      <c r="H53" s="39">
        <f t="shared" si="3"/>
        <v>0</v>
      </c>
      <c r="I53" s="37">
        <f t="shared" si="7"/>
        <v>-66.449283307389479</v>
      </c>
      <c r="J53" s="40">
        <f t="shared" si="8"/>
        <v>-42.903352091277533</v>
      </c>
      <c r="K53" s="37">
        <f t="shared" si="9"/>
        <v>-109.35263539866702</v>
      </c>
      <c r="L53" s="37">
        <f t="shared" si="10"/>
        <v>-141404.07487812481</v>
      </c>
      <c r="M53" s="37">
        <f t="shared" si="11"/>
        <v>-232702.40812836343</v>
      </c>
      <c r="N53" s="41">
        <f>jan!M53</f>
        <v>-384962.7974656985</v>
      </c>
      <c r="O53" s="41">
        <f t="shared" si="12"/>
        <v>152260.38933733507</v>
      </c>
      <c r="P53" s="4"/>
      <c r="Q53" s="65"/>
      <c r="R53" s="4"/>
    </row>
    <row r="54" spans="1:18" s="34" customFormat="1" x14ac:dyDescent="0.2">
      <c r="A54" s="33">
        <v>1576</v>
      </c>
      <c r="B54" s="34" t="s">
        <v>287</v>
      </c>
      <c r="C54" s="36">
        <v>12301230</v>
      </c>
      <c r="D54" s="36">
        <v>3468</v>
      </c>
      <c r="E54" s="37">
        <f t="shared" si="6"/>
        <v>3547.0674740484428</v>
      </c>
      <c r="F54" s="38">
        <f t="shared" si="1"/>
        <v>0.86156561456808556</v>
      </c>
      <c r="G54" s="39">
        <f t="shared" si="2"/>
        <v>341.96079617331924</v>
      </c>
      <c r="H54" s="39">
        <f t="shared" si="3"/>
        <v>55.382056399297106</v>
      </c>
      <c r="I54" s="37">
        <f t="shared" si="7"/>
        <v>397.34285257261632</v>
      </c>
      <c r="J54" s="40">
        <f t="shared" si="8"/>
        <v>-42.903352091277533</v>
      </c>
      <c r="K54" s="37">
        <f t="shared" si="9"/>
        <v>354.43950048133877</v>
      </c>
      <c r="L54" s="37">
        <f t="shared" si="10"/>
        <v>1377985.0127218333</v>
      </c>
      <c r="M54" s="37">
        <f t="shared" si="11"/>
        <v>1229196.1876692828</v>
      </c>
      <c r="N54" s="41">
        <f>jan!M54</f>
        <v>892618.41908742359</v>
      </c>
      <c r="O54" s="41">
        <f t="shared" si="12"/>
        <v>336577.76858185919</v>
      </c>
      <c r="P54" s="4"/>
      <c r="Q54" s="65"/>
      <c r="R54" s="4"/>
    </row>
    <row r="55" spans="1:18" s="34" customFormat="1" x14ac:dyDescent="0.2">
      <c r="A55" s="33">
        <v>1577</v>
      </c>
      <c r="B55" s="34" t="s">
        <v>271</v>
      </c>
      <c r="C55" s="36">
        <v>36125391</v>
      </c>
      <c r="D55" s="36">
        <v>10781</v>
      </c>
      <c r="E55" s="37">
        <f t="shared" si="6"/>
        <v>3350.8386049531582</v>
      </c>
      <c r="F55" s="38">
        <f t="shared" si="1"/>
        <v>0.81390256687164064</v>
      </c>
      <c r="G55" s="39">
        <f t="shared" si="2"/>
        <v>459.69811763049</v>
      </c>
      <c r="H55" s="39">
        <f t="shared" si="3"/>
        <v>124.06216058264671</v>
      </c>
      <c r="I55" s="37">
        <f t="shared" si="7"/>
        <v>583.76027821313676</v>
      </c>
      <c r="J55" s="40">
        <f t="shared" si="8"/>
        <v>-42.903352091277533</v>
      </c>
      <c r="K55" s="37">
        <f t="shared" si="9"/>
        <v>540.85692612185926</v>
      </c>
      <c r="L55" s="37">
        <f t="shared" si="10"/>
        <v>6293519.5594158275</v>
      </c>
      <c r="M55" s="37">
        <f t="shared" si="11"/>
        <v>5830978.5205197651</v>
      </c>
      <c r="N55" s="41">
        <f>jan!M55</f>
        <v>6417368.6988124326</v>
      </c>
      <c r="O55" s="41">
        <f t="shared" si="12"/>
        <v>-586390.17829266749</v>
      </c>
      <c r="P55" s="4"/>
      <c r="Q55" s="65"/>
      <c r="R55" s="4"/>
    </row>
    <row r="56" spans="1:18" s="34" customFormat="1" x14ac:dyDescent="0.2">
      <c r="A56" s="33">
        <v>1578</v>
      </c>
      <c r="B56" s="34" t="s">
        <v>394</v>
      </c>
      <c r="C56" s="36">
        <v>12508106</v>
      </c>
      <c r="D56" s="36">
        <v>2502</v>
      </c>
      <c r="E56" s="37">
        <f t="shared" si="6"/>
        <v>4999.2430055955238</v>
      </c>
      <c r="F56" s="38">
        <f t="shared" si="1"/>
        <v>1.2142920606963021</v>
      </c>
      <c r="G56" s="39">
        <f t="shared" si="2"/>
        <v>-529.34452275492924</v>
      </c>
      <c r="H56" s="39">
        <f t="shared" si="3"/>
        <v>0</v>
      </c>
      <c r="I56" s="37">
        <f t="shared" si="7"/>
        <v>-529.34452275492924</v>
      </c>
      <c r="J56" s="40">
        <f t="shared" si="8"/>
        <v>-42.903352091277533</v>
      </c>
      <c r="K56" s="37">
        <f t="shared" si="9"/>
        <v>-572.24787484620674</v>
      </c>
      <c r="L56" s="37">
        <f t="shared" si="10"/>
        <v>-1324419.9959328331</v>
      </c>
      <c r="M56" s="37">
        <f t="shared" si="11"/>
        <v>-1431764.1828652092</v>
      </c>
      <c r="N56" s="41">
        <f>jan!M56</f>
        <v>1588361.5037360829</v>
      </c>
      <c r="O56" s="41">
        <f t="shared" si="12"/>
        <v>-3020125.6866012923</v>
      </c>
      <c r="P56" s="4"/>
      <c r="Q56" s="65"/>
      <c r="R56" s="4"/>
    </row>
    <row r="57" spans="1:18" s="34" customFormat="1" x14ac:dyDescent="0.2">
      <c r="A57" s="33">
        <v>1579</v>
      </c>
      <c r="B57" s="34" t="s">
        <v>395</v>
      </c>
      <c r="C57" s="36">
        <v>46760840</v>
      </c>
      <c r="D57" s="36">
        <v>13317</v>
      </c>
      <c r="E57" s="37">
        <f t="shared" si="6"/>
        <v>3511.364421416235</v>
      </c>
      <c r="F57" s="38">
        <f t="shared" si="1"/>
        <v>0.85289351495112609</v>
      </c>
      <c r="G57" s="39">
        <f t="shared" si="2"/>
        <v>363.38262775264394</v>
      </c>
      <c r="H57" s="39">
        <f t="shared" si="3"/>
        <v>67.878124820569838</v>
      </c>
      <c r="I57" s="37">
        <f t="shared" si="7"/>
        <v>431.26075257321378</v>
      </c>
      <c r="J57" s="40">
        <f t="shared" si="8"/>
        <v>-42.903352091277533</v>
      </c>
      <c r="K57" s="37">
        <f t="shared" si="9"/>
        <v>388.35740048193622</v>
      </c>
      <c r="L57" s="37">
        <f t="shared" si="10"/>
        <v>5743099.4420174882</v>
      </c>
      <c r="M57" s="37">
        <f t="shared" si="11"/>
        <v>5171755.5022179447</v>
      </c>
      <c r="N57" s="41">
        <f>jan!M57</f>
        <v>4069030.2723434917</v>
      </c>
      <c r="O57" s="41">
        <f t="shared" si="12"/>
        <v>1102725.229874453</v>
      </c>
      <c r="P57" s="4"/>
      <c r="Q57" s="65"/>
      <c r="R57" s="4"/>
    </row>
    <row r="58" spans="1:18" s="34" customFormat="1" x14ac:dyDescent="0.2">
      <c r="A58" s="33">
        <v>1804</v>
      </c>
      <c r="B58" s="34" t="s">
        <v>288</v>
      </c>
      <c r="C58" s="36">
        <v>219112206</v>
      </c>
      <c r="D58" s="36">
        <v>52560</v>
      </c>
      <c r="E58" s="37">
        <f t="shared" si="6"/>
        <v>4168.801484018265</v>
      </c>
      <c r="F58" s="38">
        <f t="shared" si="1"/>
        <v>1.0125818126857238</v>
      </c>
      <c r="G58" s="39">
        <f t="shared" si="2"/>
        <v>-31.079609808574059</v>
      </c>
      <c r="H58" s="39">
        <f t="shared" si="3"/>
        <v>0</v>
      </c>
      <c r="I58" s="37">
        <f t="shared" si="7"/>
        <v>-31.079609808574059</v>
      </c>
      <c r="J58" s="40">
        <f t="shared" si="8"/>
        <v>-42.903352091277533</v>
      </c>
      <c r="K58" s="37">
        <f t="shared" si="9"/>
        <v>-73.982961899851588</v>
      </c>
      <c r="L58" s="37">
        <f t="shared" si="10"/>
        <v>-1633544.2915386525</v>
      </c>
      <c r="M58" s="37">
        <f t="shared" si="11"/>
        <v>-3888544.4774561995</v>
      </c>
      <c r="N58" s="41">
        <f>jan!M58</f>
        <v>-8178738.8622166766</v>
      </c>
      <c r="O58" s="41">
        <f t="shared" si="12"/>
        <v>4290194.3847604766</v>
      </c>
      <c r="P58" s="4"/>
      <c r="Q58" s="65"/>
      <c r="R58" s="4"/>
    </row>
    <row r="59" spans="1:18" s="34" customFormat="1" x14ac:dyDescent="0.2">
      <c r="A59" s="33">
        <v>1806</v>
      </c>
      <c r="B59" s="34" t="s">
        <v>289</v>
      </c>
      <c r="C59" s="36">
        <v>89133136</v>
      </c>
      <c r="D59" s="36">
        <v>21661</v>
      </c>
      <c r="E59" s="37">
        <f t="shared" si="6"/>
        <v>4114.9132542357229</v>
      </c>
      <c r="F59" s="38">
        <f t="shared" si="1"/>
        <v>0.99949262107877879</v>
      </c>
      <c r="G59" s="39">
        <f t="shared" si="2"/>
        <v>1.2533280609512076</v>
      </c>
      <c r="H59" s="39">
        <f t="shared" si="3"/>
        <v>0</v>
      </c>
      <c r="I59" s="37">
        <f t="shared" si="7"/>
        <v>1.2533280609512076</v>
      </c>
      <c r="J59" s="40">
        <f t="shared" si="8"/>
        <v>-42.903352091277533</v>
      </c>
      <c r="K59" s="37">
        <f t="shared" si="9"/>
        <v>-41.650024030326328</v>
      </c>
      <c r="L59" s="37">
        <f t="shared" si="10"/>
        <v>27148.33912826411</v>
      </c>
      <c r="M59" s="37">
        <f t="shared" si="11"/>
        <v>-902181.17052089865</v>
      </c>
      <c r="N59" s="41">
        <f>jan!M59</f>
        <v>3565770.3591614254</v>
      </c>
      <c r="O59" s="41">
        <f t="shared" si="12"/>
        <v>-4467951.5296823243</v>
      </c>
      <c r="P59" s="4"/>
      <c r="Q59" s="65"/>
      <c r="R59" s="4"/>
    </row>
    <row r="60" spans="1:18" s="34" customFormat="1" x14ac:dyDescent="0.2">
      <c r="A60" s="33">
        <v>1811</v>
      </c>
      <c r="B60" s="34" t="s">
        <v>290</v>
      </c>
      <c r="C60" s="36">
        <v>7297015</v>
      </c>
      <c r="D60" s="36">
        <v>1397</v>
      </c>
      <c r="E60" s="37">
        <f t="shared" si="6"/>
        <v>5223.3464566929133</v>
      </c>
      <c r="F60" s="38">
        <f t="shared" si="1"/>
        <v>1.2687257101783571</v>
      </c>
      <c r="G60" s="39">
        <f t="shared" si="2"/>
        <v>-663.80659341336298</v>
      </c>
      <c r="H60" s="39">
        <f t="shared" si="3"/>
        <v>0</v>
      </c>
      <c r="I60" s="37">
        <f t="shared" si="7"/>
        <v>-663.80659341336298</v>
      </c>
      <c r="J60" s="40">
        <f t="shared" si="8"/>
        <v>-42.903352091277533</v>
      </c>
      <c r="K60" s="37">
        <f t="shared" si="9"/>
        <v>-706.70994550464047</v>
      </c>
      <c r="L60" s="37">
        <f t="shared" si="10"/>
        <v>-927337.81099846808</v>
      </c>
      <c r="M60" s="37">
        <f t="shared" si="11"/>
        <v>-987273.79386998271</v>
      </c>
      <c r="N60" s="41">
        <f>jan!M60</f>
        <v>1116734.5353994039</v>
      </c>
      <c r="O60" s="41">
        <f t="shared" si="12"/>
        <v>-2104008.3292693868</v>
      </c>
      <c r="P60" s="4"/>
      <c r="Q60" s="65"/>
      <c r="R60" s="4"/>
    </row>
    <row r="61" spans="1:18" s="34" customFormat="1" x14ac:dyDescent="0.2">
      <c r="A61" s="33">
        <v>1812</v>
      </c>
      <c r="B61" s="34" t="s">
        <v>291</v>
      </c>
      <c r="C61" s="36">
        <v>5745798</v>
      </c>
      <c r="D61" s="36">
        <v>1990</v>
      </c>
      <c r="E61" s="37">
        <f t="shared" si="6"/>
        <v>2887.3356783919598</v>
      </c>
      <c r="F61" s="38">
        <f t="shared" si="1"/>
        <v>0.70131993722095043</v>
      </c>
      <c r="G61" s="39">
        <f t="shared" si="2"/>
        <v>737.79987356720903</v>
      </c>
      <c r="H61" s="39">
        <f t="shared" si="3"/>
        <v>286.28818487906614</v>
      </c>
      <c r="I61" s="37">
        <f t="shared" si="7"/>
        <v>1024.0880584462752</v>
      </c>
      <c r="J61" s="40">
        <f t="shared" si="8"/>
        <v>-42.903352091277533</v>
      </c>
      <c r="K61" s="37">
        <f t="shared" si="9"/>
        <v>981.18470635499773</v>
      </c>
      <c r="L61" s="37">
        <f t="shared" si="10"/>
        <v>2037935.2363080876</v>
      </c>
      <c r="M61" s="37">
        <f t="shared" si="11"/>
        <v>1952557.5656464454</v>
      </c>
      <c r="N61" s="41">
        <f>jan!M61</f>
        <v>1705656.5409411693</v>
      </c>
      <c r="O61" s="41">
        <f t="shared" si="12"/>
        <v>246901.02470527613</v>
      </c>
      <c r="P61" s="4"/>
      <c r="Q61" s="65"/>
      <c r="R61" s="4"/>
    </row>
    <row r="62" spans="1:18" s="34" customFormat="1" x14ac:dyDescent="0.2">
      <c r="A62" s="33">
        <v>1813</v>
      </c>
      <c r="B62" s="34" t="s">
        <v>292</v>
      </c>
      <c r="C62" s="36">
        <v>25983562</v>
      </c>
      <c r="D62" s="36">
        <v>7803</v>
      </c>
      <c r="E62" s="37">
        <f t="shared" si="6"/>
        <v>3329.9451493015508</v>
      </c>
      <c r="F62" s="38">
        <f t="shared" si="1"/>
        <v>0.80882764707081067</v>
      </c>
      <c r="G62" s="39">
        <f t="shared" si="2"/>
        <v>472.23419102145442</v>
      </c>
      <c r="H62" s="39">
        <f t="shared" si="3"/>
        <v>131.3748700607093</v>
      </c>
      <c r="I62" s="37">
        <f t="shared" si="7"/>
        <v>603.60906108216375</v>
      </c>
      <c r="J62" s="40">
        <f t="shared" si="8"/>
        <v>-42.903352091277533</v>
      </c>
      <c r="K62" s="37">
        <f t="shared" si="9"/>
        <v>560.70570899088625</v>
      </c>
      <c r="L62" s="37">
        <f t="shared" si="10"/>
        <v>4709961.5036241235</v>
      </c>
      <c r="M62" s="37">
        <f t="shared" si="11"/>
        <v>4375186.6472558854</v>
      </c>
      <c r="N62" s="41">
        <f>jan!M62</f>
        <v>3199332.8179467022</v>
      </c>
      <c r="O62" s="41">
        <f t="shared" si="12"/>
        <v>1175853.8293091832</v>
      </c>
      <c r="P62" s="4"/>
      <c r="Q62" s="65"/>
      <c r="R62" s="4"/>
    </row>
    <row r="63" spans="1:18" s="34" customFormat="1" x14ac:dyDescent="0.2">
      <c r="A63" s="33">
        <v>1815</v>
      </c>
      <c r="B63" s="34" t="s">
        <v>293</v>
      </c>
      <c r="C63" s="36">
        <v>3375492</v>
      </c>
      <c r="D63" s="36">
        <v>1182</v>
      </c>
      <c r="E63" s="37">
        <f t="shared" si="6"/>
        <v>2855.7461928934008</v>
      </c>
      <c r="F63" s="38">
        <f t="shared" si="1"/>
        <v>0.69364700325885909</v>
      </c>
      <c r="G63" s="39">
        <f t="shared" si="2"/>
        <v>756.75356486634439</v>
      </c>
      <c r="H63" s="39">
        <f t="shared" si="3"/>
        <v>297.34450480356179</v>
      </c>
      <c r="I63" s="37">
        <f t="shared" si="7"/>
        <v>1054.0980696699062</v>
      </c>
      <c r="J63" s="40">
        <f t="shared" si="8"/>
        <v>-42.903352091277533</v>
      </c>
      <c r="K63" s="37">
        <f t="shared" si="9"/>
        <v>1011.1947175786287</v>
      </c>
      <c r="L63" s="37">
        <f t="shared" si="10"/>
        <v>1245943.918349829</v>
      </c>
      <c r="M63" s="37">
        <f t="shared" si="11"/>
        <v>1195232.1561779391</v>
      </c>
      <c r="N63" s="41">
        <f>jan!M63</f>
        <v>1083096.7293429456</v>
      </c>
      <c r="O63" s="41">
        <f t="shared" si="12"/>
        <v>112135.42683499353</v>
      </c>
      <c r="P63" s="4"/>
      <c r="Q63" s="65"/>
      <c r="R63" s="4"/>
    </row>
    <row r="64" spans="1:18" s="34" customFormat="1" x14ac:dyDescent="0.2">
      <c r="A64" s="33">
        <v>1816</v>
      </c>
      <c r="B64" s="34" t="s">
        <v>294</v>
      </c>
      <c r="C64" s="36">
        <v>1279872</v>
      </c>
      <c r="D64" s="36">
        <v>465</v>
      </c>
      <c r="E64" s="37">
        <f t="shared" si="6"/>
        <v>2752.4129032258065</v>
      </c>
      <c r="F64" s="38">
        <f t="shared" si="1"/>
        <v>0.66854784462453232</v>
      </c>
      <c r="G64" s="39">
        <f t="shared" si="2"/>
        <v>818.75353866690102</v>
      </c>
      <c r="H64" s="39">
        <f t="shared" si="3"/>
        <v>333.5111561872198</v>
      </c>
      <c r="I64" s="37">
        <f t="shared" si="7"/>
        <v>1152.2646948541208</v>
      </c>
      <c r="J64" s="40">
        <f t="shared" si="8"/>
        <v>-42.903352091277533</v>
      </c>
      <c r="K64" s="37">
        <f t="shared" si="9"/>
        <v>1109.3613427628432</v>
      </c>
      <c r="L64" s="37">
        <f t="shared" si="10"/>
        <v>535803.08310716611</v>
      </c>
      <c r="M64" s="37">
        <f t="shared" si="11"/>
        <v>515853.02438472206</v>
      </c>
      <c r="N64" s="41">
        <f>jan!M64</f>
        <v>442675.78984303697</v>
      </c>
      <c r="O64" s="41">
        <f t="shared" si="12"/>
        <v>73177.234541685088</v>
      </c>
      <c r="P64" s="4"/>
      <c r="Q64" s="65"/>
      <c r="R64" s="4"/>
    </row>
    <row r="65" spans="1:18" s="34" customFormat="1" x14ac:dyDescent="0.2">
      <c r="A65" s="33">
        <v>1818</v>
      </c>
      <c r="B65" s="34" t="s">
        <v>396</v>
      </c>
      <c r="C65" s="36">
        <v>6443874</v>
      </c>
      <c r="D65" s="36">
        <v>1793</v>
      </c>
      <c r="E65" s="37">
        <f t="shared" si="6"/>
        <v>3593.9063022866703</v>
      </c>
      <c r="F65" s="38">
        <f t="shared" si="1"/>
        <v>0.87294254047433528</v>
      </c>
      <c r="G65" s="39">
        <f t="shared" si="2"/>
        <v>313.85749923038276</v>
      </c>
      <c r="H65" s="39">
        <f t="shared" si="3"/>
        <v>38.98846651591748</v>
      </c>
      <c r="I65" s="37">
        <f t="shared" si="7"/>
        <v>352.84596574630024</v>
      </c>
      <c r="J65" s="40">
        <f t="shared" si="8"/>
        <v>-42.903352091277533</v>
      </c>
      <c r="K65" s="37">
        <f t="shared" si="9"/>
        <v>309.94261365502268</v>
      </c>
      <c r="L65" s="37">
        <f t="shared" si="10"/>
        <v>632652.81658311631</v>
      </c>
      <c r="M65" s="37">
        <f t="shared" si="11"/>
        <v>555727.10628345562</v>
      </c>
      <c r="N65" s="41">
        <f>jan!M65</f>
        <v>272279.93211654248</v>
      </c>
      <c r="O65" s="41">
        <f t="shared" si="12"/>
        <v>283447.17416691314</v>
      </c>
      <c r="P65" s="4"/>
      <c r="Q65" s="65"/>
      <c r="R65" s="4"/>
    </row>
    <row r="66" spans="1:18" s="34" customFormat="1" x14ac:dyDescent="0.2">
      <c r="A66" s="33">
        <v>1820</v>
      </c>
      <c r="B66" s="34" t="s">
        <v>295</v>
      </c>
      <c r="C66" s="36">
        <v>25769678</v>
      </c>
      <c r="D66" s="36">
        <v>7394</v>
      </c>
      <c r="E66" s="37">
        <f t="shared" si="6"/>
        <v>3485.2147687314036</v>
      </c>
      <c r="F66" s="38">
        <f t="shared" si="1"/>
        <v>0.84654189019321457</v>
      </c>
      <c r="G66" s="39">
        <f t="shared" si="2"/>
        <v>379.07241936354274</v>
      </c>
      <c r="H66" s="39">
        <f t="shared" si="3"/>
        <v>77.030503260260815</v>
      </c>
      <c r="I66" s="37">
        <f t="shared" si="7"/>
        <v>456.10292262380358</v>
      </c>
      <c r="J66" s="40">
        <f t="shared" si="8"/>
        <v>-42.903352091277533</v>
      </c>
      <c r="K66" s="37">
        <f t="shared" si="9"/>
        <v>413.19957053252602</v>
      </c>
      <c r="L66" s="37">
        <f t="shared" si="10"/>
        <v>3372425.0098804035</v>
      </c>
      <c r="M66" s="37">
        <f t="shared" si="11"/>
        <v>3055197.6245174976</v>
      </c>
      <c r="N66" s="41">
        <f>jan!M66</f>
        <v>2244830.0224718614</v>
      </c>
      <c r="O66" s="41">
        <f t="shared" si="12"/>
        <v>810367.60204563616</v>
      </c>
      <c r="P66" s="4"/>
      <c r="Q66" s="65"/>
      <c r="R66" s="4"/>
    </row>
    <row r="67" spans="1:18" s="34" customFormat="1" x14ac:dyDescent="0.2">
      <c r="A67" s="33">
        <v>1822</v>
      </c>
      <c r="B67" s="34" t="s">
        <v>296</v>
      </c>
      <c r="C67" s="36">
        <v>6463560</v>
      </c>
      <c r="D67" s="36">
        <v>2278</v>
      </c>
      <c r="E67" s="37">
        <f t="shared" si="6"/>
        <v>2837.3836698858649</v>
      </c>
      <c r="F67" s="38">
        <f t="shared" si="1"/>
        <v>0.68918683481386711</v>
      </c>
      <c r="G67" s="39">
        <f t="shared" si="2"/>
        <v>767.7710786708659</v>
      </c>
      <c r="H67" s="39">
        <f t="shared" si="3"/>
        <v>303.77138785619934</v>
      </c>
      <c r="I67" s="37">
        <f t="shared" si="7"/>
        <v>1071.5424665270652</v>
      </c>
      <c r="J67" s="40">
        <f t="shared" si="8"/>
        <v>-42.903352091277533</v>
      </c>
      <c r="K67" s="37">
        <f t="shared" si="9"/>
        <v>1028.6391144357876</v>
      </c>
      <c r="L67" s="37">
        <f t="shared" si="10"/>
        <v>2440973.7387486547</v>
      </c>
      <c r="M67" s="37">
        <f t="shared" si="11"/>
        <v>2343239.9026847244</v>
      </c>
      <c r="N67" s="41">
        <f>jan!M67</f>
        <v>2156149.9762633075</v>
      </c>
      <c r="O67" s="41">
        <f t="shared" si="12"/>
        <v>187089.92642141692</v>
      </c>
      <c r="P67" s="4"/>
      <c r="Q67" s="65"/>
      <c r="R67" s="4"/>
    </row>
    <row r="68" spans="1:18" s="34" customFormat="1" x14ac:dyDescent="0.2">
      <c r="A68" s="33">
        <v>1824</v>
      </c>
      <c r="B68" s="34" t="s">
        <v>297</v>
      </c>
      <c r="C68" s="36">
        <v>46276186</v>
      </c>
      <c r="D68" s="36">
        <v>13268</v>
      </c>
      <c r="E68" s="37">
        <f t="shared" si="6"/>
        <v>3487.8041905336149</v>
      </c>
      <c r="F68" s="38">
        <f t="shared" si="1"/>
        <v>0.84717084828400946</v>
      </c>
      <c r="G68" s="39">
        <f t="shared" si="2"/>
        <v>377.51876628221595</v>
      </c>
      <c r="H68" s="39">
        <f t="shared" si="3"/>
        <v>76.124205629486866</v>
      </c>
      <c r="I68" s="37">
        <f t="shared" si="7"/>
        <v>453.64297191170283</v>
      </c>
      <c r="J68" s="40">
        <f t="shared" si="8"/>
        <v>-42.903352091277533</v>
      </c>
      <c r="K68" s="37">
        <f t="shared" si="9"/>
        <v>410.73961982042528</v>
      </c>
      <c r="L68" s="37">
        <f t="shared" si="10"/>
        <v>6018934.9513244731</v>
      </c>
      <c r="M68" s="37">
        <f t="shared" si="11"/>
        <v>5449693.2757774023</v>
      </c>
      <c r="N68" s="41">
        <f>jan!M68</f>
        <v>5109922.933521321</v>
      </c>
      <c r="O68" s="41">
        <f t="shared" si="12"/>
        <v>339770.34225608129</v>
      </c>
      <c r="P68" s="4"/>
      <c r="Q68" s="65"/>
      <c r="R68" s="4"/>
    </row>
    <row r="69" spans="1:18" s="34" customFormat="1" x14ac:dyDescent="0.2">
      <c r="A69" s="33">
        <v>1825</v>
      </c>
      <c r="B69" s="34" t="s">
        <v>298</v>
      </c>
      <c r="C69" s="36">
        <v>5279221</v>
      </c>
      <c r="D69" s="36">
        <v>1453</v>
      </c>
      <c r="E69" s="37">
        <f t="shared" si="6"/>
        <v>3633.3248451479699</v>
      </c>
      <c r="F69" s="38">
        <f t="shared" si="1"/>
        <v>0.8825171147823091</v>
      </c>
      <c r="G69" s="39">
        <f t="shared" si="2"/>
        <v>290.20637351360301</v>
      </c>
      <c r="H69" s="39">
        <f t="shared" si="3"/>
        <v>25.191976514462635</v>
      </c>
      <c r="I69" s="37">
        <f t="shared" si="7"/>
        <v>315.39835002806564</v>
      </c>
      <c r="J69" s="40">
        <f t="shared" si="8"/>
        <v>-42.903352091277533</v>
      </c>
      <c r="K69" s="37">
        <f t="shared" si="9"/>
        <v>272.49499793678808</v>
      </c>
      <c r="L69" s="37">
        <f t="shared" si="10"/>
        <v>458273.80259077938</v>
      </c>
      <c r="M69" s="37">
        <f t="shared" si="11"/>
        <v>395935.23200215306</v>
      </c>
      <c r="N69" s="41">
        <f>jan!M69</f>
        <v>1328077.929767597</v>
      </c>
      <c r="O69" s="41">
        <f t="shared" si="12"/>
        <v>-932142.69776544394</v>
      </c>
      <c r="P69" s="4"/>
      <c r="Q69" s="65"/>
      <c r="R69" s="4"/>
    </row>
    <row r="70" spans="1:18" s="34" customFormat="1" x14ac:dyDescent="0.2">
      <c r="A70" s="33">
        <v>1826</v>
      </c>
      <c r="B70" s="34" t="s">
        <v>397</v>
      </c>
      <c r="C70" s="36">
        <v>4780131</v>
      </c>
      <c r="D70" s="36">
        <v>1267</v>
      </c>
      <c r="E70" s="37">
        <f t="shared" si="6"/>
        <v>3772.7947908445144</v>
      </c>
      <c r="F70" s="38">
        <f t="shared" si="1"/>
        <v>0.91639369321138353</v>
      </c>
      <c r="G70" s="39">
        <f t="shared" si="2"/>
        <v>206.52440609567628</v>
      </c>
      <c r="H70" s="39">
        <f t="shared" si="3"/>
        <v>0</v>
      </c>
      <c r="I70" s="37">
        <f t="shared" si="7"/>
        <v>206.52440609567628</v>
      </c>
      <c r="J70" s="40">
        <f t="shared" si="8"/>
        <v>-42.903352091277533</v>
      </c>
      <c r="K70" s="37">
        <f t="shared" si="9"/>
        <v>163.62105400439876</v>
      </c>
      <c r="L70" s="37">
        <f t="shared" si="10"/>
        <v>261666.42252322185</v>
      </c>
      <c r="M70" s="37">
        <f t="shared" si="11"/>
        <v>207307.87542357322</v>
      </c>
      <c r="N70" s="41">
        <f>jan!M70</f>
        <v>1330107.5038303826</v>
      </c>
      <c r="O70" s="41">
        <f t="shared" si="12"/>
        <v>-1122799.6284068094</v>
      </c>
      <c r="P70" s="4"/>
      <c r="Q70" s="65"/>
      <c r="R70" s="4"/>
    </row>
    <row r="71" spans="1:18" s="34" customFormat="1" x14ac:dyDescent="0.2">
      <c r="A71" s="33">
        <v>1827</v>
      </c>
      <c r="B71" s="34" t="s">
        <v>299</v>
      </c>
      <c r="C71" s="36">
        <v>4901089</v>
      </c>
      <c r="D71" s="36">
        <v>1371</v>
      </c>
      <c r="E71" s="37">
        <f t="shared" si="6"/>
        <v>3574.8278628738149</v>
      </c>
      <c r="F71" s="38">
        <f t="shared" si="1"/>
        <v>0.86830847938077049</v>
      </c>
      <c r="G71" s="39">
        <f t="shared" si="2"/>
        <v>325.30456287809602</v>
      </c>
      <c r="H71" s="39">
        <f t="shared" si="3"/>
        <v>45.665920310416887</v>
      </c>
      <c r="I71" s="37">
        <f t="shared" si="7"/>
        <v>370.9704831885129</v>
      </c>
      <c r="J71" s="40">
        <f t="shared" si="8"/>
        <v>-42.903352091277533</v>
      </c>
      <c r="K71" s="37">
        <f t="shared" si="9"/>
        <v>328.06713109723535</v>
      </c>
      <c r="L71" s="37">
        <f t="shared" si="10"/>
        <v>508600.53245145117</v>
      </c>
      <c r="M71" s="37">
        <f t="shared" si="11"/>
        <v>449780.03673430969</v>
      </c>
      <c r="N71" s="41">
        <f>jan!M71</f>
        <v>410030.12908559933</v>
      </c>
      <c r="O71" s="41">
        <f t="shared" si="12"/>
        <v>39749.907648710359</v>
      </c>
      <c r="P71" s="4"/>
      <c r="Q71" s="65"/>
      <c r="R71" s="4"/>
    </row>
    <row r="72" spans="1:18" s="34" customFormat="1" x14ac:dyDescent="0.2">
      <c r="A72" s="33">
        <v>1828</v>
      </c>
      <c r="B72" s="34" t="s">
        <v>300</v>
      </c>
      <c r="C72" s="36">
        <v>5176107</v>
      </c>
      <c r="D72" s="36">
        <v>1701</v>
      </c>
      <c r="E72" s="37">
        <f t="shared" si="6"/>
        <v>3042.9788359788358</v>
      </c>
      <c r="F72" s="38">
        <f t="shared" ref="F72:F135" si="13">IF(ISNUMBER(C72),E72/E$365,"")</f>
        <v>0.7391249109635567</v>
      </c>
      <c r="G72" s="39">
        <f t="shared" ref="G72:G135" si="14">(E$365-E72)*0.6</f>
        <v>644.41397901508344</v>
      </c>
      <c r="H72" s="39">
        <f t="shared" ref="H72:H135" si="15">IF(E72&gt;=E$365*0.9,0,IF(E72&lt;0.9*E$365,(E$365*0.9-E72)*0.35))</f>
        <v>231.81307972365954</v>
      </c>
      <c r="I72" s="37">
        <f t="shared" si="7"/>
        <v>876.22705873874293</v>
      </c>
      <c r="J72" s="40">
        <f t="shared" si="8"/>
        <v>-42.903352091277533</v>
      </c>
      <c r="K72" s="37">
        <f t="shared" si="9"/>
        <v>833.32370664746543</v>
      </c>
      <c r="L72" s="37">
        <f t="shared" si="10"/>
        <v>1490462.2269146016</v>
      </c>
      <c r="M72" s="37">
        <f t="shared" si="11"/>
        <v>1417483.6250073386</v>
      </c>
      <c r="N72" s="41">
        <f>jan!M72</f>
        <v>1135896.5476838832</v>
      </c>
      <c r="O72" s="41">
        <f t="shared" si="12"/>
        <v>281587.07732345536</v>
      </c>
      <c r="P72" s="4"/>
      <c r="Q72" s="65"/>
      <c r="R72" s="4"/>
    </row>
    <row r="73" spans="1:18" s="34" customFormat="1" x14ac:dyDescent="0.2">
      <c r="A73" s="33">
        <v>1832</v>
      </c>
      <c r="B73" s="34" t="s">
        <v>301</v>
      </c>
      <c r="C73" s="36">
        <v>29754765</v>
      </c>
      <c r="D73" s="36">
        <v>4428</v>
      </c>
      <c r="E73" s="37">
        <f t="shared" ref="E73:E136" si="16">(C73)/D73</f>
        <v>6719.6849593495936</v>
      </c>
      <c r="F73" s="38">
        <f t="shared" si="13"/>
        <v>1.6321791293973242</v>
      </c>
      <c r="G73" s="39">
        <f t="shared" si="14"/>
        <v>-1561.6096950073711</v>
      </c>
      <c r="H73" s="39">
        <f t="shared" si="15"/>
        <v>0</v>
      </c>
      <c r="I73" s="37">
        <f t="shared" ref="I73:I136" si="17">G73+H73</f>
        <v>-1561.6096950073711</v>
      </c>
      <c r="J73" s="40">
        <f t="shared" ref="J73:J136" si="18">I$367</f>
        <v>-42.903352091277533</v>
      </c>
      <c r="K73" s="37">
        <f t="shared" ref="K73:K136" si="19">I73+J73</f>
        <v>-1604.5130470986487</v>
      </c>
      <c r="L73" s="37">
        <f t="shared" ref="L73:L136" si="20">(I73*D73)</f>
        <v>-6914807.7294926392</v>
      </c>
      <c r="M73" s="37">
        <f t="shared" ref="M73:M136" si="21">(K73*D73)</f>
        <v>-7104783.7725528162</v>
      </c>
      <c r="N73" s="41">
        <f>jan!M73</f>
        <v>3193696.4368278864</v>
      </c>
      <c r="O73" s="41">
        <f t="shared" ref="O73:O136" si="22">M73-N73</f>
        <v>-10298480.209380703</v>
      </c>
      <c r="P73" s="4"/>
      <c r="Q73" s="65"/>
      <c r="R73" s="4"/>
    </row>
    <row r="74" spans="1:18" s="34" customFormat="1" x14ac:dyDescent="0.2">
      <c r="A74" s="33">
        <v>1833</v>
      </c>
      <c r="B74" s="34" t="s">
        <v>302</v>
      </c>
      <c r="C74" s="36">
        <v>106425010</v>
      </c>
      <c r="D74" s="36">
        <v>26083</v>
      </c>
      <c r="E74" s="37">
        <f t="shared" si="16"/>
        <v>4080.2442203734231</v>
      </c>
      <c r="F74" s="38">
        <f t="shared" si="13"/>
        <v>0.99107167964346909</v>
      </c>
      <c r="G74" s="39">
        <f t="shared" si="14"/>
        <v>22.054748378331077</v>
      </c>
      <c r="H74" s="39">
        <f t="shared" si="15"/>
        <v>0</v>
      </c>
      <c r="I74" s="37">
        <f t="shared" si="17"/>
        <v>22.054748378331077</v>
      </c>
      <c r="J74" s="40">
        <f t="shared" si="18"/>
        <v>-42.903352091277533</v>
      </c>
      <c r="K74" s="37">
        <f t="shared" si="19"/>
        <v>-20.848603712946456</v>
      </c>
      <c r="L74" s="37">
        <f t="shared" si="20"/>
        <v>575254.00195200951</v>
      </c>
      <c r="M74" s="37">
        <f t="shared" si="21"/>
        <v>-543794.13064478245</v>
      </c>
      <c r="N74" s="41">
        <f>jan!M74</f>
        <v>5911203.9224213641</v>
      </c>
      <c r="O74" s="41">
        <f t="shared" si="22"/>
        <v>-6454998.0530661466</v>
      </c>
      <c r="P74" s="4"/>
      <c r="Q74" s="65"/>
      <c r="R74" s="4"/>
    </row>
    <row r="75" spans="1:18" s="34" customFormat="1" x14ac:dyDescent="0.2">
      <c r="A75" s="33">
        <v>1834</v>
      </c>
      <c r="B75" s="34" t="s">
        <v>303</v>
      </c>
      <c r="C75" s="36">
        <v>8437577</v>
      </c>
      <c r="D75" s="36">
        <v>1876</v>
      </c>
      <c r="E75" s="37">
        <f t="shared" si="16"/>
        <v>4497.6423240938166</v>
      </c>
      <c r="F75" s="38">
        <f t="shared" si="13"/>
        <v>1.0924556697655874</v>
      </c>
      <c r="G75" s="39">
        <f t="shared" si="14"/>
        <v>-228.38411385390501</v>
      </c>
      <c r="H75" s="39">
        <f t="shared" si="15"/>
        <v>0</v>
      </c>
      <c r="I75" s="37">
        <f t="shared" si="17"/>
        <v>-228.38411385390501</v>
      </c>
      <c r="J75" s="40">
        <f t="shared" si="18"/>
        <v>-42.903352091277533</v>
      </c>
      <c r="K75" s="37">
        <f t="shared" si="19"/>
        <v>-271.28746594518253</v>
      </c>
      <c r="L75" s="37">
        <f t="shared" si="20"/>
        <v>-428448.5975899258</v>
      </c>
      <c r="M75" s="37">
        <f t="shared" si="21"/>
        <v>-508935.28611316241</v>
      </c>
      <c r="N75" s="41">
        <f>jan!M75</f>
        <v>-692369.80566054967</v>
      </c>
      <c r="O75" s="41">
        <f t="shared" si="22"/>
        <v>183434.51954738726</v>
      </c>
      <c r="P75" s="4"/>
      <c r="Q75" s="65"/>
      <c r="R75" s="4"/>
    </row>
    <row r="76" spans="1:18" s="34" customFormat="1" x14ac:dyDescent="0.2">
      <c r="A76" s="33">
        <v>1835</v>
      </c>
      <c r="B76" s="34" t="s">
        <v>304</v>
      </c>
      <c r="C76" s="36">
        <v>1920482</v>
      </c>
      <c r="D76" s="36">
        <v>442</v>
      </c>
      <c r="E76" s="37">
        <f t="shared" si="16"/>
        <v>4344.9819004524888</v>
      </c>
      <c r="F76" s="38">
        <f t="shared" si="13"/>
        <v>1.0553751877400659</v>
      </c>
      <c r="G76" s="39">
        <f t="shared" si="14"/>
        <v>-136.78785966910837</v>
      </c>
      <c r="H76" s="39">
        <f t="shared" si="15"/>
        <v>0</v>
      </c>
      <c r="I76" s="37">
        <f t="shared" si="17"/>
        <v>-136.78785966910837</v>
      </c>
      <c r="J76" s="40">
        <f t="shared" si="18"/>
        <v>-42.903352091277533</v>
      </c>
      <c r="K76" s="37">
        <f t="shared" si="19"/>
        <v>-179.6912117603859</v>
      </c>
      <c r="L76" s="37">
        <f t="shared" si="20"/>
        <v>-60460.233973745897</v>
      </c>
      <c r="M76" s="37">
        <f t="shared" si="21"/>
        <v>-79423.515598090569</v>
      </c>
      <c r="N76" s="41">
        <f>jan!M76</f>
        <v>-128056.49515030006</v>
      </c>
      <c r="O76" s="41">
        <f t="shared" si="22"/>
        <v>48632.979552209494</v>
      </c>
      <c r="P76" s="4"/>
      <c r="Q76" s="65"/>
      <c r="R76" s="4"/>
    </row>
    <row r="77" spans="1:18" s="34" customFormat="1" x14ac:dyDescent="0.2">
      <c r="A77" s="33">
        <v>1836</v>
      </c>
      <c r="B77" s="34" t="s">
        <v>305</v>
      </c>
      <c r="C77" s="36">
        <v>4670783</v>
      </c>
      <c r="D77" s="36">
        <v>1206</v>
      </c>
      <c r="E77" s="37">
        <f t="shared" si="16"/>
        <v>3872.9543946932008</v>
      </c>
      <c r="F77" s="38">
        <f t="shared" si="13"/>
        <v>0.94072197883779074</v>
      </c>
      <c r="G77" s="39">
        <f t="shared" si="14"/>
        <v>146.42864378646445</v>
      </c>
      <c r="H77" s="39">
        <f t="shared" si="15"/>
        <v>0</v>
      </c>
      <c r="I77" s="37">
        <f t="shared" si="17"/>
        <v>146.42864378646445</v>
      </c>
      <c r="J77" s="40">
        <f t="shared" si="18"/>
        <v>-42.903352091277533</v>
      </c>
      <c r="K77" s="37">
        <f t="shared" si="19"/>
        <v>103.52529169518692</v>
      </c>
      <c r="L77" s="37">
        <f t="shared" si="20"/>
        <v>176592.94440647613</v>
      </c>
      <c r="M77" s="37">
        <f t="shared" si="21"/>
        <v>124851.50178439543</v>
      </c>
      <c r="N77" s="41">
        <f>jan!M77</f>
        <v>476625.16978645738</v>
      </c>
      <c r="O77" s="41">
        <f t="shared" si="22"/>
        <v>-351773.66800206195</v>
      </c>
      <c r="P77" s="4"/>
      <c r="Q77" s="65"/>
      <c r="R77" s="4"/>
    </row>
    <row r="78" spans="1:18" s="34" customFormat="1" x14ac:dyDescent="0.2">
      <c r="A78" s="33">
        <v>1837</v>
      </c>
      <c r="B78" s="34" t="s">
        <v>306</v>
      </c>
      <c r="C78" s="36">
        <v>34603143</v>
      </c>
      <c r="D78" s="36">
        <v>6247</v>
      </c>
      <c r="E78" s="37">
        <f t="shared" si="16"/>
        <v>5539.1616776052506</v>
      </c>
      <c r="F78" s="38">
        <f t="shared" si="13"/>
        <v>1.3454357070662193</v>
      </c>
      <c r="G78" s="39">
        <f t="shared" si="14"/>
        <v>-853.29572596076537</v>
      </c>
      <c r="H78" s="39">
        <f t="shared" si="15"/>
        <v>0</v>
      </c>
      <c r="I78" s="37">
        <f t="shared" si="17"/>
        <v>-853.29572596076537</v>
      </c>
      <c r="J78" s="40">
        <f t="shared" si="18"/>
        <v>-42.903352091277533</v>
      </c>
      <c r="K78" s="37">
        <f t="shared" si="19"/>
        <v>-896.19907805204286</v>
      </c>
      <c r="L78" s="37">
        <f t="shared" si="20"/>
        <v>-5330538.4000769015</v>
      </c>
      <c r="M78" s="37">
        <f t="shared" si="21"/>
        <v>-5598555.640591112</v>
      </c>
      <c r="N78" s="41">
        <f>jan!M78</f>
        <v>351164.35790967266</v>
      </c>
      <c r="O78" s="41">
        <f t="shared" si="22"/>
        <v>-5949719.9985007849</v>
      </c>
      <c r="P78" s="4"/>
      <c r="Q78" s="65"/>
      <c r="R78" s="4"/>
    </row>
    <row r="79" spans="1:18" s="34" customFormat="1" x14ac:dyDescent="0.2">
      <c r="A79" s="33">
        <v>1838</v>
      </c>
      <c r="B79" s="34" t="s">
        <v>307</v>
      </c>
      <c r="C79" s="36">
        <v>8618271</v>
      </c>
      <c r="D79" s="36">
        <v>1920</v>
      </c>
      <c r="E79" s="37">
        <f t="shared" si="16"/>
        <v>4488.6828125000002</v>
      </c>
      <c r="F79" s="38">
        <f t="shared" si="13"/>
        <v>1.0902794475287585</v>
      </c>
      <c r="G79" s="39">
        <f t="shared" si="14"/>
        <v>-223.00840689761517</v>
      </c>
      <c r="H79" s="39">
        <f t="shared" si="15"/>
        <v>0</v>
      </c>
      <c r="I79" s="37">
        <f t="shared" si="17"/>
        <v>-223.00840689761517</v>
      </c>
      <c r="J79" s="40">
        <f t="shared" si="18"/>
        <v>-42.903352091277533</v>
      </c>
      <c r="K79" s="37">
        <f t="shared" si="19"/>
        <v>-265.9117589888927</v>
      </c>
      <c r="L79" s="37">
        <f t="shared" si="20"/>
        <v>-428176.14124342112</v>
      </c>
      <c r="M79" s="37">
        <f t="shared" si="21"/>
        <v>-510550.57725867396</v>
      </c>
      <c r="N79" s="41">
        <f>jan!M79</f>
        <v>408742.98548092658</v>
      </c>
      <c r="O79" s="41">
        <f t="shared" si="22"/>
        <v>-919293.56273960054</v>
      </c>
      <c r="P79" s="4"/>
      <c r="Q79" s="65"/>
      <c r="R79" s="4"/>
    </row>
    <row r="80" spans="1:18" s="34" customFormat="1" x14ac:dyDescent="0.2">
      <c r="A80" s="33">
        <v>1839</v>
      </c>
      <c r="B80" s="34" t="s">
        <v>308</v>
      </c>
      <c r="C80" s="36">
        <v>5943376</v>
      </c>
      <c r="D80" s="36">
        <v>999</v>
      </c>
      <c r="E80" s="37">
        <f t="shared" si="16"/>
        <v>5949.3253253253251</v>
      </c>
      <c r="F80" s="38">
        <f t="shared" si="13"/>
        <v>1.4450624826510945</v>
      </c>
      <c r="G80" s="39">
        <f t="shared" si="14"/>
        <v>-1099.39391459281</v>
      </c>
      <c r="H80" s="39">
        <f t="shared" si="15"/>
        <v>0</v>
      </c>
      <c r="I80" s="37">
        <f t="shared" si="17"/>
        <v>-1099.39391459281</v>
      </c>
      <c r="J80" s="40">
        <f t="shared" si="18"/>
        <v>-42.903352091277533</v>
      </c>
      <c r="K80" s="37">
        <f t="shared" si="19"/>
        <v>-1142.2972666840876</v>
      </c>
      <c r="L80" s="37">
        <f t="shared" si="20"/>
        <v>-1098294.5206782173</v>
      </c>
      <c r="M80" s="37">
        <f t="shared" si="21"/>
        <v>-1141154.9694174035</v>
      </c>
      <c r="N80" s="41">
        <f>jan!M80</f>
        <v>1173878.3772111698</v>
      </c>
      <c r="O80" s="41">
        <f t="shared" si="22"/>
        <v>-2315033.3466285733</v>
      </c>
      <c r="P80" s="4"/>
      <c r="Q80" s="65"/>
      <c r="R80" s="4"/>
    </row>
    <row r="81" spans="1:18" s="34" customFormat="1" x14ac:dyDescent="0.2">
      <c r="A81" s="33">
        <v>1840</v>
      </c>
      <c r="B81" s="34" t="s">
        <v>309</v>
      </c>
      <c r="C81" s="36">
        <v>15408537</v>
      </c>
      <c r="D81" s="36">
        <v>4632</v>
      </c>
      <c r="E81" s="37">
        <f t="shared" si="16"/>
        <v>3326.5408031088082</v>
      </c>
      <c r="F81" s="38">
        <f t="shared" si="13"/>
        <v>0.80800074776843989</v>
      </c>
      <c r="G81" s="39">
        <f t="shared" si="14"/>
        <v>474.27679873710002</v>
      </c>
      <c r="H81" s="39">
        <f t="shared" si="15"/>
        <v>132.56639122816924</v>
      </c>
      <c r="I81" s="37">
        <f t="shared" si="17"/>
        <v>606.84318996526929</v>
      </c>
      <c r="J81" s="40">
        <f t="shared" si="18"/>
        <v>-42.903352091277533</v>
      </c>
      <c r="K81" s="37">
        <f t="shared" si="19"/>
        <v>563.93983787399179</v>
      </c>
      <c r="L81" s="37">
        <f t="shared" si="20"/>
        <v>2810897.6559191272</v>
      </c>
      <c r="M81" s="37">
        <f t="shared" si="21"/>
        <v>2612169.3290323298</v>
      </c>
      <c r="N81" s="41">
        <f>jan!M81</f>
        <v>2304086.0555977356</v>
      </c>
      <c r="O81" s="41">
        <f t="shared" si="22"/>
        <v>308083.27343459427</v>
      </c>
      <c r="P81" s="4"/>
      <c r="Q81" s="65"/>
      <c r="R81" s="4"/>
    </row>
    <row r="82" spans="1:18" s="34" customFormat="1" x14ac:dyDescent="0.2">
      <c r="A82" s="33">
        <v>1841</v>
      </c>
      <c r="B82" s="34" t="s">
        <v>398</v>
      </c>
      <c r="C82" s="36">
        <v>40747278</v>
      </c>
      <c r="D82" s="36">
        <v>9640</v>
      </c>
      <c r="E82" s="37">
        <f t="shared" si="16"/>
        <v>4226.8960580912862</v>
      </c>
      <c r="F82" s="38">
        <f t="shared" si="13"/>
        <v>1.02669270507232</v>
      </c>
      <c r="G82" s="39">
        <f t="shared" si="14"/>
        <v>-65.936354252386806</v>
      </c>
      <c r="H82" s="39">
        <f t="shared" si="15"/>
        <v>0</v>
      </c>
      <c r="I82" s="37">
        <f t="shared" si="17"/>
        <v>-65.936354252386806</v>
      </c>
      <c r="J82" s="40">
        <f t="shared" si="18"/>
        <v>-42.903352091277533</v>
      </c>
      <c r="K82" s="37">
        <f t="shared" si="19"/>
        <v>-108.83970634366435</v>
      </c>
      <c r="L82" s="37">
        <f t="shared" si="20"/>
        <v>-635626.45499300887</v>
      </c>
      <c r="M82" s="37">
        <f t="shared" si="21"/>
        <v>-1049214.7691529242</v>
      </c>
      <c r="N82" s="41">
        <f>jan!M82</f>
        <v>2182774.7948104865</v>
      </c>
      <c r="O82" s="41">
        <f t="shared" si="22"/>
        <v>-3231989.5639634104</v>
      </c>
      <c r="P82" s="4"/>
      <c r="Q82" s="65"/>
      <c r="R82" s="4"/>
    </row>
    <row r="83" spans="1:18" s="34" customFormat="1" x14ac:dyDescent="0.2">
      <c r="A83" s="33">
        <v>1845</v>
      </c>
      <c r="B83" s="34" t="s">
        <v>310</v>
      </c>
      <c r="C83" s="36">
        <v>14380217</v>
      </c>
      <c r="D83" s="36">
        <v>1912</v>
      </c>
      <c r="E83" s="37">
        <f t="shared" si="16"/>
        <v>7521.0339958158993</v>
      </c>
      <c r="F83" s="38">
        <f t="shared" si="13"/>
        <v>1.8268229528198969</v>
      </c>
      <c r="G83" s="39">
        <f t="shared" si="14"/>
        <v>-2042.4191168871546</v>
      </c>
      <c r="H83" s="39">
        <f t="shared" si="15"/>
        <v>0</v>
      </c>
      <c r="I83" s="37">
        <f t="shared" si="17"/>
        <v>-2042.4191168871546</v>
      </c>
      <c r="J83" s="40">
        <f t="shared" si="18"/>
        <v>-42.903352091277533</v>
      </c>
      <c r="K83" s="37">
        <f t="shared" si="19"/>
        <v>-2085.322468978432</v>
      </c>
      <c r="L83" s="37">
        <f t="shared" si="20"/>
        <v>-3905105.3514882396</v>
      </c>
      <c r="M83" s="37">
        <f t="shared" si="21"/>
        <v>-3987136.560686762</v>
      </c>
      <c r="N83" s="41">
        <f>jan!M83</f>
        <v>710274.92199975613</v>
      </c>
      <c r="O83" s="41">
        <f t="shared" si="22"/>
        <v>-4697411.4826865178</v>
      </c>
      <c r="P83" s="4"/>
      <c r="Q83" s="65"/>
      <c r="R83" s="4"/>
    </row>
    <row r="84" spans="1:18" s="34" customFormat="1" x14ac:dyDescent="0.2">
      <c r="A84" s="33">
        <v>1848</v>
      </c>
      <c r="B84" s="34" t="s">
        <v>311</v>
      </c>
      <c r="C84" s="36">
        <v>8559340</v>
      </c>
      <c r="D84" s="36">
        <v>2586</v>
      </c>
      <c r="E84" s="37">
        <f t="shared" si="16"/>
        <v>3309.8762567672079</v>
      </c>
      <c r="F84" s="38">
        <f t="shared" si="13"/>
        <v>0.80395300968188133</v>
      </c>
      <c r="G84" s="39">
        <f t="shared" si="14"/>
        <v>484.27552654206016</v>
      </c>
      <c r="H84" s="39">
        <f t="shared" si="15"/>
        <v>138.39898244772931</v>
      </c>
      <c r="I84" s="37">
        <f t="shared" si="17"/>
        <v>622.6745089897895</v>
      </c>
      <c r="J84" s="40">
        <f t="shared" si="18"/>
        <v>-42.903352091277533</v>
      </c>
      <c r="K84" s="37">
        <f t="shared" si="19"/>
        <v>579.771156898512</v>
      </c>
      <c r="L84" s="37">
        <f t="shared" si="20"/>
        <v>1610236.2802475956</v>
      </c>
      <c r="M84" s="37">
        <f t="shared" si="21"/>
        <v>1499288.211739552</v>
      </c>
      <c r="N84" s="41">
        <f>jan!M84</f>
        <v>1177596.3202883734</v>
      </c>
      <c r="O84" s="41">
        <f t="shared" si="22"/>
        <v>321691.89145117858</v>
      </c>
      <c r="P84" s="4"/>
      <c r="Q84" s="65"/>
      <c r="R84" s="4"/>
    </row>
    <row r="85" spans="1:18" s="34" customFormat="1" x14ac:dyDescent="0.2">
      <c r="A85" s="33">
        <v>1851</v>
      </c>
      <c r="B85" s="34" t="s">
        <v>312</v>
      </c>
      <c r="C85" s="36">
        <v>6939326</v>
      </c>
      <c r="D85" s="36">
        <v>2003</v>
      </c>
      <c r="E85" s="37">
        <f t="shared" si="16"/>
        <v>3464.4663005491761</v>
      </c>
      <c r="F85" s="38">
        <f t="shared" si="13"/>
        <v>0.8415021871507562</v>
      </c>
      <c r="G85" s="39">
        <f t="shared" si="14"/>
        <v>391.52150027287922</v>
      </c>
      <c r="H85" s="39">
        <f t="shared" si="15"/>
        <v>84.292467124040442</v>
      </c>
      <c r="I85" s="37">
        <f t="shared" si="17"/>
        <v>475.81396739691968</v>
      </c>
      <c r="J85" s="40">
        <f t="shared" si="18"/>
        <v>-42.903352091277533</v>
      </c>
      <c r="K85" s="37">
        <f t="shared" si="19"/>
        <v>432.91061530564212</v>
      </c>
      <c r="L85" s="37">
        <f t="shared" si="20"/>
        <v>953055.37669603014</v>
      </c>
      <c r="M85" s="37">
        <f t="shared" si="21"/>
        <v>867119.96245720121</v>
      </c>
      <c r="N85" s="41">
        <f>jan!M85</f>
        <v>591670.09409807122</v>
      </c>
      <c r="O85" s="41">
        <f t="shared" si="22"/>
        <v>275449.86835912999</v>
      </c>
      <c r="P85" s="4"/>
      <c r="Q85" s="65"/>
      <c r="R85" s="4"/>
    </row>
    <row r="86" spans="1:18" s="34" customFormat="1" x14ac:dyDescent="0.2">
      <c r="A86" s="33">
        <v>1853</v>
      </c>
      <c r="B86" s="34" t="s">
        <v>314</v>
      </c>
      <c r="C86" s="36">
        <v>4167428</v>
      </c>
      <c r="D86" s="36">
        <v>1324</v>
      </c>
      <c r="E86" s="37">
        <f t="shared" si="16"/>
        <v>3147.6042296072505</v>
      </c>
      <c r="F86" s="38">
        <f t="shared" si="13"/>
        <v>0.76453791543003502</v>
      </c>
      <c r="G86" s="39">
        <f t="shared" si="14"/>
        <v>581.63874283803455</v>
      </c>
      <c r="H86" s="39">
        <f t="shared" si="15"/>
        <v>195.19419195371438</v>
      </c>
      <c r="I86" s="37">
        <f t="shared" si="17"/>
        <v>776.83293479174893</v>
      </c>
      <c r="J86" s="40">
        <f t="shared" si="18"/>
        <v>-42.903352091277533</v>
      </c>
      <c r="K86" s="37">
        <f t="shared" si="19"/>
        <v>733.92958270047143</v>
      </c>
      <c r="L86" s="37">
        <f t="shared" si="20"/>
        <v>1028526.8056642755</v>
      </c>
      <c r="M86" s="37">
        <f t="shared" si="21"/>
        <v>971722.76749542414</v>
      </c>
      <c r="N86" s="41">
        <f>jan!M86</f>
        <v>1176587.0061337226</v>
      </c>
      <c r="O86" s="41">
        <f t="shared" si="22"/>
        <v>-204864.23863829847</v>
      </c>
      <c r="P86" s="4"/>
      <c r="Q86" s="65"/>
      <c r="R86" s="4"/>
    </row>
    <row r="87" spans="1:18" s="34" customFormat="1" x14ac:dyDescent="0.2">
      <c r="A87" s="33">
        <v>1856</v>
      </c>
      <c r="B87" s="34" t="s">
        <v>315</v>
      </c>
      <c r="C87" s="36">
        <v>1521443</v>
      </c>
      <c r="D87" s="36">
        <v>488</v>
      </c>
      <c r="E87" s="37">
        <f t="shared" si="16"/>
        <v>3117.7110655737706</v>
      </c>
      <c r="F87" s="38">
        <f t="shared" si="13"/>
        <v>0.75727700978605683</v>
      </c>
      <c r="G87" s="39">
        <f t="shared" si="14"/>
        <v>599.5746412581226</v>
      </c>
      <c r="H87" s="39">
        <f t="shared" si="15"/>
        <v>205.65679936543236</v>
      </c>
      <c r="I87" s="37">
        <f t="shared" si="17"/>
        <v>805.23144062355493</v>
      </c>
      <c r="J87" s="40">
        <f t="shared" si="18"/>
        <v>-42.903352091277533</v>
      </c>
      <c r="K87" s="37">
        <f t="shared" si="19"/>
        <v>762.32808853227743</v>
      </c>
      <c r="L87" s="37">
        <f t="shared" si="20"/>
        <v>392952.9430242948</v>
      </c>
      <c r="M87" s="37">
        <f t="shared" si="21"/>
        <v>372016.10720375139</v>
      </c>
      <c r="N87" s="41">
        <f>jan!M87</f>
        <v>325027.92235140217</v>
      </c>
      <c r="O87" s="41">
        <f t="shared" si="22"/>
        <v>46988.184852349223</v>
      </c>
      <c r="P87" s="4"/>
      <c r="Q87" s="65"/>
      <c r="R87" s="4"/>
    </row>
    <row r="88" spans="1:18" s="34" customFormat="1" x14ac:dyDescent="0.2">
      <c r="A88" s="33">
        <v>1857</v>
      </c>
      <c r="B88" s="34" t="s">
        <v>316</v>
      </c>
      <c r="C88" s="36">
        <v>3280926</v>
      </c>
      <c r="D88" s="36">
        <v>698</v>
      </c>
      <c r="E88" s="37">
        <f t="shared" si="16"/>
        <v>4700.4670487106014</v>
      </c>
      <c r="F88" s="38">
        <f t="shared" si="13"/>
        <v>1.1417208190170662</v>
      </c>
      <c r="G88" s="39">
        <f t="shared" si="14"/>
        <v>-350.07894862397586</v>
      </c>
      <c r="H88" s="39">
        <f t="shared" si="15"/>
        <v>0</v>
      </c>
      <c r="I88" s="37">
        <f t="shared" si="17"/>
        <v>-350.07894862397586</v>
      </c>
      <c r="J88" s="40">
        <f t="shared" si="18"/>
        <v>-42.903352091277533</v>
      </c>
      <c r="K88" s="37">
        <f t="shared" si="19"/>
        <v>-392.98230071525342</v>
      </c>
      <c r="L88" s="37">
        <f t="shared" si="20"/>
        <v>-244355.10613953514</v>
      </c>
      <c r="M88" s="37">
        <f t="shared" si="21"/>
        <v>-274301.64589924691</v>
      </c>
      <c r="N88" s="41">
        <f>jan!M88</f>
        <v>-321799.52492060978</v>
      </c>
      <c r="O88" s="41">
        <f t="shared" si="22"/>
        <v>47497.879021362867</v>
      </c>
      <c r="P88" s="4"/>
      <c r="Q88" s="65"/>
      <c r="R88" s="4"/>
    </row>
    <row r="89" spans="1:18" s="34" customFormat="1" x14ac:dyDescent="0.2">
      <c r="A89" s="33">
        <v>1859</v>
      </c>
      <c r="B89" s="34" t="s">
        <v>317</v>
      </c>
      <c r="C89" s="36">
        <v>5329338</v>
      </c>
      <c r="D89" s="36">
        <v>1238</v>
      </c>
      <c r="E89" s="37">
        <f t="shared" si="16"/>
        <v>4304.7964458804527</v>
      </c>
      <c r="F89" s="38">
        <f t="shared" si="13"/>
        <v>1.0456143342693147</v>
      </c>
      <c r="G89" s="39">
        <f t="shared" si="14"/>
        <v>-112.67658692588665</v>
      </c>
      <c r="H89" s="39">
        <f t="shared" si="15"/>
        <v>0</v>
      </c>
      <c r="I89" s="37">
        <f t="shared" si="17"/>
        <v>-112.67658692588665</v>
      </c>
      <c r="J89" s="40">
        <f t="shared" si="18"/>
        <v>-42.903352091277533</v>
      </c>
      <c r="K89" s="37">
        <f t="shared" si="19"/>
        <v>-155.57993901716418</v>
      </c>
      <c r="L89" s="37">
        <f t="shared" si="20"/>
        <v>-139493.61461424766</v>
      </c>
      <c r="M89" s="37">
        <f t="shared" si="21"/>
        <v>-192607.96450324924</v>
      </c>
      <c r="N89" s="41">
        <f>jan!M89</f>
        <v>-272641.25021735649</v>
      </c>
      <c r="O89" s="41">
        <f t="shared" si="22"/>
        <v>80033.285714107245</v>
      </c>
      <c r="P89" s="4"/>
      <c r="Q89" s="65"/>
      <c r="R89" s="4"/>
    </row>
    <row r="90" spans="1:18" s="34" customFormat="1" x14ac:dyDescent="0.2">
      <c r="A90" s="33">
        <v>1860</v>
      </c>
      <c r="B90" s="34" t="s">
        <v>318</v>
      </c>
      <c r="C90" s="36">
        <v>41405449</v>
      </c>
      <c r="D90" s="36">
        <v>11521</v>
      </c>
      <c r="E90" s="37">
        <f t="shared" si="16"/>
        <v>3593.9110320284699</v>
      </c>
      <c r="F90" s="38">
        <f t="shared" si="13"/>
        <v>0.87294368930585031</v>
      </c>
      <c r="G90" s="39">
        <f t="shared" si="14"/>
        <v>313.85466138530302</v>
      </c>
      <c r="H90" s="39">
        <f t="shared" si="15"/>
        <v>38.986811106287632</v>
      </c>
      <c r="I90" s="37">
        <f t="shared" si="17"/>
        <v>352.84147249159065</v>
      </c>
      <c r="J90" s="40">
        <f t="shared" si="18"/>
        <v>-42.903352091277533</v>
      </c>
      <c r="K90" s="37">
        <f t="shared" si="19"/>
        <v>309.9381204003131</v>
      </c>
      <c r="L90" s="37">
        <f t="shared" si="20"/>
        <v>4065086.6045756158</v>
      </c>
      <c r="M90" s="37">
        <f t="shared" si="21"/>
        <v>3570797.085132007</v>
      </c>
      <c r="N90" s="41">
        <f>jan!M90</f>
        <v>2970132.6208207058</v>
      </c>
      <c r="O90" s="41">
        <f t="shared" si="22"/>
        <v>600664.46431130124</v>
      </c>
      <c r="P90" s="4"/>
      <c r="Q90" s="65"/>
      <c r="R90" s="4"/>
    </row>
    <row r="91" spans="1:18" s="34" customFormat="1" x14ac:dyDescent="0.2">
      <c r="A91" s="33">
        <v>1865</v>
      </c>
      <c r="B91" s="34" t="s">
        <v>319</v>
      </c>
      <c r="C91" s="36">
        <v>36188527</v>
      </c>
      <c r="D91" s="36">
        <v>9670</v>
      </c>
      <c r="E91" s="37">
        <f t="shared" si="16"/>
        <v>3742.3502585315409</v>
      </c>
      <c r="F91" s="38">
        <f t="shared" si="13"/>
        <v>0.90899886286649378</v>
      </c>
      <c r="G91" s="39">
        <f t="shared" si="14"/>
        <v>224.79112548346038</v>
      </c>
      <c r="H91" s="39">
        <f t="shared" si="15"/>
        <v>0</v>
      </c>
      <c r="I91" s="37">
        <f t="shared" si="17"/>
        <v>224.79112548346038</v>
      </c>
      <c r="J91" s="40">
        <f t="shared" si="18"/>
        <v>-42.903352091277533</v>
      </c>
      <c r="K91" s="37">
        <f t="shared" si="19"/>
        <v>181.88777339218285</v>
      </c>
      <c r="L91" s="37">
        <f t="shared" si="20"/>
        <v>2173730.1834250619</v>
      </c>
      <c r="M91" s="37">
        <f t="shared" si="21"/>
        <v>1758854.7687024081</v>
      </c>
      <c r="N91" s="41">
        <f>jan!M91</f>
        <v>1397931.9192230729</v>
      </c>
      <c r="O91" s="41">
        <f t="shared" si="22"/>
        <v>360922.84947933513</v>
      </c>
      <c r="P91" s="4"/>
      <c r="Q91" s="65"/>
      <c r="R91" s="4"/>
    </row>
    <row r="92" spans="1:18" s="34" customFormat="1" x14ac:dyDescent="0.2">
      <c r="A92" s="33">
        <v>1866</v>
      </c>
      <c r="B92" s="34" t="s">
        <v>320</v>
      </c>
      <c r="C92" s="36">
        <v>27318571</v>
      </c>
      <c r="D92" s="36">
        <v>8065</v>
      </c>
      <c r="E92" s="37">
        <f t="shared" si="16"/>
        <v>3387.2995660260385</v>
      </c>
      <c r="F92" s="38">
        <f t="shared" si="13"/>
        <v>0.82275875880041871</v>
      </c>
      <c r="G92" s="39">
        <f t="shared" si="14"/>
        <v>437.82154098676182</v>
      </c>
      <c r="H92" s="39">
        <f t="shared" si="15"/>
        <v>111.3008242071386</v>
      </c>
      <c r="I92" s="37">
        <f t="shared" si="17"/>
        <v>549.12236519390046</v>
      </c>
      <c r="J92" s="40">
        <f t="shared" si="18"/>
        <v>-42.903352091277533</v>
      </c>
      <c r="K92" s="37">
        <f t="shared" si="19"/>
        <v>506.21901310262291</v>
      </c>
      <c r="L92" s="37">
        <f t="shared" si="20"/>
        <v>4428671.8752888069</v>
      </c>
      <c r="M92" s="37">
        <f t="shared" si="21"/>
        <v>4082656.3406726536</v>
      </c>
      <c r="N92" s="41">
        <f>jan!M92</f>
        <v>2887411.9469550378</v>
      </c>
      <c r="O92" s="41">
        <f t="shared" si="22"/>
        <v>1195244.3937176159</v>
      </c>
      <c r="P92" s="4"/>
      <c r="Q92" s="65"/>
      <c r="R92" s="4"/>
    </row>
    <row r="93" spans="1:18" s="34" customFormat="1" x14ac:dyDescent="0.2">
      <c r="A93" s="33">
        <v>1867</v>
      </c>
      <c r="B93" s="34" t="s">
        <v>170</v>
      </c>
      <c r="C93" s="36">
        <v>8336100</v>
      </c>
      <c r="D93" s="36">
        <v>2576</v>
      </c>
      <c r="E93" s="37">
        <f t="shared" si="16"/>
        <v>3236.0636645962732</v>
      </c>
      <c r="F93" s="38">
        <f t="shared" si="13"/>
        <v>0.78602428636271893</v>
      </c>
      <c r="G93" s="39">
        <f t="shared" si="14"/>
        <v>528.56308184462102</v>
      </c>
      <c r="H93" s="39">
        <f t="shared" si="15"/>
        <v>164.23338970755648</v>
      </c>
      <c r="I93" s="37">
        <f t="shared" si="17"/>
        <v>692.79647155217754</v>
      </c>
      <c r="J93" s="40">
        <f t="shared" si="18"/>
        <v>-42.903352091277533</v>
      </c>
      <c r="K93" s="37">
        <f t="shared" si="19"/>
        <v>649.89311946090004</v>
      </c>
      <c r="L93" s="37">
        <f t="shared" si="20"/>
        <v>1784643.7107184094</v>
      </c>
      <c r="M93" s="37">
        <f t="shared" si="21"/>
        <v>1674124.6757312785</v>
      </c>
      <c r="N93" s="41">
        <f>jan!M93</f>
        <v>1417364.4909369103</v>
      </c>
      <c r="O93" s="41">
        <f t="shared" si="22"/>
        <v>256760.18479436822</v>
      </c>
      <c r="P93" s="4"/>
      <c r="Q93" s="65"/>
      <c r="R93" s="4"/>
    </row>
    <row r="94" spans="1:18" s="34" customFormat="1" x14ac:dyDescent="0.2">
      <c r="A94" s="33">
        <v>1868</v>
      </c>
      <c r="B94" s="34" t="s">
        <v>321</v>
      </c>
      <c r="C94" s="36">
        <v>18327114</v>
      </c>
      <c r="D94" s="36">
        <v>4416</v>
      </c>
      <c r="E94" s="37">
        <f t="shared" si="16"/>
        <v>4150.161684782609</v>
      </c>
      <c r="F94" s="38">
        <f t="shared" si="13"/>
        <v>1.008054295179674</v>
      </c>
      <c r="G94" s="39">
        <f t="shared" si="14"/>
        <v>-19.895730267180443</v>
      </c>
      <c r="H94" s="39">
        <f t="shared" si="15"/>
        <v>0</v>
      </c>
      <c r="I94" s="37">
        <f t="shared" si="17"/>
        <v>-19.895730267180443</v>
      </c>
      <c r="J94" s="40">
        <f t="shared" si="18"/>
        <v>-42.903352091277533</v>
      </c>
      <c r="K94" s="37">
        <f t="shared" si="19"/>
        <v>-62.79908235845798</v>
      </c>
      <c r="L94" s="37">
        <f t="shared" si="20"/>
        <v>-87859.544859868838</v>
      </c>
      <c r="M94" s="37">
        <f t="shared" si="21"/>
        <v>-277320.74769495043</v>
      </c>
      <c r="N94" s="41">
        <f>jan!M94</f>
        <v>-439677.51353784034</v>
      </c>
      <c r="O94" s="41">
        <f t="shared" si="22"/>
        <v>162356.7658428899</v>
      </c>
      <c r="P94" s="4"/>
      <c r="Q94" s="65"/>
      <c r="R94" s="4"/>
    </row>
    <row r="95" spans="1:18" s="34" customFormat="1" x14ac:dyDescent="0.2">
      <c r="A95" s="33">
        <v>1870</v>
      </c>
      <c r="B95" s="34" t="s">
        <v>385</v>
      </c>
      <c r="C95" s="36">
        <v>38170237</v>
      </c>
      <c r="D95" s="36">
        <v>10514</v>
      </c>
      <c r="E95" s="37">
        <f t="shared" si="16"/>
        <v>3630.4201065246339</v>
      </c>
      <c r="F95" s="38">
        <f t="shared" si="13"/>
        <v>0.88181156775353553</v>
      </c>
      <c r="G95" s="39">
        <f t="shared" si="14"/>
        <v>291.94921668760463</v>
      </c>
      <c r="H95" s="39">
        <f t="shared" si="15"/>
        <v>26.208635032630241</v>
      </c>
      <c r="I95" s="37">
        <f t="shared" si="17"/>
        <v>318.15785172023487</v>
      </c>
      <c r="J95" s="40">
        <f t="shared" si="18"/>
        <v>-42.903352091277533</v>
      </c>
      <c r="K95" s="37">
        <f t="shared" si="19"/>
        <v>275.25449962895732</v>
      </c>
      <c r="L95" s="37">
        <f t="shared" si="20"/>
        <v>3345111.6529865493</v>
      </c>
      <c r="M95" s="37">
        <f t="shared" si="21"/>
        <v>2894025.8090988575</v>
      </c>
      <c r="N95" s="41">
        <f>jan!M95</f>
        <v>1955289.1085740819</v>
      </c>
      <c r="O95" s="41">
        <f t="shared" si="22"/>
        <v>938736.70052477554</v>
      </c>
      <c r="P95" s="4"/>
      <c r="Q95" s="65"/>
      <c r="R95" s="4"/>
    </row>
    <row r="96" spans="1:18" s="34" customFormat="1" x14ac:dyDescent="0.2">
      <c r="A96" s="33">
        <v>1871</v>
      </c>
      <c r="B96" s="34" t="s">
        <v>322</v>
      </c>
      <c r="C96" s="36">
        <v>17439063</v>
      </c>
      <c r="D96" s="36">
        <v>4588</v>
      </c>
      <c r="E96" s="37">
        <f t="shared" si="16"/>
        <v>3801.0163469921536</v>
      </c>
      <c r="F96" s="38">
        <f t="shared" si="13"/>
        <v>0.92324857334667931</v>
      </c>
      <c r="G96" s="39">
        <f t="shared" si="14"/>
        <v>189.59147240709279</v>
      </c>
      <c r="H96" s="39">
        <f t="shared" si="15"/>
        <v>0</v>
      </c>
      <c r="I96" s="37">
        <f t="shared" si="17"/>
        <v>189.59147240709279</v>
      </c>
      <c r="J96" s="40">
        <f t="shared" si="18"/>
        <v>-42.903352091277533</v>
      </c>
      <c r="K96" s="37">
        <f t="shared" si="19"/>
        <v>146.68812031581527</v>
      </c>
      <c r="L96" s="37">
        <f t="shared" si="20"/>
        <v>869845.67540374177</v>
      </c>
      <c r="M96" s="37">
        <f t="shared" si="21"/>
        <v>673005.09600896051</v>
      </c>
      <c r="N96" s="41">
        <f>jan!M96</f>
        <v>368299.45396023261</v>
      </c>
      <c r="O96" s="41">
        <f t="shared" si="22"/>
        <v>304705.6420487279</v>
      </c>
      <c r="P96" s="4"/>
      <c r="Q96" s="65"/>
      <c r="R96" s="4"/>
    </row>
    <row r="97" spans="1:18" s="34" customFormat="1" x14ac:dyDescent="0.2">
      <c r="A97" s="33">
        <v>1874</v>
      </c>
      <c r="B97" s="34" t="s">
        <v>323</v>
      </c>
      <c r="C97" s="36">
        <v>4817098</v>
      </c>
      <c r="D97" s="36">
        <v>989</v>
      </c>
      <c r="E97" s="37">
        <f t="shared" si="16"/>
        <v>4870.6754297269972</v>
      </c>
      <c r="F97" s="38">
        <f t="shared" si="13"/>
        <v>1.1830636154166103</v>
      </c>
      <c r="G97" s="39">
        <f t="shared" si="14"/>
        <v>-452.20397723381336</v>
      </c>
      <c r="H97" s="39">
        <f t="shared" si="15"/>
        <v>0</v>
      </c>
      <c r="I97" s="37">
        <f t="shared" si="17"/>
        <v>-452.20397723381336</v>
      </c>
      <c r="J97" s="40">
        <f t="shared" si="18"/>
        <v>-42.903352091277533</v>
      </c>
      <c r="K97" s="37">
        <f t="shared" si="19"/>
        <v>-495.10732932509092</v>
      </c>
      <c r="L97" s="37">
        <f t="shared" si="20"/>
        <v>-447229.73348424141</v>
      </c>
      <c r="M97" s="37">
        <f t="shared" si="21"/>
        <v>-489661.14870251494</v>
      </c>
      <c r="N97" s="41">
        <f>jan!M97</f>
        <v>-277485.23688607861</v>
      </c>
      <c r="O97" s="41">
        <f t="shared" si="22"/>
        <v>-212175.91181643633</v>
      </c>
      <c r="P97" s="4"/>
      <c r="Q97" s="65"/>
      <c r="R97" s="4"/>
    </row>
    <row r="98" spans="1:18" s="34" customFormat="1" x14ac:dyDescent="0.2">
      <c r="A98" s="33">
        <v>1875</v>
      </c>
      <c r="B98" s="34" t="s">
        <v>384</v>
      </c>
      <c r="C98" s="36">
        <v>12157190</v>
      </c>
      <c r="D98" s="36">
        <v>2701</v>
      </c>
      <c r="E98" s="37">
        <f t="shared" si="16"/>
        <v>4500.9959274342837</v>
      </c>
      <c r="F98" s="38">
        <f t="shared" si="13"/>
        <v>1.0932702438734063</v>
      </c>
      <c r="G98" s="39">
        <f t="shared" si="14"/>
        <v>-230.39627585818525</v>
      </c>
      <c r="H98" s="39">
        <f t="shared" si="15"/>
        <v>0</v>
      </c>
      <c r="I98" s="37">
        <f t="shared" si="17"/>
        <v>-230.39627585818525</v>
      </c>
      <c r="J98" s="40">
        <f t="shared" si="18"/>
        <v>-42.903352091277533</v>
      </c>
      <c r="K98" s="37">
        <f t="shared" si="19"/>
        <v>-273.29962794946277</v>
      </c>
      <c r="L98" s="37">
        <f t="shared" si="20"/>
        <v>-622300.34109295835</v>
      </c>
      <c r="M98" s="37">
        <f t="shared" si="21"/>
        <v>-738182.29509149899</v>
      </c>
      <c r="N98" s="41">
        <f>jan!M98</f>
        <v>1470302.4328301994</v>
      </c>
      <c r="O98" s="41">
        <f t="shared" si="22"/>
        <v>-2208484.7279216982</v>
      </c>
      <c r="P98" s="4"/>
      <c r="Q98" s="65"/>
      <c r="R98" s="4"/>
    </row>
    <row r="99" spans="1:18" s="34" customFormat="1" x14ac:dyDescent="0.2">
      <c r="A99" s="33">
        <v>3001</v>
      </c>
      <c r="B99" s="34" t="s">
        <v>63</v>
      </c>
      <c r="C99" s="36">
        <v>96292673</v>
      </c>
      <c r="D99" s="36">
        <v>31387</v>
      </c>
      <c r="E99" s="37">
        <f t="shared" si="16"/>
        <v>3067.9157931627742</v>
      </c>
      <c r="F99" s="38">
        <f t="shared" si="13"/>
        <v>0.74518197782197659</v>
      </c>
      <c r="G99" s="39">
        <f t="shared" si="14"/>
        <v>629.45180470472042</v>
      </c>
      <c r="H99" s="39">
        <f t="shared" si="15"/>
        <v>223.08514470928111</v>
      </c>
      <c r="I99" s="37">
        <f t="shared" si="17"/>
        <v>852.53694941400158</v>
      </c>
      <c r="J99" s="40">
        <f t="shared" si="18"/>
        <v>-42.903352091277533</v>
      </c>
      <c r="K99" s="37">
        <f t="shared" si="19"/>
        <v>809.63359732272409</v>
      </c>
      <c r="L99" s="37">
        <f t="shared" si="20"/>
        <v>26758577.231257267</v>
      </c>
      <c r="M99" s="37">
        <f t="shared" si="21"/>
        <v>25411969.719168343</v>
      </c>
      <c r="N99" s="41">
        <f>jan!M99</f>
        <v>21271739.210437428</v>
      </c>
      <c r="O99" s="41">
        <f t="shared" si="22"/>
        <v>4140230.5087309144</v>
      </c>
      <c r="P99" s="4"/>
      <c r="Q99" s="65"/>
      <c r="R99" s="4"/>
    </row>
    <row r="100" spans="1:18" s="34" customFormat="1" x14ac:dyDescent="0.2">
      <c r="A100" s="33">
        <v>3002</v>
      </c>
      <c r="B100" s="34" t="s">
        <v>64</v>
      </c>
      <c r="C100" s="36">
        <v>172838601</v>
      </c>
      <c r="D100" s="36">
        <v>49668</v>
      </c>
      <c r="E100" s="37">
        <f t="shared" si="16"/>
        <v>3479.8784126600626</v>
      </c>
      <c r="F100" s="38">
        <f t="shared" si="13"/>
        <v>0.84524571499164403</v>
      </c>
      <c r="G100" s="39">
        <f t="shared" si="14"/>
        <v>382.27423300634734</v>
      </c>
      <c r="H100" s="39">
        <f t="shared" si="15"/>
        <v>78.89822788523017</v>
      </c>
      <c r="I100" s="37">
        <f t="shared" si="17"/>
        <v>461.17246089157754</v>
      </c>
      <c r="J100" s="40">
        <f t="shared" si="18"/>
        <v>-42.903352091277533</v>
      </c>
      <c r="K100" s="37">
        <f t="shared" si="19"/>
        <v>418.26910880029999</v>
      </c>
      <c r="L100" s="37">
        <f t="shared" si="20"/>
        <v>22905513.787562873</v>
      </c>
      <c r="M100" s="37">
        <f t="shared" si="21"/>
        <v>20774590.095893301</v>
      </c>
      <c r="N100" s="41">
        <f>jan!M100</f>
        <v>13538457.922847237</v>
      </c>
      <c r="O100" s="41">
        <f t="shared" si="22"/>
        <v>7236132.1730460636</v>
      </c>
      <c r="P100" s="4"/>
      <c r="Q100" s="65"/>
      <c r="R100" s="4"/>
    </row>
    <row r="101" spans="1:18" s="34" customFormat="1" x14ac:dyDescent="0.2">
      <c r="A101" s="33">
        <v>3003</v>
      </c>
      <c r="B101" s="34" t="s">
        <v>65</v>
      </c>
      <c r="C101" s="36">
        <v>190630595</v>
      </c>
      <c r="D101" s="36">
        <v>57372</v>
      </c>
      <c r="E101" s="37">
        <f t="shared" si="16"/>
        <v>3322.7113400264939</v>
      </c>
      <c r="F101" s="38">
        <f t="shared" si="13"/>
        <v>0.80707058962002043</v>
      </c>
      <c r="G101" s="39">
        <f t="shared" si="14"/>
        <v>476.57447658648857</v>
      </c>
      <c r="H101" s="39">
        <f t="shared" si="15"/>
        <v>133.90670330697924</v>
      </c>
      <c r="I101" s="37">
        <f t="shared" si="17"/>
        <v>610.48117989346781</v>
      </c>
      <c r="J101" s="40">
        <f t="shared" si="18"/>
        <v>-42.903352091277533</v>
      </c>
      <c r="K101" s="37">
        <f t="shared" si="19"/>
        <v>567.57782780219031</v>
      </c>
      <c r="L101" s="37">
        <f t="shared" si="20"/>
        <v>35024526.252848037</v>
      </c>
      <c r="M101" s="37">
        <f t="shared" si="21"/>
        <v>32563075.136667263</v>
      </c>
      <c r="N101" s="41">
        <f>jan!M101</f>
        <v>28521210.955214456</v>
      </c>
      <c r="O101" s="41">
        <f t="shared" si="22"/>
        <v>4041864.181452807</v>
      </c>
      <c r="P101" s="4"/>
      <c r="Q101" s="65"/>
      <c r="R101" s="4"/>
    </row>
    <row r="102" spans="1:18" s="34" customFormat="1" x14ac:dyDescent="0.2">
      <c r="A102" s="33">
        <v>3004</v>
      </c>
      <c r="B102" s="34" t="s">
        <v>66</v>
      </c>
      <c r="C102" s="36">
        <v>281951499</v>
      </c>
      <c r="D102" s="36">
        <v>83193</v>
      </c>
      <c r="E102" s="37">
        <f t="shared" si="16"/>
        <v>3389.1252749630376</v>
      </c>
      <c r="F102" s="38">
        <f t="shared" si="13"/>
        <v>0.82320221471261557</v>
      </c>
      <c r="G102" s="39">
        <f t="shared" si="14"/>
        <v>436.7261156245624</v>
      </c>
      <c r="H102" s="39">
        <f t="shared" si="15"/>
        <v>110.66182607918894</v>
      </c>
      <c r="I102" s="37">
        <f t="shared" si="17"/>
        <v>547.38794170375138</v>
      </c>
      <c r="J102" s="40">
        <f t="shared" si="18"/>
        <v>-42.903352091277533</v>
      </c>
      <c r="K102" s="37">
        <f t="shared" si="19"/>
        <v>504.48458961247383</v>
      </c>
      <c r="L102" s="37">
        <f t="shared" si="20"/>
        <v>45538845.034160189</v>
      </c>
      <c r="M102" s="37">
        <f t="shared" si="21"/>
        <v>41969586.463630535</v>
      </c>
      <c r="N102" s="41">
        <f>jan!M102</f>
        <v>31149797.948627487</v>
      </c>
      <c r="O102" s="41">
        <f t="shared" si="22"/>
        <v>10819788.515003048</v>
      </c>
      <c r="P102" s="4"/>
      <c r="Q102" s="65"/>
      <c r="R102" s="4"/>
    </row>
    <row r="103" spans="1:18" s="34" customFormat="1" x14ac:dyDescent="0.2">
      <c r="A103" s="33">
        <v>3005</v>
      </c>
      <c r="B103" s="34" t="s">
        <v>138</v>
      </c>
      <c r="C103" s="36">
        <v>380558939</v>
      </c>
      <c r="D103" s="36">
        <v>101859</v>
      </c>
      <c r="E103" s="37">
        <f t="shared" si="16"/>
        <v>3736.1346469138712</v>
      </c>
      <c r="F103" s="38">
        <f t="shared" si="13"/>
        <v>0.90748912072528154</v>
      </c>
      <c r="G103" s="39">
        <f t="shared" si="14"/>
        <v>228.52049245406224</v>
      </c>
      <c r="H103" s="39">
        <f t="shared" si="15"/>
        <v>0</v>
      </c>
      <c r="I103" s="37">
        <f t="shared" si="17"/>
        <v>228.52049245406224</v>
      </c>
      <c r="J103" s="40">
        <f t="shared" si="18"/>
        <v>-42.903352091277533</v>
      </c>
      <c r="K103" s="37">
        <f t="shared" si="19"/>
        <v>185.61714036278471</v>
      </c>
      <c r="L103" s="37">
        <f t="shared" si="20"/>
        <v>23276868.840878326</v>
      </c>
      <c r="M103" s="37">
        <f t="shared" si="21"/>
        <v>18906776.300212886</v>
      </c>
      <c r="N103" s="41">
        <f>jan!M103</f>
        <v>10616219.076664202</v>
      </c>
      <c r="O103" s="41">
        <f t="shared" si="22"/>
        <v>8290557.2235486843</v>
      </c>
      <c r="P103" s="4"/>
      <c r="Q103" s="65"/>
      <c r="R103" s="4"/>
    </row>
    <row r="104" spans="1:18" s="34" customFormat="1" x14ac:dyDescent="0.2">
      <c r="A104" s="33">
        <v>3006</v>
      </c>
      <c r="B104" s="34" t="s">
        <v>139</v>
      </c>
      <c r="C104" s="36">
        <v>122396307</v>
      </c>
      <c r="D104" s="36">
        <v>27694</v>
      </c>
      <c r="E104" s="37">
        <f t="shared" si="16"/>
        <v>4419.5965552105154</v>
      </c>
      <c r="F104" s="38">
        <f t="shared" si="13"/>
        <v>1.0734987282006629</v>
      </c>
      <c r="G104" s="39">
        <f t="shared" si="14"/>
        <v>-181.55665252392427</v>
      </c>
      <c r="H104" s="39">
        <f t="shared" si="15"/>
        <v>0</v>
      </c>
      <c r="I104" s="37">
        <f t="shared" si="17"/>
        <v>-181.55665252392427</v>
      </c>
      <c r="J104" s="40">
        <f t="shared" si="18"/>
        <v>-42.903352091277533</v>
      </c>
      <c r="K104" s="37">
        <f t="shared" si="19"/>
        <v>-224.4600046152018</v>
      </c>
      <c r="L104" s="37">
        <f t="shared" si="20"/>
        <v>-5028029.9349975586</v>
      </c>
      <c r="M104" s="37">
        <f t="shared" si="21"/>
        <v>-6216195.3678133981</v>
      </c>
      <c r="N104" s="41">
        <f>jan!M104</f>
        <v>-6288253.5517927902</v>
      </c>
      <c r="O104" s="41">
        <f t="shared" si="22"/>
        <v>72058.183979392052</v>
      </c>
      <c r="P104" s="4"/>
      <c r="Q104" s="65"/>
      <c r="R104" s="4"/>
    </row>
    <row r="105" spans="1:18" s="34" customFormat="1" x14ac:dyDescent="0.2">
      <c r="A105" s="33">
        <v>3007</v>
      </c>
      <c r="B105" s="34" t="s">
        <v>140</v>
      </c>
      <c r="C105" s="36">
        <v>106790378</v>
      </c>
      <c r="D105" s="36">
        <v>30835</v>
      </c>
      <c r="E105" s="37">
        <f t="shared" si="16"/>
        <v>3463.2845143505756</v>
      </c>
      <c r="F105" s="38">
        <f t="shared" si="13"/>
        <v>0.84121513697200012</v>
      </c>
      <c r="G105" s="39">
        <f t="shared" si="14"/>
        <v>392.23057199203959</v>
      </c>
      <c r="H105" s="39">
        <f t="shared" si="15"/>
        <v>84.706092293550626</v>
      </c>
      <c r="I105" s="37">
        <f t="shared" si="17"/>
        <v>476.93666428559021</v>
      </c>
      <c r="J105" s="40">
        <f t="shared" si="18"/>
        <v>-42.903352091277533</v>
      </c>
      <c r="K105" s="37">
        <f t="shared" si="19"/>
        <v>434.03331219431266</v>
      </c>
      <c r="L105" s="37">
        <f t="shared" si="20"/>
        <v>14706342.043246174</v>
      </c>
      <c r="M105" s="37">
        <f t="shared" si="21"/>
        <v>13383417.181511631</v>
      </c>
      <c r="N105" s="41">
        <f>jan!M105</f>
        <v>12030427.680236651</v>
      </c>
      <c r="O105" s="41">
        <f t="shared" si="22"/>
        <v>1352989.5012749806</v>
      </c>
      <c r="P105" s="4"/>
      <c r="Q105" s="65"/>
      <c r="R105" s="4"/>
    </row>
    <row r="106" spans="1:18" s="34" customFormat="1" x14ac:dyDescent="0.2">
      <c r="A106" s="33">
        <v>3011</v>
      </c>
      <c r="B106" s="34" t="s">
        <v>67</v>
      </c>
      <c r="C106" s="36">
        <v>19432373</v>
      </c>
      <c r="D106" s="36">
        <v>4694</v>
      </c>
      <c r="E106" s="37">
        <f t="shared" si="16"/>
        <v>4139.8323391563699</v>
      </c>
      <c r="F106" s="38">
        <f t="shared" si="13"/>
        <v>1.0055453468504787</v>
      </c>
      <c r="G106" s="39">
        <f t="shared" si="14"/>
        <v>-13.698122891437015</v>
      </c>
      <c r="H106" s="39">
        <f t="shared" si="15"/>
        <v>0</v>
      </c>
      <c r="I106" s="37">
        <f t="shared" si="17"/>
        <v>-13.698122891437015</v>
      </c>
      <c r="J106" s="40">
        <f t="shared" si="18"/>
        <v>-42.903352091277533</v>
      </c>
      <c r="K106" s="37">
        <f t="shared" si="19"/>
        <v>-56.601474982714549</v>
      </c>
      <c r="L106" s="37">
        <f t="shared" si="20"/>
        <v>-64298.988852405346</v>
      </c>
      <c r="M106" s="37">
        <f t="shared" si="21"/>
        <v>-265687.32356886211</v>
      </c>
      <c r="N106" s="41">
        <f>jan!M106</f>
        <v>-33272.252116536016</v>
      </c>
      <c r="O106" s="41">
        <f t="shared" si="22"/>
        <v>-232415.07145232608</v>
      </c>
      <c r="P106" s="4"/>
      <c r="Q106" s="65"/>
      <c r="R106" s="4"/>
    </row>
    <row r="107" spans="1:18" s="34" customFormat="1" x14ac:dyDescent="0.2">
      <c r="A107" s="33">
        <v>3012</v>
      </c>
      <c r="B107" s="34" t="s">
        <v>68</v>
      </c>
      <c r="C107" s="36">
        <v>4010360</v>
      </c>
      <c r="D107" s="36">
        <v>1325</v>
      </c>
      <c r="E107" s="37">
        <f t="shared" si="16"/>
        <v>3026.6867924528301</v>
      </c>
      <c r="F107" s="38">
        <f t="shared" si="13"/>
        <v>0.73516765201775147</v>
      </c>
      <c r="G107" s="39">
        <f t="shared" si="14"/>
        <v>654.1892051306869</v>
      </c>
      <c r="H107" s="39">
        <f t="shared" si="15"/>
        <v>237.51529495776154</v>
      </c>
      <c r="I107" s="37">
        <f t="shared" si="17"/>
        <v>891.70450008844841</v>
      </c>
      <c r="J107" s="40">
        <f t="shared" si="18"/>
        <v>-42.903352091277533</v>
      </c>
      <c r="K107" s="37">
        <f t="shared" si="19"/>
        <v>848.80114799717092</v>
      </c>
      <c r="L107" s="37">
        <f t="shared" si="20"/>
        <v>1181508.462617194</v>
      </c>
      <c r="M107" s="37">
        <f t="shared" si="21"/>
        <v>1124661.5210962514</v>
      </c>
      <c r="N107" s="41">
        <f>jan!M107</f>
        <v>856429.16406886873</v>
      </c>
      <c r="O107" s="41">
        <f t="shared" si="22"/>
        <v>268232.35702738271</v>
      </c>
      <c r="P107" s="4"/>
      <c r="Q107" s="65"/>
      <c r="R107" s="4"/>
    </row>
    <row r="108" spans="1:18" s="34" customFormat="1" x14ac:dyDescent="0.2">
      <c r="A108" s="33">
        <v>3013</v>
      </c>
      <c r="B108" s="34" t="s">
        <v>69</v>
      </c>
      <c r="C108" s="36">
        <v>11634048</v>
      </c>
      <c r="D108" s="36">
        <v>3601</v>
      </c>
      <c r="E108" s="37">
        <f t="shared" si="16"/>
        <v>3230.782560399889</v>
      </c>
      <c r="F108" s="38">
        <f t="shared" si="13"/>
        <v>0.78474153157560378</v>
      </c>
      <c r="G108" s="39">
        <f t="shared" si="14"/>
        <v>531.73174436245154</v>
      </c>
      <c r="H108" s="39">
        <f t="shared" si="15"/>
        <v>166.08177617629093</v>
      </c>
      <c r="I108" s="37">
        <f t="shared" si="17"/>
        <v>697.81352053874252</v>
      </c>
      <c r="J108" s="40">
        <f t="shared" si="18"/>
        <v>-42.903352091277533</v>
      </c>
      <c r="K108" s="37">
        <f t="shared" si="19"/>
        <v>654.91016844746503</v>
      </c>
      <c r="L108" s="37">
        <f t="shared" si="20"/>
        <v>2512826.4874600116</v>
      </c>
      <c r="M108" s="37">
        <f t="shared" si="21"/>
        <v>2358331.5165793216</v>
      </c>
      <c r="N108" s="41">
        <f>jan!M108</f>
        <v>2521946.424461884</v>
      </c>
      <c r="O108" s="41">
        <f t="shared" si="22"/>
        <v>-163614.90788256237</v>
      </c>
      <c r="P108" s="4"/>
      <c r="Q108" s="65"/>
      <c r="R108" s="4"/>
    </row>
    <row r="109" spans="1:18" s="34" customFormat="1" x14ac:dyDescent="0.2">
      <c r="A109" s="33">
        <v>3014</v>
      </c>
      <c r="B109" s="34" t="s">
        <v>399</v>
      </c>
      <c r="C109" s="36">
        <v>161445300</v>
      </c>
      <c r="D109" s="36">
        <v>45201</v>
      </c>
      <c r="E109" s="37">
        <f t="shared" si="16"/>
        <v>3571.7196522200838</v>
      </c>
      <c r="F109" s="38">
        <f t="shared" si="13"/>
        <v>0.86755350997528802</v>
      </c>
      <c r="G109" s="39">
        <f t="shared" si="14"/>
        <v>327.16948927033462</v>
      </c>
      <c r="H109" s="39">
        <f t="shared" si="15"/>
        <v>46.753794039222747</v>
      </c>
      <c r="I109" s="37">
        <f t="shared" si="17"/>
        <v>373.92328330955735</v>
      </c>
      <c r="J109" s="40">
        <f t="shared" si="18"/>
        <v>-42.903352091277533</v>
      </c>
      <c r="K109" s="37">
        <f t="shared" si="19"/>
        <v>331.01993121827979</v>
      </c>
      <c r="L109" s="37">
        <f t="shared" si="20"/>
        <v>16901706.328875303</v>
      </c>
      <c r="M109" s="37">
        <f t="shared" si="21"/>
        <v>14962431.910997465</v>
      </c>
      <c r="N109" s="41">
        <f>jan!M109</f>
        <v>26002588.276548631</v>
      </c>
      <c r="O109" s="41">
        <f t="shared" si="22"/>
        <v>-11040156.365551166</v>
      </c>
      <c r="P109" s="4"/>
      <c r="Q109" s="65"/>
      <c r="R109" s="4"/>
    </row>
    <row r="110" spans="1:18" s="34" customFormat="1" x14ac:dyDescent="0.2">
      <c r="A110" s="33">
        <v>3015</v>
      </c>
      <c r="B110" s="34" t="s">
        <v>70</v>
      </c>
      <c r="C110" s="36">
        <v>13303757</v>
      </c>
      <c r="D110" s="36">
        <v>3825</v>
      </c>
      <c r="E110" s="37">
        <f t="shared" si="16"/>
        <v>3478.1064052287584</v>
      </c>
      <c r="F110" s="38">
        <f t="shared" si="13"/>
        <v>0.84481530291667206</v>
      </c>
      <c r="G110" s="39">
        <f t="shared" si="14"/>
        <v>383.33743746512988</v>
      </c>
      <c r="H110" s="39">
        <f t="shared" si="15"/>
        <v>79.518430486186659</v>
      </c>
      <c r="I110" s="37">
        <f t="shared" si="17"/>
        <v>462.85586795131655</v>
      </c>
      <c r="J110" s="40">
        <f t="shared" si="18"/>
        <v>-42.903352091277533</v>
      </c>
      <c r="K110" s="37">
        <f t="shared" si="19"/>
        <v>419.952515860039</v>
      </c>
      <c r="L110" s="37">
        <f t="shared" si="20"/>
        <v>1770423.6949137859</v>
      </c>
      <c r="M110" s="37">
        <f t="shared" si="21"/>
        <v>1606318.3731646491</v>
      </c>
      <c r="N110" s="41">
        <f>jan!M110</f>
        <v>2604466.2019346585</v>
      </c>
      <c r="O110" s="41">
        <f t="shared" si="22"/>
        <v>-998147.82877000934</v>
      </c>
      <c r="P110" s="4"/>
      <c r="Q110" s="65"/>
      <c r="R110" s="4"/>
    </row>
    <row r="111" spans="1:18" s="34" customFormat="1" x14ac:dyDescent="0.2">
      <c r="A111" s="33">
        <v>3016</v>
      </c>
      <c r="B111" s="34" t="s">
        <v>71</v>
      </c>
      <c r="C111" s="36">
        <v>26696957</v>
      </c>
      <c r="D111" s="36">
        <v>8222</v>
      </c>
      <c r="E111" s="37">
        <f t="shared" si="16"/>
        <v>3247.0149598637799</v>
      </c>
      <c r="F111" s="38">
        <f t="shared" si="13"/>
        <v>0.78868430326583605</v>
      </c>
      <c r="G111" s="39">
        <f t="shared" si="14"/>
        <v>521.9923046841169</v>
      </c>
      <c r="H111" s="39">
        <f t="shared" si="15"/>
        <v>160.40043636392909</v>
      </c>
      <c r="I111" s="37">
        <f t="shared" si="17"/>
        <v>682.39274104804599</v>
      </c>
      <c r="J111" s="40">
        <f t="shared" si="18"/>
        <v>-42.903352091277533</v>
      </c>
      <c r="K111" s="37">
        <f t="shared" si="19"/>
        <v>639.48938895676849</v>
      </c>
      <c r="L111" s="37">
        <f t="shared" si="20"/>
        <v>5610633.1168970345</v>
      </c>
      <c r="M111" s="37">
        <f t="shared" si="21"/>
        <v>5257881.7560025509</v>
      </c>
      <c r="N111" s="41">
        <f>jan!M111</f>
        <v>4383924.1427730126</v>
      </c>
      <c r="O111" s="41">
        <f t="shared" si="22"/>
        <v>873957.61322953831</v>
      </c>
      <c r="P111" s="4"/>
      <c r="Q111" s="65"/>
      <c r="R111" s="4"/>
    </row>
    <row r="112" spans="1:18" s="34" customFormat="1" x14ac:dyDescent="0.2">
      <c r="A112" s="33">
        <v>3017</v>
      </c>
      <c r="B112" s="34" t="s">
        <v>72</v>
      </c>
      <c r="C112" s="36">
        <v>26719727</v>
      </c>
      <c r="D112" s="36">
        <v>7568</v>
      </c>
      <c r="E112" s="37">
        <f t="shared" si="16"/>
        <v>3530.619318181818</v>
      </c>
      <c r="F112" s="38">
        <f t="shared" si="13"/>
        <v>0.85757043668623767</v>
      </c>
      <c r="G112" s="39">
        <f t="shared" si="14"/>
        <v>351.82968969329414</v>
      </c>
      <c r="H112" s="39">
        <f t="shared" si="15"/>
        <v>61.138910952615781</v>
      </c>
      <c r="I112" s="37">
        <f t="shared" si="17"/>
        <v>412.96860064590993</v>
      </c>
      <c r="J112" s="40">
        <f t="shared" si="18"/>
        <v>-42.903352091277533</v>
      </c>
      <c r="K112" s="37">
        <f t="shared" si="19"/>
        <v>370.06524855463238</v>
      </c>
      <c r="L112" s="37">
        <f t="shared" si="20"/>
        <v>3125346.3696882464</v>
      </c>
      <c r="M112" s="37">
        <f t="shared" si="21"/>
        <v>2800653.801061458</v>
      </c>
      <c r="N112" s="41">
        <f>jan!M112</f>
        <v>1897994.2031873192</v>
      </c>
      <c r="O112" s="41">
        <f t="shared" si="22"/>
        <v>902659.59787413874</v>
      </c>
      <c r="P112" s="4"/>
      <c r="Q112" s="65"/>
      <c r="R112" s="4"/>
    </row>
    <row r="113" spans="1:18" s="34" customFormat="1" x14ac:dyDescent="0.2">
      <c r="A113" s="33">
        <v>3018</v>
      </c>
      <c r="B113" s="34" t="s">
        <v>400</v>
      </c>
      <c r="C113" s="36">
        <v>19464801</v>
      </c>
      <c r="D113" s="36">
        <v>5805</v>
      </c>
      <c r="E113" s="37">
        <f t="shared" si="16"/>
        <v>3353.1095607235143</v>
      </c>
      <c r="F113" s="38">
        <f t="shared" si="13"/>
        <v>0.81445417109633012</v>
      </c>
      <c r="G113" s="39">
        <f t="shared" si="14"/>
        <v>458.33554416827639</v>
      </c>
      <c r="H113" s="39">
        <f t="shared" si="15"/>
        <v>123.26732606302208</v>
      </c>
      <c r="I113" s="37">
        <f t="shared" si="17"/>
        <v>581.60287023129843</v>
      </c>
      <c r="J113" s="40">
        <f t="shared" si="18"/>
        <v>-42.903352091277533</v>
      </c>
      <c r="K113" s="37">
        <f t="shared" si="19"/>
        <v>538.69951814002093</v>
      </c>
      <c r="L113" s="37">
        <f t="shared" si="20"/>
        <v>3376204.6616926873</v>
      </c>
      <c r="M113" s="37">
        <f t="shared" si="21"/>
        <v>3127150.7028028215</v>
      </c>
      <c r="N113" s="41">
        <f>jan!M113</f>
        <v>2606144.3635243652</v>
      </c>
      <c r="O113" s="41">
        <f t="shared" si="22"/>
        <v>521006.33927845629</v>
      </c>
      <c r="P113" s="4"/>
      <c r="Q113" s="65"/>
      <c r="R113" s="4"/>
    </row>
    <row r="114" spans="1:18" s="34" customFormat="1" x14ac:dyDescent="0.2">
      <c r="A114" s="33">
        <v>3019</v>
      </c>
      <c r="B114" s="34" t="s">
        <v>73</v>
      </c>
      <c r="C114" s="36">
        <v>70481298</v>
      </c>
      <c r="D114" s="36">
        <v>18290</v>
      </c>
      <c r="E114" s="37">
        <f t="shared" si="16"/>
        <v>3853.542810278841</v>
      </c>
      <c r="F114" s="38">
        <f t="shared" si="13"/>
        <v>0.93600699842705448</v>
      </c>
      <c r="G114" s="39">
        <f t="shared" si="14"/>
        <v>158.07559443508035</v>
      </c>
      <c r="H114" s="39">
        <f t="shared" si="15"/>
        <v>0</v>
      </c>
      <c r="I114" s="37">
        <f t="shared" si="17"/>
        <v>158.07559443508035</v>
      </c>
      <c r="J114" s="40">
        <f t="shared" si="18"/>
        <v>-42.903352091277533</v>
      </c>
      <c r="K114" s="37">
        <f t="shared" si="19"/>
        <v>115.17224234380282</v>
      </c>
      <c r="L114" s="37">
        <f t="shared" si="20"/>
        <v>2891202.6222176193</v>
      </c>
      <c r="M114" s="37">
        <f t="shared" si="21"/>
        <v>2106500.3124681534</v>
      </c>
      <c r="N114" s="41">
        <f>jan!M114</f>
        <v>888399.70430092979</v>
      </c>
      <c r="O114" s="41">
        <f t="shared" si="22"/>
        <v>1218100.6081672236</v>
      </c>
      <c r="P114" s="4"/>
      <c r="Q114" s="65"/>
      <c r="R114" s="4"/>
    </row>
    <row r="115" spans="1:18" s="34" customFormat="1" x14ac:dyDescent="0.2">
      <c r="A115" s="33">
        <v>3020</v>
      </c>
      <c r="B115" s="34" t="s">
        <v>401</v>
      </c>
      <c r="C115" s="36">
        <v>264806406</v>
      </c>
      <c r="D115" s="36">
        <v>60034</v>
      </c>
      <c r="E115" s="37">
        <f t="shared" si="16"/>
        <v>4410.9405670120268</v>
      </c>
      <c r="F115" s="38">
        <f t="shared" si="13"/>
        <v>1.0713962303354581</v>
      </c>
      <c r="G115" s="39">
        <f t="shared" si="14"/>
        <v>-176.36305960483114</v>
      </c>
      <c r="H115" s="39">
        <f t="shared" si="15"/>
        <v>0</v>
      </c>
      <c r="I115" s="37">
        <f t="shared" si="17"/>
        <v>-176.36305960483114</v>
      </c>
      <c r="J115" s="40">
        <f t="shared" si="18"/>
        <v>-42.903352091277533</v>
      </c>
      <c r="K115" s="37">
        <f t="shared" si="19"/>
        <v>-219.26641169610866</v>
      </c>
      <c r="L115" s="37">
        <f t="shared" si="20"/>
        <v>-10587779.920316432</v>
      </c>
      <c r="M115" s="37">
        <f t="shared" si="21"/>
        <v>-13163439.759764187</v>
      </c>
      <c r="N115" s="41">
        <f>jan!M115</f>
        <v>-17368456.900120191</v>
      </c>
      <c r="O115" s="41">
        <f t="shared" si="22"/>
        <v>4205017.1403560042</v>
      </c>
      <c r="P115" s="4"/>
      <c r="Q115" s="65"/>
      <c r="R115" s="4"/>
    </row>
    <row r="116" spans="1:18" s="34" customFormat="1" x14ac:dyDescent="0.2">
      <c r="A116" s="33">
        <v>3021</v>
      </c>
      <c r="B116" s="34" t="s">
        <v>74</v>
      </c>
      <c r="C116" s="36">
        <v>79096481</v>
      </c>
      <c r="D116" s="36">
        <v>20439</v>
      </c>
      <c r="E116" s="37">
        <f t="shared" si="16"/>
        <v>3869.8801800479478</v>
      </c>
      <c r="F116" s="38">
        <f t="shared" si="13"/>
        <v>0.93997526689911748</v>
      </c>
      <c r="G116" s="39">
        <f t="shared" si="14"/>
        <v>148.27317257361628</v>
      </c>
      <c r="H116" s="39">
        <f t="shared" si="15"/>
        <v>0</v>
      </c>
      <c r="I116" s="37">
        <f t="shared" si="17"/>
        <v>148.27317257361628</v>
      </c>
      <c r="J116" s="40">
        <f t="shared" si="18"/>
        <v>-42.903352091277533</v>
      </c>
      <c r="K116" s="37">
        <f t="shared" si="19"/>
        <v>105.36982048233875</v>
      </c>
      <c r="L116" s="37">
        <f t="shared" si="20"/>
        <v>3030555.3742321432</v>
      </c>
      <c r="M116" s="37">
        <f t="shared" si="21"/>
        <v>2153653.7608385216</v>
      </c>
      <c r="N116" s="41">
        <f>jan!M116</f>
        <v>825991.45751813415</v>
      </c>
      <c r="O116" s="41">
        <f t="shared" si="22"/>
        <v>1327662.3033203874</v>
      </c>
      <c r="P116" s="4"/>
      <c r="Q116" s="65"/>
      <c r="R116" s="4"/>
    </row>
    <row r="117" spans="1:18" s="34" customFormat="1" x14ac:dyDescent="0.2">
      <c r="A117" s="33">
        <v>3022</v>
      </c>
      <c r="B117" s="34" t="s">
        <v>75</v>
      </c>
      <c r="C117" s="36">
        <v>72461049</v>
      </c>
      <c r="D117" s="36">
        <v>15953</v>
      </c>
      <c r="E117" s="37">
        <f t="shared" si="16"/>
        <v>4542.1581520717109</v>
      </c>
      <c r="F117" s="38">
        <f t="shared" si="13"/>
        <v>1.1032683500910641</v>
      </c>
      <c r="G117" s="39">
        <f t="shared" si="14"/>
        <v>-255.0936106406416</v>
      </c>
      <c r="H117" s="39">
        <f t="shared" si="15"/>
        <v>0</v>
      </c>
      <c r="I117" s="37">
        <f t="shared" si="17"/>
        <v>-255.0936106406416</v>
      </c>
      <c r="J117" s="40">
        <f t="shared" si="18"/>
        <v>-42.903352091277533</v>
      </c>
      <c r="K117" s="37">
        <f t="shared" si="19"/>
        <v>-297.99696273191915</v>
      </c>
      <c r="L117" s="37">
        <f t="shared" si="20"/>
        <v>-4069508.3705501556</v>
      </c>
      <c r="M117" s="37">
        <f t="shared" si="21"/>
        <v>-4753945.5464623058</v>
      </c>
      <c r="N117" s="41">
        <f>jan!M117</f>
        <v>-4980255.6645537028</v>
      </c>
      <c r="O117" s="41">
        <f t="shared" si="22"/>
        <v>226310.11809139699</v>
      </c>
      <c r="P117" s="4"/>
      <c r="Q117" s="65"/>
      <c r="R117" s="4"/>
    </row>
    <row r="118" spans="1:18" s="34" customFormat="1" x14ac:dyDescent="0.2">
      <c r="A118" s="33">
        <v>3023</v>
      </c>
      <c r="B118" s="34" t="s">
        <v>76</v>
      </c>
      <c r="C118" s="36">
        <v>86088847</v>
      </c>
      <c r="D118" s="36">
        <v>19805</v>
      </c>
      <c r="E118" s="37">
        <f t="shared" si="16"/>
        <v>4346.8238828578642</v>
      </c>
      <c r="F118" s="38">
        <f t="shared" si="13"/>
        <v>1.0558225963993941</v>
      </c>
      <c r="G118" s="39">
        <f t="shared" si="14"/>
        <v>-137.89304911233356</v>
      </c>
      <c r="H118" s="39">
        <f t="shared" si="15"/>
        <v>0</v>
      </c>
      <c r="I118" s="37">
        <f t="shared" si="17"/>
        <v>-137.89304911233356</v>
      </c>
      <c r="J118" s="40">
        <f t="shared" si="18"/>
        <v>-42.903352091277533</v>
      </c>
      <c r="K118" s="37">
        <f t="shared" si="19"/>
        <v>-180.79640120361108</v>
      </c>
      <c r="L118" s="37">
        <f t="shared" si="20"/>
        <v>-2730971.837669766</v>
      </c>
      <c r="M118" s="37">
        <f t="shared" si="21"/>
        <v>-3580672.7258375175</v>
      </c>
      <c r="N118" s="41">
        <f>jan!M118</f>
        <v>-4019311.2250038339</v>
      </c>
      <c r="O118" s="41">
        <f t="shared" si="22"/>
        <v>438638.49916631635</v>
      </c>
      <c r="P118" s="4"/>
      <c r="Q118" s="65"/>
      <c r="R118" s="4"/>
    </row>
    <row r="119" spans="1:18" s="34" customFormat="1" x14ac:dyDescent="0.2">
      <c r="A119" s="33">
        <v>3024</v>
      </c>
      <c r="B119" s="34" t="s">
        <v>77</v>
      </c>
      <c r="C119" s="36">
        <v>752259607</v>
      </c>
      <c r="D119" s="36">
        <v>128233</v>
      </c>
      <c r="E119" s="37">
        <f t="shared" si="16"/>
        <v>5866.3495901990909</v>
      </c>
      <c r="F119" s="38">
        <f t="shared" si="13"/>
        <v>1.4249080760176398</v>
      </c>
      <c r="G119" s="39">
        <f t="shared" si="14"/>
        <v>-1049.6084735170696</v>
      </c>
      <c r="H119" s="39">
        <f t="shared" si="15"/>
        <v>0</v>
      </c>
      <c r="I119" s="37">
        <f t="shared" si="17"/>
        <v>-1049.6084735170696</v>
      </c>
      <c r="J119" s="40">
        <f t="shared" si="18"/>
        <v>-42.903352091277533</v>
      </c>
      <c r="K119" s="37">
        <f t="shared" si="19"/>
        <v>-1092.5118256083472</v>
      </c>
      <c r="L119" s="37">
        <f t="shared" si="20"/>
        <v>-134594443.38451439</v>
      </c>
      <c r="M119" s="37">
        <f t="shared" si="21"/>
        <v>-140096068.9332352</v>
      </c>
      <c r="N119" s="41">
        <f>jan!M119</f>
        <v>-145514198.54662544</v>
      </c>
      <c r="O119" s="41">
        <f t="shared" si="22"/>
        <v>5418129.6133902371</v>
      </c>
      <c r="P119" s="4"/>
      <c r="Q119" s="65"/>
      <c r="R119" s="4"/>
    </row>
    <row r="120" spans="1:18" s="34" customFormat="1" x14ac:dyDescent="0.2">
      <c r="A120" s="33">
        <v>3025</v>
      </c>
      <c r="B120" s="34" t="s">
        <v>78</v>
      </c>
      <c r="C120" s="36">
        <v>470931111</v>
      </c>
      <c r="D120" s="36">
        <v>94915</v>
      </c>
      <c r="E120" s="37">
        <f t="shared" si="16"/>
        <v>4961.6089237739034</v>
      </c>
      <c r="F120" s="38">
        <f t="shared" si="13"/>
        <v>1.2051509233848252</v>
      </c>
      <c r="G120" s="39">
        <f t="shared" si="14"/>
        <v>-506.76407366195707</v>
      </c>
      <c r="H120" s="39">
        <f t="shared" si="15"/>
        <v>0</v>
      </c>
      <c r="I120" s="37">
        <f t="shared" si="17"/>
        <v>-506.76407366195707</v>
      </c>
      <c r="J120" s="40">
        <f t="shared" si="18"/>
        <v>-42.903352091277533</v>
      </c>
      <c r="K120" s="37">
        <f t="shared" si="19"/>
        <v>-549.66742575323462</v>
      </c>
      <c r="L120" s="37">
        <f t="shared" si="20"/>
        <v>-48099512.051624656</v>
      </c>
      <c r="M120" s="37">
        <f t="shared" si="21"/>
        <v>-52171683.715368263</v>
      </c>
      <c r="N120" s="41">
        <f>jan!M120</f>
        <v>-56558792.815816119</v>
      </c>
      <c r="O120" s="41">
        <f t="shared" si="22"/>
        <v>4387109.1004478559</v>
      </c>
      <c r="P120" s="4"/>
      <c r="Q120" s="65"/>
      <c r="R120" s="4"/>
    </row>
    <row r="121" spans="1:18" s="34" customFormat="1" x14ac:dyDescent="0.2">
      <c r="A121" s="33">
        <v>3026</v>
      </c>
      <c r="B121" s="34" t="s">
        <v>79</v>
      </c>
      <c r="C121" s="36">
        <v>55455877</v>
      </c>
      <c r="D121" s="36">
        <v>17591</v>
      </c>
      <c r="E121" s="37">
        <f t="shared" si="16"/>
        <v>3152.514183389233</v>
      </c>
      <c r="F121" s="38">
        <f t="shared" si="13"/>
        <v>0.76573051956813631</v>
      </c>
      <c r="G121" s="39">
        <f t="shared" si="14"/>
        <v>578.69277056884505</v>
      </c>
      <c r="H121" s="39">
        <f t="shared" si="15"/>
        <v>193.47570813002051</v>
      </c>
      <c r="I121" s="37">
        <f t="shared" si="17"/>
        <v>772.16847869886556</v>
      </c>
      <c r="J121" s="40">
        <f t="shared" si="18"/>
        <v>-42.903352091277533</v>
      </c>
      <c r="K121" s="37">
        <f t="shared" si="19"/>
        <v>729.26512660758806</v>
      </c>
      <c r="L121" s="37">
        <f t="shared" si="20"/>
        <v>13583215.708791744</v>
      </c>
      <c r="M121" s="37">
        <f t="shared" si="21"/>
        <v>12828502.842154082</v>
      </c>
      <c r="N121" s="41">
        <f>jan!M121</f>
        <v>10569804.237158846</v>
      </c>
      <c r="O121" s="41">
        <f t="shared" si="22"/>
        <v>2258698.6049952358</v>
      </c>
      <c r="P121" s="4"/>
      <c r="Q121" s="65"/>
      <c r="R121" s="4"/>
    </row>
    <row r="122" spans="1:18" s="34" customFormat="1" x14ac:dyDescent="0.2">
      <c r="A122" s="33">
        <v>3027</v>
      </c>
      <c r="B122" s="34" t="s">
        <v>80</v>
      </c>
      <c r="C122" s="36">
        <v>76146792</v>
      </c>
      <c r="D122" s="36">
        <v>18730</v>
      </c>
      <c r="E122" s="37">
        <f t="shared" si="16"/>
        <v>4065.4987720234917</v>
      </c>
      <c r="F122" s="38">
        <f t="shared" si="13"/>
        <v>0.98749008122093029</v>
      </c>
      <c r="G122" s="39">
        <f t="shared" si="14"/>
        <v>30.902017388289913</v>
      </c>
      <c r="H122" s="39">
        <f t="shared" si="15"/>
        <v>0</v>
      </c>
      <c r="I122" s="37">
        <f t="shared" si="17"/>
        <v>30.902017388289913</v>
      </c>
      <c r="J122" s="40">
        <f t="shared" si="18"/>
        <v>-42.903352091277533</v>
      </c>
      <c r="K122" s="37">
        <f t="shared" si="19"/>
        <v>-12.00133470298762</v>
      </c>
      <c r="L122" s="37">
        <f t="shared" si="20"/>
        <v>578794.78568267007</v>
      </c>
      <c r="M122" s="37">
        <f t="shared" si="21"/>
        <v>-224784.99898695812</v>
      </c>
      <c r="N122" s="41">
        <f>jan!M122</f>
        <v>-1388959.071866791</v>
      </c>
      <c r="O122" s="41">
        <f t="shared" si="22"/>
        <v>1164174.0728798329</v>
      </c>
      <c r="P122" s="4"/>
      <c r="Q122" s="65"/>
      <c r="R122" s="4"/>
    </row>
    <row r="123" spans="1:18" s="34" customFormat="1" x14ac:dyDescent="0.2">
      <c r="A123" s="33">
        <v>3028</v>
      </c>
      <c r="B123" s="34" t="s">
        <v>81</v>
      </c>
      <c r="C123" s="36">
        <v>38949120</v>
      </c>
      <c r="D123" s="36">
        <v>11065</v>
      </c>
      <c r="E123" s="37">
        <f t="shared" si="16"/>
        <v>3520.028920018075</v>
      </c>
      <c r="F123" s="38">
        <f t="shared" si="13"/>
        <v>0.85499807995233779</v>
      </c>
      <c r="G123" s="39">
        <f t="shared" si="14"/>
        <v>358.18392859153988</v>
      </c>
      <c r="H123" s="39">
        <f t="shared" si="15"/>
        <v>64.845550309925827</v>
      </c>
      <c r="I123" s="37">
        <f t="shared" si="17"/>
        <v>423.02947890146572</v>
      </c>
      <c r="J123" s="40">
        <f t="shared" si="18"/>
        <v>-42.903352091277533</v>
      </c>
      <c r="K123" s="37">
        <f t="shared" si="19"/>
        <v>380.12612681018817</v>
      </c>
      <c r="L123" s="37">
        <f t="shared" si="20"/>
        <v>4680821.1840447178</v>
      </c>
      <c r="M123" s="37">
        <f t="shared" si="21"/>
        <v>4206095.5931547321</v>
      </c>
      <c r="N123" s="41">
        <f>jan!M123</f>
        <v>2937964.8523939871</v>
      </c>
      <c r="O123" s="41">
        <f t="shared" si="22"/>
        <v>1268130.740760745</v>
      </c>
      <c r="P123" s="4"/>
      <c r="Q123" s="65"/>
      <c r="R123" s="4"/>
    </row>
    <row r="124" spans="1:18" s="34" customFormat="1" x14ac:dyDescent="0.2">
      <c r="A124" s="33">
        <v>3029</v>
      </c>
      <c r="B124" s="34" t="s">
        <v>82</v>
      </c>
      <c r="C124" s="36">
        <v>173151843</v>
      </c>
      <c r="D124" s="36">
        <v>42740</v>
      </c>
      <c r="E124" s="37">
        <f t="shared" si="16"/>
        <v>4051.2831773514272</v>
      </c>
      <c r="F124" s="38">
        <f t="shared" si="13"/>
        <v>0.98403718170613497</v>
      </c>
      <c r="G124" s="39">
        <f t="shared" si="14"/>
        <v>39.431374191528626</v>
      </c>
      <c r="H124" s="39">
        <f t="shared" si="15"/>
        <v>0</v>
      </c>
      <c r="I124" s="37">
        <f t="shared" si="17"/>
        <v>39.431374191528626</v>
      </c>
      <c r="J124" s="40">
        <f t="shared" si="18"/>
        <v>-42.903352091277533</v>
      </c>
      <c r="K124" s="37">
        <f t="shared" si="19"/>
        <v>-3.4719778997489072</v>
      </c>
      <c r="L124" s="37">
        <f t="shared" si="20"/>
        <v>1685296.9329459334</v>
      </c>
      <c r="M124" s="37">
        <f t="shared" si="21"/>
        <v>-148392.33543526829</v>
      </c>
      <c r="N124" s="41">
        <f>jan!M124</f>
        <v>-3610765.8577462188</v>
      </c>
      <c r="O124" s="41">
        <f t="shared" si="22"/>
        <v>3462373.5223109503</v>
      </c>
      <c r="P124" s="4"/>
      <c r="Q124" s="65"/>
      <c r="R124" s="4"/>
    </row>
    <row r="125" spans="1:18" s="34" customFormat="1" x14ac:dyDescent="0.2">
      <c r="A125" s="33">
        <v>3030</v>
      </c>
      <c r="B125" s="34" t="s">
        <v>402</v>
      </c>
      <c r="C125" s="36">
        <v>372814738</v>
      </c>
      <c r="D125" s="36">
        <v>86953</v>
      </c>
      <c r="E125" s="37">
        <f t="shared" si="16"/>
        <v>4287.5431324968658</v>
      </c>
      <c r="F125" s="38">
        <f t="shared" si="13"/>
        <v>1.0414235875024653</v>
      </c>
      <c r="G125" s="39">
        <f t="shared" si="14"/>
        <v>-102.32459889573455</v>
      </c>
      <c r="H125" s="39">
        <f t="shared" si="15"/>
        <v>0</v>
      </c>
      <c r="I125" s="37">
        <f t="shared" si="17"/>
        <v>-102.32459889573455</v>
      </c>
      <c r="J125" s="40">
        <f t="shared" si="18"/>
        <v>-42.903352091277533</v>
      </c>
      <c r="K125" s="37">
        <f t="shared" si="19"/>
        <v>-145.22795098701209</v>
      </c>
      <c r="L125" s="37">
        <f t="shared" si="20"/>
        <v>-8897430.8477808069</v>
      </c>
      <c r="M125" s="37">
        <f t="shared" si="21"/>
        <v>-12628006.022173662</v>
      </c>
      <c r="N125" s="41">
        <f>jan!M125</f>
        <v>-16499781.146163017</v>
      </c>
      <c r="O125" s="41">
        <f t="shared" si="22"/>
        <v>3871775.1239893548</v>
      </c>
      <c r="P125" s="4"/>
      <c r="Q125" s="65"/>
      <c r="R125" s="4"/>
    </row>
    <row r="126" spans="1:18" s="34" customFormat="1" x14ac:dyDescent="0.2">
      <c r="A126" s="33">
        <v>3031</v>
      </c>
      <c r="B126" s="34" t="s">
        <v>83</v>
      </c>
      <c r="C126" s="36">
        <v>103864285</v>
      </c>
      <c r="D126" s="36">
        <v>24454</v>
      </c>
      <c r="E126" s="37">
        <f t="shared" si="16"/>
        <v>4247.3331561298764</v>
      </c>
      <c r="F126" s="38">
        <f t="shared" si="13"/>
        <v>1.031656777805763</v>
      </c>
      <c r="G126" s="39">
        <f t="shared" si="14"/>
        <v>-78.198613075540919</v>
      </c>
      <c r="H126" s="39">
        <f t="shared" si="15"/>
        <v>0</v>
      </c>
      <c r="I126" s="37">
        <f t="shared" si="17"/>
        <v>-78.198613075540919</v>
      </c>
      <c r="J126" s="40">
        <f t="shared" si="18"/>
        <v>-42.903352091277533</v>
      </c>
      <c r="K126" s="37">
        <f t="shared" si="19"/>
        <v>-121.10196516681845</v>
      </c>
      <c r="L126" s="37">
        <f t="shared" si="20"/>
        <v>-1912268.8841492776</v>
      </c>
      <c r="M126" s="37">
        <f t="shared" si="21"/>
        <v>-2961427.4561893782</v>
      </c>
      <c r="N126" s="41">
        <f>jan!M126</f>
        <v>-5457962.6000123024</v>
      </c>
      <c r="O126" s="41">
        <f t="shared" si="22"/>
        <v>2496535.1438229242</v>
      </c>
      <c r="P126" s="4"/>
      <c r="Q126" s="65"/>
      <c r="R126" s="4"/>
    </row>
    <row r="127" spans="1:18" s="34" customFormat="1" x14ac:dyDescent="0.2">
      <c r="A127" s="33">
        <v>3032</v>
      </c>
      <c r="B127" s="34" t="s">
        <v>84</v>
      </c>
      <c r="C127" s="36">
        <v>30115323</v>
      </c>
      <c r="D127" s="36">
        <v>7043</v>
      </c>
      <c r="E127" s="37">
        <f t="shared" si="16"/>
        <v>4275.9226182024704</v>
      </c>
      <c r="F127" s="38">
        <f t="shared" si="13"/>
        <v>1.0386010205192042</v>
      </c>
      <c r="G127" s="39">
        <f t="shared" si="14"/>
        <v>-95.352290319097293</v>
      </c>
      <c r="H127" s="39">
        <f t="shared" si="15"/>
        <v>0</v>
      </c>
      <c r="I127" s="37">
        <f t="shared" si="17"/>
        <v>-95.352290319097293</v>
      </c>
      <c r="J127" s="40">
        <f t="shared" si="18"/>
        <v>-42.903352091277533</v>
      </c>
      <c r="K127" s="37">
        <f t="shared" si="19"/>
        <v>-138.25564241037483</v>
      </c>
      <c r="L127" s="37">
        <f t="shared" si="20"/>
        <v>-671566.18071740225</v>
      </c>
      <c r="M127" s="37">
        <f t="shared" si="21"/>
        <v>-973734.48949626996</v>
      </c>
      <c r="N127" s="41">
        <f>jan!M127</f>
        <v>-1490940.3971573829</v>
      </c>
      <c r="O127" s="41">
        <f t="shared" si="22"/>
        <v>517205.90766111296</v>
      </c>
      <c r="P127" s="4"/>
      <c r="Q127" s="65"/>
      <c r="R127" s="4"/>
    </row>
    <row r="128" spans="1:18" s="34" customFormat="1" x14ac:dyDescent="0.2">
      <c r="A128" s="33">
        <v>3033</v>
      </c>
      <c r="B128" s="34" t="s">
        <v>85</v>
      </c>
      <c r="C128" s="36">
        <v>145832926</v>
      </c>
      <c r="D128" s="36">
        <v>40459</v>
      </c>
      <c r="E128" s="37">
        <f t="shared" si="16"/>
        <v>3604.4619491336907</v>
      </c>
      <c r="F128" s="38">
        <f t="shared" si="13"/>
        <v>0.87550645628068924</v>
      </c>
      <c r="G128" s="39">
        <f t="shared" si="14"/>
        <v>307.5241111221705</v>
      </c>
      <c r="H128" s="39">
        <f t="shared" si="15"/>
        <v>35.293990119460339</v>
      </c>
      <c r="I128" s="37">
        <f t="shared" si="17"/>
        <v>342.81810124163081</v>
      </c>
      <c r="J128" s="40">
        <f t="shared" si="18"/>
        <v>-42.903352091277533</v>
      </c>
      <c r="K128" s="37">
        <f t="shared" si="19"/>
        <v>299.91474915035326</v>
      </c>
      <c r="L128" s="37">
        <f t="shared" si="20"/>
        <v>13870077.558135141</v>
      </c>
      <c r="M128" s="37">
        <f t="shared" si="21"/>
        <v>12134250.835874142</v>
      </c>
      <c r="N128" s="41">
        <f>jan!M128</f>
        <v>7880867.2418868979</v>
      </c>
      <c r="O128" s="41">
        <f t="shared" si="22"/>
        <v>4253383.5939872442</v>
      </c>
      <c r="P128" s="4"/>
      <c r="Q128" s="65"/>
      <c r="R128" s="4"/>
    </row>
    <row r="129" spans="1:18" s="34" customFormat="1" x14ac:dyDescent="0.2">
      <c r="A129" s="33">
        <v>3034</v>
      </c>
      <c r="B129" s="34" t="s">
        <v>86</v>
      </c>
      <c r="C129" s="36">
        <v>77727905</v>
      </c>
      <c r="D129" s="36">
        <v>23422</v>
      </c>
      <c r="E129" s="37">
        <f t="shared" si="16"/>
        <v>3318.5853044146529</v>
      </c>
      <c r="F129" s="38">
        <f t="shared" si="13"/>
        <v>0.80606839543182018</v>
      </c>
      <c r="G129" s="39">
        <f t="shared" si="14"/>
        <v>479.05009795359319</v>
      </c>
      <c r="H129" s="39">
        <f t="shared" si="15"/>
        <v>135.35081577112356</v>
      </c>
      <c r="I129" s="37">
        <f t="shared" si="17"/>
        <v>614.4009137247167</v>
      </c>
      <c r="J129" s="40">
        <f t="shared" si="18"/>
        <v>-42.903352091277533</v>
      </c>
      <c r="K129" s="37">
        <f t="shared" si="19"/>
        <v>571.4975616334392</v>
      </c>
      <c r="L129" s="37">
        <f t="shared" si="20"/>
        <v>14390498.201260315</v>
      </c>
      <c r="M129" s="37">
        <f t="shared" si="21"/>
        <v>13385615.888578413</v>
      </c>
      <c r="N129" s="41">
        <f>jan!M129</f>
        <v>11439959.80699701</v>
      </c>
      <c r="O129" s="41">
        <f t="shared" si="22"/>
        <v>1945656.0815814026</v>
      </c>
      <c r="P129" s="4"/>
      <c r="Q129" s="65"/>
      <c r="R129" s="4"/>
    </row>
    <row r="130" spans="1:18" s="34" customFormat="1" x14ac:dyDescent="0.2">
      <c r="A130" s="33">
        <v>3035</v>
      </c>
      <c r="B130" s="34" t="s">
        <v>87</v>
      </c>
      <c r="C130" s="36">
        <v>83964959</v>
      </c>
      <c r="D130" s="36">
        <v>26031</v>
      </c>
      <c r="E130" s="37">
        <f t="shared" si="16"/>
        <v>3225.5756213745149</v>
      </c>
      <c r="F130" s="38">
        <f t="shared" si="13"/>
        <v>0.7834767911515107</v>
      </c>
      <c r="G130" s="39">
        <f t="shared" si="14"/>
        <v>534.85590777767595</v>
      </c>
      <c r="H130" s="39">
        <f t="shared" si="15"/>
        <v>167.90420483517187</v>
      </c>
      <c r="I130" s="37">
        <f t="shared" si="17"/>
        <v>702.76011261284782</v>
      </c>
      <c r="J130" s="40">
        <f t="shared" si="18"/>
        <v>-42.903352091277533</v>
      </c>
      <c r="K130" s="37">
        <f t="shared" si="19"/>
        <v>659.85676052157032</v>
      </c>
      <c r="L130" s="37">
        <f t="shared" si="20"/>
        <v>18293548.491425041</v>
      </c>
      <c r="M130" s="37">
        <f t="shared" si="21"/>
        <v>17176731.333136998</v>
      </c>
      <c r="N130" s="41">
        <f>jan!M130</f>
        <v>14248491.559793755</v>
      </c>
      <c r="O130" s="41">
        <f t="shared" si="22"/>
        <v>2928239.7733432427</v>
      </c>
      <c r="P130" s="4"/>
      <c r="Q130" s="65"/>
      <c r="R130" s="4"/>
    </row>
    <row r="131" spans="1:18" s="34" customFormat="1" x14ac:dyDescent="0.2">
      <c r="A131" s="33">
        <v>3036</v>
      </c>
      <c r="B131" s="34" t="s">
        <v>88</v>
      </c>
      <c r="C131" s="36">
        <v>48539814</v>
      </c>
      <c r="D131" s="36">
        <v>14637</v>
      </c>
      <c r="E131" s="37">
        <f t="shared" si="16"/>
        <v>3316.2406230784995</v>
      </c>
      <c r="F131" s="38">
        <f t="shared" si="13"/>
        <v>0.80549888362209876</v>
      </c>
      <c r="G131" s="39">
        <f t="shared" si="14"/>
        <v>480.45690675528522</v>
      </c>
      <c r="H131" s="39">
        <f t="shared" si="15"/>
        <v>136.17145423877724</v>
      </c>
      <c r="I131" s="37">
        <f t="shared" si="17"/>
        <v>616.6283609940624</v>
      </c>
      <c r="J131" s="40">
        <f t="shared" si="18"/>
        <v>-42.903352091277533</v>
      </c>
      <c r="K131" s="37">
        <f t="shared" si="19"/>
        <v>573.72500890278491</v>
      </c>
      <c r="L131" s="37">
        <f t="shared" si="20"/>
        <v>9025589.319870092</v>
      </c>
      <c r="M131" s="37">
        <f t="shared" si="21"/>
        <v>8397612.9553100634</v>
      </c>
      <c r="N131" s="41">
        <f>jan!M131</f>
        <v>6543243.1967366245</v>
      </c>
      <c r="O131" s="41">
        <f t="shared" si="22"/>
        <v>1854369.758573439</v>
      </c>
      <c r="P131" s="4"/>
      <c r="Q131" s="65"/>
      <c r="R131" s="4"/>
    </row>
    <row r="132" spans="1:18" s="34" customFormat="1" x14ac:dyDescent="0.2">
      <c r="A132" s="33">
        <v>3037</v>
      </c>
      <c r="B132" s="34" t="s">
        <v>89</v>
      </c>
      <c r="C132" s="36">
        <v>8552431</v>
      </c>
      <c r="D132" s="36">
        <v>2838</v>
      </c>
      <c r="E132" s="37">
        <f t="shared" si="16"/>
        <v>3013.5415785764621</v>
      </c>
      <c r="F132" s="38">
        <f t="shared" si="13"/>
        <v>0.73197474284563024</v>
      </c>
      <c r="G132" s="39">
        <f t="shared" si="14"/>
        <v>662.07633345650765</v>
      </c>
      <c r="H132" s="39">
        <f t="shared" si="15"/>
        <v>242.11611981449033</v>
      </c>
      <c r="I132" s="37">
        <f t="shared" si="17"/>
        <v>904.19245327099793</v>
      </c>
      <c r="J132" s="40">
        <f t="shared" si="18"/>
        <v>-42.903352091277533</v>
      </c>
      <c r="K132" s="37">
        <f t="shared" si="19"/>
        <v>861.28910117972043</v>
      </c>
      <c r="L132" s="37">
        <f t="shared" si="20"/>
        <v>2566098.1823830921</v>
      </c>
      <c r="M132" s="37">
        <f t="shared" si="21"/>
        <v>2444338.4691480468</v>
      </c>
      <c r="N132" s="41">
        <f>jan!M132</f>
        <v>2222321.5699452446</v>
      </c>
      <c r="O132" s="41">
        <f t="shared" si="22"/>
        <v>222016.89920280222</v>
      </c>
      <c r="P132" s="4"/>
      <c r="Q132" s="65"/>
      <c r="R132" s="4"/>
    </row>
    <row r="133" spans="1:18" s="34" customFormat="1" x14ac:dyDescent="0.2">
      <c r="A133" s="33">
        <v>3038</v>
      </c>
      <c r="B133" s="34" t="s">
        <v>141</v>
      </c>
      <c r="C133" s="36">
        <v>31928194</v>
      </c>
      <c r="D133" s="36">
        <v>6811</v>
      </c>
      <c r="E133" s="37">
        <f t="shared" si="16"/>
        <v>4687.7395389810599</v>
      </c>
      <c r="F133" s="38">
        <f t="shared" si="13"/>
        <v>1.1386293681714645</v>
      </c>
      <c r="G133" s="39">
        <f t="shared" si="14"/>
        <v>-342.44244278625098</v>
      </c>
      <c r="H133" s="39">
        <f t="shared" si="15"/>
        <v>0</v>
      </c>
      <c r="I133" s="37">
        <f t="shared" si="17"/>
        <v>-342.44244278625098</v>
      </c>
      <c r="J133" s="40">
        <f t="shared" si="18"/>
        <v>-42.903352091277533</v>
      </c>
      <c r="K133" s="37">
        <f t="shared" si="19"/>
        <v>-385.34579487752853</v>
      </c>
      <c r="L133" s="37">
        <f t="shared" si="20"/>
        <v>-2332375.4778171554</v>
      </c>
      <c r="M133" s="37">
        <f t="shared" si="21"/>
        <v>-2624590.2089108466</v>
      </c>
      <c r="N133" s="41">
        <f>jan!M133</f>
        <v>-3017229.5951780402</v>
      </c>
      <c r="O133" s="41">
        <f t="shared" si="22"/>
        <v>392639.38626719359</v>
      </c>
      <c r="P133" s="4"/>
      <c r="Q133" s="65"/>
      <c r="R133" s="4"/>
    </row>
    <row r="134" spans="1:18" s="34" customFormat="1" x14ac:dyDescent="0.2">
      <c r="A134" s="33">
        <v>3039</v>
      </c>
      <c r="B134" s="34" t="s">
        <v>142</v>
      </c>
      <c r="C134" s="36">
        <v>4379778</v>
      </c>
      <c r="D134" s="36">
        <v>1049</v>
      </c>
      <c r="E134" s="37">
        <f t="shared" si="16"/>
        <v>4175.1935176358438</v>
      </c>
      <c r="F134" s="38">
        <f t="shared" si="13"/>
        <v>1.0141344068814535</v>
      </c>
      <c r="G134" s="39">
        <f t="shared" si="14"/>
        <v>-34.91482997912135</v>
      </c>
      <c r="H134" s="39">
        <f t="shared" si="15"/>
        <v>0</v>
      </c>
      <c r="I134" s="37">
        <f t="shared" si="17"/>
        <v>-34.91482997912135</v>
      </c>
      <c r="J134" s="40">
        <f t="shared" si="18"/>
        <v>-42.903352091277533</v>
      </c>
      <c r="K134" s="37">
        <f t="shared" si="19"/>
        <v>-77.818182070398876</v>
      </c>
      <c r="L134" s="37">
        <f t="shared" si="20"/>
        <v>-36625.656648098295</v>
      </c>
      <c r="M134" s="37">
        <f t="shared" si="21"/>
        <v>-81631.272991848426</v>
      </c>
      <c r="N134" s="41">
        <f>jan!M134</f>
        <v>-107340.20636349518</v>
      </c>
      <c r="O134" s="41">
        <f t="shared" si="22"/>
        <v>25708.933371646752</v>
      </c>
      <c r="P134" s="4"/>
      <c r="Q134" s="65"/>
      <c r="R134" s="4"/>
    </row>
    <row r="135" spans="1:18" s="34" customFormat="1" x14ac:dyDescent="0.2">
      <c r="A135" s="33">
        <v>3040</v>
      </c>
      <c r="B135" s="34" t="s">
        <v>403</v>
      </c>
      <c r="C135" s="36">
        <v>13875741</v>
      </c>
      <c r="D135" s="36">
        <v>3262</v>
      </c>
      <c r="E135" s="37">
        <f t="shared" si="16"/>
        <v>4253.7526057633349</v>
      </c>
      <c r="F135" s="38">
        <f t="shared" si="13"/>
        <v>1.0332160312197747</v>
      </c>
      <c r="G135" s="39">
        <f t="shared" si="14"/>
        <v>-82.050282855616018</v>
      </c>
      <c r="H135" s="39">
        <f t="shared" si="15"/>
        <v>0</v>
      </c>
      <c r="I135" s="37">
        <f t="shared" si="17"/>
        <v>-82.050282855616018</v>
      </c>
      <c r="J135" s="40">
        <f t="shared" si="18"/>
        <v>-42.903352091277533</v>
      </c>
      <c r="K135" s="37">
        <f t="shared" si="19"/>
        <v>-124.95363494689354</v>
      </c>
      <c r="L135" s="37">
        <f t="shared" si="20"/>
        <v>-267648.02267501946</v>
      </c>
      <c r="M135" s="37">
        <f t="shared" si="21"/>
        <v>-407598.75719676673</v>
      </c>
      <c r="N135" s="41">
        <f>jan!M135</f>
        <v>225829.73941113328</v>
      </c>
      <c r="O135" s="41">
        <f t="shared" si="22"/>
        <v>-633428.49660790002</v>
      </c>
      <c r="P135" s="4"/>
      <c r="Q135" s="65"/>
      <c r="R135" s="4"/>
    </row>
    <row r="136" spans="1:18" s="34" customFormat="1" x14ac:dyDescent="0.2">
      <c r="A136" s="33">
        <v>3041</v>
      </c>
      <c r="B136" s="34" t="s">
        <v>143</v>
      </c>
      <c r="C136" s="36">
        <v>20839055</v>
      </c>
      <c r="D136" s="36">
        <v>4636</v>
      </c>
      <c r="E136" s="37">
        <f t="shared" si="16"/>
        <v>4495.0506902502157</v>
      </c>
      <c r="F136" s="38">
        <f t="shared" ref="F136:F199" si="23">IF(ISNUMBER(C136),E136/E$365,"")</f>
        <v>1.0918261743805873</v>
      </c>
      <c r="G136" s="39">
        <f t="shared" ref="G136:G199" si="24">(E$365-E136)*0.6</f>
        <v>-226.82913354774445</v>
      </c>
      <c r="H136" s="39">
        <f t="shared" ref="H136:H199" si="25">IF(E136&gt;=E$365*0.9,0,IF(E136&lt;0.9*E$365,(E$365*0.9-E136)*0.35))</f>
        <v>0</v>
      </c>
      <c r="I136" s="37">
        <f t="shared" si="17"/>
        <v>-226.82913354774445</v>
      </c>
      <c r="J136" s="40">
        <f t="shared" si="18"/>
        <v>-42.903352091277533</v>
      </c>
      <c r="K136" s="37">
        <f t="shared" si="19"/>
        <v>-269.732485639022</v>
      </c>
      <c r="L136" s="37">
        <f t="shared" si="20"/>
        <v>-1051579.8631273434</v>
      </c>
      <c r="M136" s="37">
        <f t="shared" si="21"/>
        <v>-1250479.803422506</v>
      </c>
      <c r="N136" s="41">
        <f>jan!M136</f>
        <v>806017.59837829997</v>
      </c>
      <c r="O136" s="41">
        <f t="shared" si="22"/>
        <v>-2056497.4018008059</v>
      </c>
      <c r="P136" s="4"/>
      <c r="Q136" s="65"/>
      <c r="R136" s="4"/>
    </row>
    <row r="137" spans="1:18" s="34" customFormat="1" x14ac:dyDescent="0.2">
      <c r="A137" s="33">
        <v>3042</v>
      </c>
      <c r="B137" s="34" t="s">
        <v>144</v>
      </c>
      <c r="C137" s="36">
        <v>12930735</v>
      </c>
      <c r="D137" s="36">
        <v>2546</v>
      </c>
      <c r="E137" s="37">
        <f t="shared" ref="E137:E200" si="26">(C137)/D137</f>
        <v>5078.8432835820895</v>
      </c>
      <c r="F137" s="38">
        <f t="shared" si="23"/>
        <v>1.2336265850393113</v>
      </c>
      <c r="G137" s="39">
        <f t="shared" si="24"/>
        <v>-577.10468954686871</v>
      </c>
      <c r="H137" s="39">
        <f t="shared" si="25"/>
        <v>0</v>
      </c>
      <c r="I137" s="37">
        <f t="shared" ref="I137:I200" si="27">G137+H137</f>
        <v>-577.10468954686871</v>
      </c>
      <c r="J137" s="40">
        <f t="shared" ref="J137:J200" si="28">I$367</f>
        <v>-42.903352091277533</v>
      </c>
      <c r="K137" s="37">
        <f t="shared" ref="K137:K200" si="29">I137+J137</f>
        <v>-620.00804163814621</v>
      </c>
      <c r="L137" s="37">
        <f t="shared" ref="L137:L200" si="30">(I137*D137)</f>
        <v>-1469308.5395863277</v>
      </c>
      <c r="M137" s="37">
        <f t="shared" ref="M137:M200" si="31">(K137*D137)</f>
        <v>-1578540.4740107202</v>
      </c>
      <c r="N137" s="41">
        <f>jan!M137</f>
        <v>-275278.664825032</v>
      </c>
      <c r="O137" s="41">
        <f t="shared" ref="O137:O200" si="32">M137-N137</f>
        <v>-1303261.8091856882</v>
      </c>
      <c r="P137" s="4"/>
      <c r="Q137" s="65"/>
      <c r="R137" s="4"/>
    </row>
    <row r="138" spans="1:18" s="34" customFormat="1" x14ac:dyDescent="0.2">
      <c r="A138" s="33">
        <v>3043</v>
      </c>
      <c r="B138" s="34" t="s">
        <v>145</v>
      </c>
      <c r="C138" s="36">
        <v>21746435</v>
      </c>
      <c r="D138" s="36">
        <v>4648</v>
      </c>
      <c r="E138" s="37">
        <f t="shared" si="26"/>
        <v>4678.6650172117043</v>
      </c>
      <c r="F138" s="38">
        <f t="shared" si="23"/>
        <v>1.1364252105166333</v>
      </c>
      <c r="G138" s="39">
        <f t="shared" si="24"/>
        <v>-336.99772972463762</v>
      </c>
      <c r="H138" s="39">
        <f t="shared" si="25"/>
        <v>0</v>
      </c>
      <c r="I138" s="37">
        <f t="shared" si="27"/>
        <v>-336.99772972463762</v>
      </c>
      <c r="J138" s="40">
        <f t="shared" si="28"/>
        <v>-42.903352091277533</v>
      </c>
      <c r="K138" s="37">
        <f t="shared" si="29"/>
        <v>-379.90108181591518</v>
      </c>
      <c r="L138" s="37">
        <f t="shared" si="30"/>
        <v>-1566365.4477601156</v>
      </c>
      <c r="M138" s="37">
        <f t="shared" si="31"/>
        <v>-1765780.2282803738</v>
      </c>
      <c r="N138" s="41">
        <f>jan!M138</f>
        <v>960560.83256007661</v>
      </c>
      <c r="O138" s="41">
        <f t="shared" si="32"/>
        <v>-2726341.0608404502</v>
      </c>
      <c r="P138" s="4"/>
      <c r="Q138" s="65"/>
      <c r="R138" s="4"/>
    </row>
    <row r="139" spans="1:18" s="34" customFormat="1" x14ac:dyDescent="0.2">
      <c r="A139" s="33">
        <v>3044</v>
      </c>
      <c r="B139" s="34" t="s">
        <v>146</v>
      </c>
      <c r="C139" s="36">
        <v>31324261</v>
      </c>
      <c r="D139" s="36">
        <v>4434</v>
      </c>
      <c r="E139" s="37">
        <f t="shared" si="26"/>
        <v>7064.5604420387908</v>
      </c>
      <c r="F139" s="38">
        <f t="shared" si="23"/>
        <v>1.7159477239804577</v>
      </c>
      <c r="G139" s="39">
        <f t="shared" si="24"/>
        <v>-1768.5349846208894</v>
      </c>
      <c r="H139" s="39">
        <f t="shared" si="25"/>
        <v>0</v>
      </c>
      <c r="I139" s="37">
        <f t="shared" si="27"/>
        <v>-1768.5349846208894</v>
      </c>
      <c r="J139" s="40">
        <f t="shared" si="28"/>
        <v>-42.903352091277533</v>
      </c>
      <c r="K139" s="37">
        <f t="shared" si="29"/>
        <v>-1811.438336712167</v>
      </c>
      <c r="L139" s="37">
        <f t="shared" si="30"/>
        <v>-7841684.1218090234</v>
      </c>
      <c r="M139" s="37">
        <f t="shared" si="31"/>
        <v>-8031917.5849817488</v>
      </c>
      <c r="N139" s="41">
        <f>jan!M139</f>
        <v>-1787179.5843810639</v>
      </c>
      <c r="O139" s="41">
        <f t="shared" si="32"/>
        <v>-6244738.0006006844</v>
      </c>
      <c r="P139" s="4"/>
      <c r="Q139" s="65"/>
      <c r="R139" s="4"/>
    </row>
    <row r="140" spans="1:18" s="34" customFormat="1" x14ac:dyDescent="0.2">
      <c r="A140" s="33">
        <v>3045</v>
      </c>
      <c r="B140" s="34" t="s">
        <v>147</v>
      </c>
      <c r="C140" s="36">
        <v>13306611</v>
      </c>
      <c r="D140" s="36">
        <v>3465</v>
      </c>
      <c r="E140" s="37">
        <f t="shared" si="26"/>
        <v>3840.2917748917748</v>
      </c>
      <c r="F140" s="38">
        <f t="shared" si="23"/>
        <v>0.93278838571938849</v>
      </c>
      <c r="G140" s="39">
        <f t="shared" si="24"/>
        <v>166.02621566732003</v>
      </c>
      <c r="H140" s="39">
        <f t="shared" si="25"/>
        <v>0</v>
      </c>
      <c r="I140" s="37">
        <f t="shared" si="27"/>
        <v>166.02621566732003</v>
      </c>
      <c r="J140" s="40">
        <f t="shared" si="28"/>
        <v>-42.903352091277533</v>
      </c>
      <c r="K140" s="37">
        <f t="shared" si="29"/>
        <v>123.1228635760425</v>
      </c>
      <c r="L140" s="37">
        <f t="shared" si="30"/>
        <v>575280.83728726394</v>
      </c>
      <c r="M140" s="37">
        <f t="shared" si="31"/>
        <v>426620.72229098727</v>
      </c>
      <c r="N140" s="41">
        <f>jan!M140</f>
        <v>216782.06267920806</v>
      </c>
      <c r="O140" s="41">
        <f t="shared" si="32"/>
        <v>209838.65961177921</v>
      </c>
      <c r="P140" s="4"/>
      <c r="Q140" s="65"/>
      <c r="R140" s="4"/>
    </row>
    <row r="141" spans="1:18" s="34" customFormat="1" x14ac:dyDescent="0.2">
      <c r="A141" s="33">
        <v>3046</v>
      </c>
      <c r="B141" s="34" t="s">
        <v>148</v>
      </c>
      <c r="C141" s="36">
        <v>10214699</v>
      </c>
      <c r="D141" s="36">
        <v>2219</v>
      </c>
      <c r="E141" s="37">
        <f t="shared" si="26"/>
        <v>4603.2893195132947</v>
      </c>
      <c r="F141" s="38">
        <f t="shared" si="23"/>
        <v>1.1181168163893269</v>
      </c>
      <c r="G141" s="39">
        <f t="shared" si="24"/>
        <v>-291.77231110559188</v>
      </c>
      <c r="H141" s="39">
        <f t="shared" si="25"/>
        <v>0</v>
      </c>
      <c r="I141" s="37">
        <f t="shared" si="27"/>
        <v>-291.77231110559188</v>
      </c>
      <c r="J141" s="40">
        <f t="shared" si="28"/>
        <v>-42.903352091277533</v>
      </c>
      <c r="K141" s="37">
        <f t="shared" si="29"/>
        <v>-334.67566319686944</v>
      </c>
      <c r="L141" s="37">
        <f t="shared" si="30"/>
        <v>-647442.75834330835</v>
      </c>
      <c r="M141" s="37">
        <f t="shared" si="31"/>
        <v>-742645.29663385323</v>
      </c>
      <c r="N141" s="41">
        <f>jan!M141</f>
        <v>-370985.61117311346</v>
      </c>
      <c r="O141" s="41">
        <f t="shared" si="32"/>
        <v>-371659.68546073977</v>
      </c>
      <c r="P141" s="4"/>
      <c r="Q141" s="65"/>
      <c r="R141" s="4"/>
    </row>
    <row r="142" spans="1:18" s="34" customFormat="1" x14ac:dyDescent="0.2">
      <c r="A142" s="33">
        <v>3047</v>
      </c>
      <c r="B142" s="34" t="s">
        <v>149</v>
      </c>
      <c r="C142" s="36">
        <v>54054980</v>
      </c>
      <c r="D142" s="36">
        <v>14166</v>
      </c>
      <c r="E142" s="37">
        <f t="shared" si="26"/>
        <v>3815.8252153042495</v>
      </c>
      <c r="F142" s="38">
        <f t="shared" si="23"/>
        <v>0.92684557617273677</v>
      </c>
      <c r="G142" s="39">
        <f t="shared" si="24"/>
        <v>180.70615141983527</v>
      </c>
      <c r="H142" s="39">
        <f t="shared" si="25"/>
        <v>0</v>
      </c>
      <c r="I142" s="37">
        <f t="shared" si="27"/>
        <v>180.70615141983527</v>
      </c>
      <c r="J142" s="40">
        <f t="shared" si="28"/>
        <v>-42.903352091277533</v>
      </c>
      <c r="K142" s="37">
        <f t="shared" si="29"/>
        <v>137.80279932855774</v>
      </c>
      <c r="L142" s="37">
        <f t="shared" si="30"/>
        <v>2559883.3410133864</v>
      </c>
      <c r="M142" s="37">
        <f t="shared" si="31"/>
        <v>1952114.455288349</v>
      </c>
      <c r="N142" s="41">
        <f>jan!M142</f>
        <v>5858537.3592827115</v>
      </c>
      <c r="O142" s="41">
        <f t="shared" si="32"/>
        <v>-3906422.9039943628</v>
      </c>
      <c r="P142" s="4"/>
      <c r="Q142" s="65"/>
      <c r="R142" s="4"/>
    </row>
    <row r="143" spans="1:18" s="34" customFormat="1" x14ac:dyDescent="0.2">
      <c r="A143" s="33">
        <v>3048</v>
      </c>
      <c r="B143" s="34" t="s">
        <v>150</v>
      </c>
      <c r="C143" s="36">
        <v>73173443</v>
      </c>
      <c r="D143" s="36">
        <v>19709</v>
      </c>
      <c r="E143" s="37">
        <f t="shared" si="26"/>
        <v>3712.6918159216602</v>
      </c>
      <c r="F143" s="38">
        <f t="shared" si="23"/>
        <v>0.90179496992640551</v>
      </c>
      <c r="G143" s="39">
        <f t="shared" si="24"/>
        <v>242.58619104938879</v>
      </c>
      <c r="H143" s="39">
        <f t="shared" si="25"/>
        <v>0</v>
      </c>
      <c r="I143" s="37">
        <f t="shared" si="27"/>
        <v>242.58619104938879</v>
      </c>
      <c r="J143" s="40">
        <f t="shared" si="28"/>
        <v>-42.903352091277533</v>
      </c>
      <c r="K143" s="37">
        <f t="shared" si="29"/>
        <v>199.68283895811126</v>
      </c>
      <c r="L143" s="37">
        <f t="shared" si="30"/>
        <v>4781131.2393924035</v>
      </c>
      <c r="M143" s="37">
        <f t="shared" si="31"/>
        <v>3935549.0730254147</v>
      </c>
      <c r="N143" s="41">
        <f>jan!M143</f>
        <v>2476848.2861600351</v>
      </c>
      <c r="O143" s="41">
        <f t="shared" si="32"/>
        <v>1458700.7868653797</v>
      </c>
      <c r="P143" s="4"/>
      <c r="Q143" s="65"/>
      <c r="R143" s="4"/>
    </row>
    <row r="144" spans="1:18" s="34" customFormat="1" x14ac:dyDescent="0.2">
      <c r="A144" s="33">
        <v>3049</v>
      </c>
      <c r="B144" s="34" t="s">
        <v>151</v>
      </c>
      <c r="C144" s="36">
        <v>116521980</v>
      </c>
      <c r="D144" s="36">
        <v>27118</v>
      </c>
      <c r="E144" s="37">
        <f t="shared" si="26"/>
        <v>4296.8500626889891</v>
      </c>
      <c r="F144" s="38">
        <f t="shared" si="23"/>
        <v>1.0436841960444185</v>
      </c>
      <c r="G144" s="39">
        <f t="shared" si="24"/>
        <v>-107.90875701100849</v>
      </c>
      <c r="H144" s="39">
        <f t="shared" si="25"/>
        <v>0</v>
      </c>
      <c r="I144" s="37">
        <f t="shared" si="27"/>
        <v>-107.90875701100849</v>
      </c>
      <c r="J144" s="40">
        <f t="shared" si="28"/>
        <v>-42.903352091277533</v>
      </c>
      <c r="K144" s="37">
        <f t="shared" si="29"/>
        <v>-150.81210910228603</v>
      </c>
      <c r="L144" s="37">
        <f t="shared" si="30"/>
        <v>-2926269.6726245284</v>
      </c>
      <c r="M144" s="37">
        <f t="shared" si="31"/>
        <v>-4089722.7746357927</v>
      </c>
      <c r="N144" s="41">
        <f>jan!M144</f>
        <v>-6030729.8848095844</v>
      </c>
      <c r="O144" s="41">
        <f t="shared" si="32"/>
        <v>1941007.1101737916</v>
      </c>
      <c r="P144" s="4"/>
      <c r="Q144" s="65"/>
      <c r="R144" s="4"/>
    </row>
    <row r="145" spans="1:18" s="34" customFormat="1" x14ac:dyDescent="0.2">
      <c r="A145" s="33">
        <v>3050</v>
      </c>
      <c r="B145" s="34" t="s">
        <v>152</v>
      </c>
      <c r="C145" s="36">
        <v>11120071</v>
      </c>
      <c r="D145" s="36">
        <v>2713</v>
      </c>
      <c r="E145" s="37">
        <f t="shared" si="26"/>
        <v>4098.8098046443056</v>
      </c>
      <c r="F145" s="38">
        <f t="shared" si="23"/>
        <v>0.99558117069183139</v>
      </c>
      <c r="G145" s="39">
        <f t="shared" si="24"/>
        <v>10.915397815801589</v>
      </c>
      <c r="H145" s="39">
        <f t="shared" si="25"/>
        <v>0</v>
      </c>
      <c r="I145" s="37">
        <f t="shared" si="27"/>
        <v>10.915397815801589</v>
      </c>
      <c r="J145" s="40">
        <f t="shared" si="28"/>
        <v>-42.903352091277533</v>
      </c>
      <c r="K145" s="37">
        <f t="shared" si="29"/>
        <v>-31.987954275475943</v>
      </c>
      <c r="L145" s="37">
        <f t="shared" si="30"/>
        <v>29613.474274269709</v>
      </c>
      <c r="M145" s="37">
        <f t="shared" si="31"/>
        <v>-86783.31994936624</v>
      </c>
      <c r="N145" s="41">
        <f>jan!M145</f>
        <v>111435.20012949267</v>
      </c>
      <c r="O145" s="41">
        <f t="shared" si="32"/>
        <v>-198218.52007885891</v>
      </c>
      <c r="P145" s="4"/>
      <c r="Q145" s="65"/>
      <c r="R145" s="4"/>
    </row>
    <row r="146" spans="1:18" s="34" customFormat="1" x14ac:dyDescent="0.2">
      <c r="A146" s="33">
        <v>3051</v>
      </c>
      <c r="B146" s="34" t="s">
        <v>153</v>
      </c>
      <c r="C146" s="36">
        <v>6270682</v>
      </c>
      <c r="D146" s="36">
        <v>1386</v>
      </c>
      <c r="E146" s="37">
        <f t="shared" si="26"/>
        <v>4524.3015873015875</v>
      </c>
      <c r="F146" s="38">
        <f t="shared" si="23"/>
        <v>1.0989310764663569</v>
      </c>
      <c r="G146" s="39">
        <f t="shared" si="24"/>
        <v>-244.37967177856751</v>
      </c>
      <c r="H146" s="39">
        <f t="shared" si="25"/>
        <v>0</v>
      </c>
      <c r="I146" s="37">
        <f t="shared" si="27"/>
        <v>-244.37967177856751</v>
      </c>
      <c r="J146" s="40">
        <f t="shared" si="28"/>
        <v>-42.903352091277533</v>
      </c>
      <c r="K146" s="37">
        <f t="shared" si="29"/>
        <v>-287.28302386984507</v>
      </c>
      <c r="L146" s="37">
        <f t="shared" si="30"/>
        <v>-338710.22508509457</v>
      </c>
      <c r="M146" s="37">
        <f t="shared" si="31"/>
        <v>-398174.27108360524</v>
      </c>
      <c r="N146" s="41">
        <f>jan!M146</f>
        <v>749555.54811279383</v>
      </c>
      <c r="O146" s="41">
        <f t="shared" si="32"/>
        <v>-1147729.8191963991</v>
      </c>
      <c r="P146" s="4"/>
      <c r="Q146" s="65"/>
      <c r="R146" s="4"/>
    </row>
    <row r="147" spans="1:18" s="34" customFormat="1" x14ac:dyDescent="0.2">
      <c r="A147" s="33">
        <v>3052</v>
      </c>
      <c r="B147" s="34" t="s">
        <v>154</v>
      </c>
      <c r="C147" s="36">
        <v>20038935</v>
      </c>
      <c r="D147" s="36">
        <v>2412</v>
      </c>
      <c r="E147" s="37">
        <f t="shared" si="26"/>
        <v>8308.0161691542289</v>
      </c>
      <c r="F147" s="38">
        <f t="shared" si="23"/>
        <v>2.0179771343479098</v>
      </c>
      <c r="G147" s="39">
        <f t="shared" si="24"/>
        <v>-2514.6084208901525</v>
      </c>
      <c r="H147" s="39">
        <f t="shared" si="25"/>
        <v>0</v>
      </c>
      <c r="I147" s="37">
        <f t="shared" si="27"/>
        <v>-2514.6084208901525</v>
      </c>
      <c r="J147" s="40">
        <f t="shared" si="28"/>
        <v>-42.903352091277533</v>
      </c>
      <c r="K147" s="37">
        <f t="shared" si="29"/>
        <v>-2557.5117729814301</v>
      </c>
      <c r="L147" s="37">
        <f t="shared" si="30"/>
        <v>-6065235.5111870477</v>
      </c>
      <c r="M147" s="37">
        <f t="shared" si="31"/>
        <v>-6168718.3964312095</v>
      </c>
      <c r="N147" s="41">
        <f>jan!M147</f>
        <v>763742.4395729145</v>
      </c>
      <c r="O147" s="41">
        <f t="shared" si="32"/>
        <v>-6932460.836004124</v>
      </c>
      <c r="P147" s="4"/>
      <c r="Q147" s="65"/>
      <c r="R147" s="4"/>
    </row>
    <row r="148" spans="1:18" s="34" customFormat="1" x14ac:dyDescent="0.2">
      <c r="A148" s="33">
        <v>3053</v>
      </c>
      <c r="B148" s="34" t="s">
        <v>127</v>
      </c>
      <c r="C148" s="36">
        <v>23215983</v>
      </c>
      <c r="D148" s="36">
        <v>6867</v>
      </c>
      <c r="E148" s="37">
        <f t="shared" si="26"/>
        <v>3380.8042813455659</v>
      </c>
      <c r="F148" s="38">
        <f t="shared" si="23"/>
        <v>0.82118108541854229</v>
      </c>
      <c r="G148" s="39">
        <f t="shared" si="24"/>
        <v>441.71871179504541</v>
      </c>
      <c r="H148" s="39">
        <f t="shared" si="25"/>
        <v>113.57417384530403</v>
      </c>
      <c r="I148" s="37">
        <f t="shared" si="27"/>
        <v>555.29288564034948</v>
      </c>
      <c r="J148" s="40">
        <f t="shared" si="28"/>
        <v>-42.903352091277533</v>
      </c>
      <c r="K148" s="37">
        <f t="shared" si="29"/>
        <v>512.38953354907198</v>
      </c>
      <c r="L148" s="37">
        <f t="shared" si="30"/>
        <v>3813196.2456922801</v>
      </c>
      <c r="M148" s="37">
        <f t="shared" si="31"/>
        <v>3518578.9268814772</v>
      </c>
      <c r="N148" s="41">
        <f>jan!M148</f>
        <v>2674004.190649753</v>
      </c>
      <c r="O148" s="41">
        <f t="shared" si="32"/>
        <v>844574.73623172427</v>
      </c>
      <c r="P148" s="4"/>
      <c r="Q148" s="65"/>
      <c r="R148" s="4"/>
    </row>
    <row r="149" spans="1:18" s="34" customFormat="1" x14ac:dyDescent="0.2">
      <c r="A149" s="33">
        <v>3054</v>
      </c>
      <c r="B149" s="34" t="s">
        <v>128</v>
      </c>
      <c r="C149" s="36">
        <v>32779860</v>
      </c>
      <c r="D149" s="36">
        <v>9062</v>
      </c>
      <c r="E149" s="37">
        <f t="shared" si="26"/>
        <v>3617.2875744868684</v>
      </c>
      <c r="F149" s="38">
        <f t="shared" si="23"/>
        <v>0.87862173893896311</v>
      </c>
      <c r="G149" s="39">
        <f t="shared" si="24"/>
        <v>299.8287359102639</v>
      </c>
      <c r="H149" s="39">
        <f t="shared" si="25"/>
        <v>30.80502124584816</v>
      </c>
      <c r="I149" s="37">
        <f t="shared" si="27"/>
        <v>330.63375715611204</v>
      </c>
      <c r="J149" s="40">
        <f t="shared" si="28"/>
        <v>-42.903352091277533</v>
      </c>
      <c r="K149" s="37">
        <f t="shared" si="29"/>
        <v>287.73040506483449</v>
      </c>
      <c r="L149" s="37">
        <f t="shared" si="30"/>
        <v>2996203.1073486875</v>
      </c>
      <c r="M149" s="37">
        <f t="shared" si="31"/>
        <v>2607412.93069753</v>
      </c>
      <c r="N149" s="41">
        <f>jan!M149</f>
        <v>1553533.2899275562</v>
      </c>
      <c r="O149" s="41">
        <f t="shared" si="32"/>
        <v>1053879.6407699739</v>
      </c>
      <c r="P149" s="4"/>
      <c r="Q149" s="65"/>
      <c r="R149" s="4"/>
    </row>
    <row r="150" spans="1:18" s="34" customFormat="1" x14ac:dyDescent="0.2">
      <c r="A150" s="33">
        <v>3401</v>
      </c>
      <c r="B150" s="34" t="s">
        <v>91</v>
      </c>
      <c r="C150" s="36">
        <v>56823527</v>
      </c>
      <c r="D150" s="36">
        <v>17851</v>
      </c>
      <c r="E150" s="37">
        <f t="shared" si="26"/>
        <v>3183.2125371127668</v>
      </c>
      <c r="F150" s="38">
        <f t="shared" si="23"/>
        <v>0.77318700191180523</v>
      </c>
      <c r="G150" s="39">
        <f t="shared" si="24"/>
        <v>560.2737583347249</v>
      </c>
      <c r="H150" s="39">
        <f t="shared" si="25"/>
        <v>182.73128432678371</v>
      </c>
      <c r="I150" s="37">
        <f t="shared" si="27"/>
        <v>743.00504266150858</v>
      </c>
      <c r="J150" s="40">
        <f t="shared" si="28"/>
        <v>-42.903352091277533</v>
      </c>
      <c r="K150" s="37">
        <f t="shared" si="29"/>
        <v>700.10169057023109</v>
      </c>
      <c r="L150" s="37">
        <f t="shared" si="30"/>
        <v>13263383.016550589</v>
      </c>
      <c r="M150" s="37">
        <f t="shared" si="31"/>
        <v>12497515.278369196</v>
      </c>
      <c r="N150" s="41">
        <f>jan!M150</f>
        <v>10501156.050296884</v>
      </c>
      <c r="O150" s="41">
        <f t="shared" si="32"/>
        <v>1996359.2280723117</v>
      </c>
      <c r="P150" s="4"/>
      <c r="Q150" s="65"/>
      <c r="R150" s="4"/>
    </row>
    <row r="151" spans="1:18" s="34" customFormat="1" x14ac:dyDescent="0.2">
      <c r="A151" s="33">
        <v>3403</v>
      </c>
      <c r="B151" s="34" t="s">
        <v>92</v>
      </c>
      <c r="C151" s="36">
        <v>115487303</v>
      </c>
      <c r="D151" s="36">
        <v>31509</v>
      </c>
      <c r="E151" s="37">
        <f t="shared" si="26"/>
        <v>3665.2163826208384</v>
      </c>
      <c r="F151" s="38">
        <f t="shared" si="23"/>
        <v>0.89026341571494194</v>
      </c>
      <c r="G151" s="39">
        <f t="shared" si="24"/>
        <v>271.07145102988187</v>
      </c>
      <c r="H151" s="39">
        <f t="shared" si="25"/>
        <v>14.029938398958642</v>
      </c>
      <c r="I151" s="37">
        <f t="shared" si="27"/>
        <v>285.10138942884049</v>
      </c>
      <c r="J151" s="40">
        <f t="shared" si="28"/>
        <v>-42.903352091277533</v>
      </c>
      <c r="K151" s="37">
        <f t="shared" si="29"/>
        <v>242.19803733756297</v>
      </c>
      <c r="L151" s="37">
        <f t="shared" si="30"/>
        <v>8983259.6795133352</v>
      </c>
      <c r="M151" s="37">
        <f t="shared" si="31"/>
        <v>7631417.9584692717</v>
      </c>
      <c r="N151" s="41">
        <f>jan!M151</f>
        <v>4818476.8889348265</v>
      </c>
      <c r="O151" s="41">
        <f t="shared" si="32"/>
        <v>2812941.0695344452</v>
      </c>
      <c r="P151" s="4"/>
      <c r="Q151" s="65"/>
      <c r="R151" s="4"/>
    </row>
    <row r="152" spans="1:18" s="34" customFormat="1" x14ac:dyDescent="0.2">
      <c r="A152" s="33">
        <v>3405</v>
      </c>
      <c r="B152" s="34" t="s">
        <v>112</v>
      </c>
      <c r="C152" s="36">
        <v>106817439</v>
      </c>
      <c r="D152" s="36">
        <v>28493</v>
      </c>
      <c r="E152" s="37">
        <f t="shared" si="26"/>
        <v>3748.901098515425</v>
      </c>
      <c r="F152" s="38">
        <f t="shared" si="23"/>
        <v>0.91059003036413666</v>
      </c>
      <c r="G152" s="39">
        <f t="shared" si="24"/>
        <v>220.86062149312991</v>
      </c>
      <c r="H152" s="39">
        <f t="shared" si="25"/>
        <v>0</v>
      </c>
      <c r="I152" s="37">
        <f t="shared" si="27"/>
        <v>220.86062149312991</v>
      </c>
      <c r="J152" s="40">
        <f t="shared" si="28"/>
        <v>-42.903352091277533</v>
      </c>
      <c r="K152" s="37">
        <f t="shared" si="29"/>
        <v>177.95726940185239</v>
      </c>
      <c r="L152" s="37">
        <f t="shared" si="30"/>
        <v>6292981.6882037502</v>
      </c>
      <c r="M152" s="37">
        <f t="shared" si="31"/>
        <v>5070536.4770669797</v>
      </c>
      <c r="N152" s="41">
        <f>jan!M152</f>
        <v>4015943.1146662855</v>
      </c>
      <c r="O152" s="41">
        <f t="shared" si="32"/>
        <v>1054593.3624006943</v>
      </c>
      <c r="P152" s="4"/>
      <c r="Q152" s="65"/>
      <c r="R152" s="4"/>
    </row>
    <row r="153" spans="1:18" s="34" customFormat="1" x14ac:dyDescent="0.2">
      <c r="A153" s="33">
        <v>3407</v>
      </c>
      <c r="B153" s="34" t="s">
        <v>113</v>
      </c>
      <c r="C153" s="36">
        <v>104529913</v>
      </c>
      <c r="D153" s="36">
        <v>30395</v>
      </c>
      <c r="E153" s="37">
        <f t="shared" si="26"/>
        <v>3439.0496134232603</v>
      </c>
      <c r="F153" s="38">
        <f t="shared" si="23"/>
        <v>0.83532859619875466</v>
      </c>
      <c r="G153" s="39">
        <f t="shared" si="24"/>
        <v>406.77151254842875</v>
      </c>
      <c r="H153" s="39">
        <f t="shared" si="25"/>
        <v>93.188307618110969</v>
      </c>
      <c r="I153" s="37">
        <f t="shared" si="27"/>
        <v>499.95982016653971</v>
      </c>
      <c r="J153" s="40">
        <f t="shared" si="28"/>
        <v>-42.903352091277533</v>
      </c>
      <c r="K153" s="37">
        <f t="shared" si="29"/>
        <v>457.05646807526216</v>
      </c>
      <c r="L153" s="37">
        <f t="shared" si="30"/>
        <v>15196278.733961975</v>
      </c>
      <c r="M153" s="37">
        <f t="shared" si="31"/>
        <v>13892231.347147593</v>
      </c>
      <c r="N153" s="41">
        <f>jan!M153</f>
        <v>9683955.3387722727</v>
      </c>
      <c r="O153" s="41">
        <f t="shared" si="32"/>
        <v>4208276.0083753206</v>
      </c>
      <c r="P153" s="4"/>
      <c r="Q153" s="65"/>
      <c r="R153" s="4"/>
    </row>
    <row r="154" spans="1:18" s="34" customFormat="1" x14ac:dyDescent="0.2">
      <c r="A154" s="33">
        <v>3411</v>
      </c>
      <c r="B154" s="34" t="s">
        <v>93</v>
      </c>
      <c r="C154" s="36">
        <v>113104395</v>
      </c>
      <c r="D154" s="36">
        <v>34897</v>
      </c>
      <c r="E154" s="37">
        <f t="shared" si="26"/>
        <v>3241.0922142304498</v>
      </c>
      <c r="F154" s="38">
        <f t="shared" si="23"/>
        <v>0.7872456968624213</v>
      </c>
      <c r="G154" s="39">
        <f t="shared" si="24"/>
        <v>525.545952064115</v>
      </c>
      <c r="H154" s="39">
        <f t="shared" si="25"/>
        <v>162.47339733559465</v>
      </c>
      <c r="I154" s="37">
        <f t="shared" si="27"/>
        <v>688.01934939970965</v>
      </c>
      <c r="J154" s="40">
        <f t="shared" si="28"/>
        <v>-42.903352091277533</v>
      </c>
      <c r="K154" s="37">
        <f t="shared" si="29"/>
        <v>645.11599730843216</v>
      </c>
      <c r="L154" s="37">
        <f t="shared" si="30"/>
        <v>24009811.236001667</v>
      </c>
      <c r="M154" s="37">
        <f t="shared" si="31"/>
        <v>22512612.958072357</v>
      </c>
      <c r="N154" s="41">
        <f>jan!M154</f>
        <v>18073957.16280099</v>
      </c>
      <c r="O154" s="41">
        <f t="shared" si="32"/>
        <v>4438655.7952713668</v>
      </c>
      <c r="P154" s="4"/>
      <c r="Q154" s="65"/>
      <c r="R154" s="4"/>
    </row>
    <row r="155" spans="1:18" s="34" customFormat="1" x14ac:dyDescent="0.2">
      <c r="A155" s="33">
        <v>3412</v>
      </c>
      <c r="B155" s="34" t="s">
        <v>94</v>
      </c>
      <c r="C155" s="36">
        <v>23274522</v>
      </c>
      <c r="D155" s="36">
        <v>7625</v>
      </c>
      <c r="E155" s="37">
        <f t="shared" si="26"/>
        <v>3052.3963278688525</v>
      </c>
      <c r="F155" s="38">
        <f t="shared" si="23"/>
        <v>0.74141237440970631</v>
      </c>
      <c r="G155" s="39">
        <f t="shared" si="24"/>
        <v>638.7634838810734</v>
      </c>
      <c r="H155" s="39">
        <f t="shared" si="25"/>
        <v>228.51695756215369</v>
      </c>
      <c r="I155" s="37">
        <f t="shared" si="27"/>
        <v>867.28044144322712</v>
      </c>
      <c r="J155" s="40">
        <f t="shared" si="28"/>
        <v>-42.903352091277533</v>
      </c>
      <c r="K155" s="37">
        <f t="shared" si="29"/>
        <v>824.37708935194962</v>
      </c>
      <c r="L155" s="37">
        <f t="shared" si="30"/>
        <v>6613013.3660046067</v>
      </c>
      <c r="M155" s="37">
        <f t="shared" si="31"/>
        <v>6285875.306308616</v>
      </c>
      <c r="N155" s="41">
        <f>jan!M155</f>
        <v>5115141.1554906601</v>
      </c>
      <c r="O155" s="41">
        <f t="shared" si="32"/>
        <v>1170734.1508179558</v>
      </c>
      <c r="P155" s="4"/>
      <c r="Q155" s="65"/>
      <c r="R155" s="4"/>
    </row>
    <row r="156" spans="1:18" s="34" customFormat="1" x14ac:dyDescent="0.2">
      <c r="A156" s="33">
        <v>3413</v>
      </c>
      <c r="B156" s="34" t="s">
        <v>95</v>
      </c>
      <c r="C156" s="36">
        <v>67080678</v>
      </c>
      <c r="D156" s="36">
        <v>21072</v>
      </c>
      <c r="E156" s="37">
        <f t="shared" si="26"/>
        <v>3183.4034738041</v>
      </c>
      <c r="F156" s="38">
        <f t="shared" si="23"/>
        <v>0.77323337951499882</v>
      </c>
      <c r="G156" s="39">
        <f t="shared" si="24"/>
        <v>560.15919631992494</v>
      </c>
      <c r="H156" s="39">
        <f t="shared" si="25"/>
        <v>182.66445648481707</v>
      </c>
      <c r="I156" s="37">
        <f t="shared" si="27"/>
        <v>742.82365280474198</v>
      </c>
      <c r="J156" s="40">
        <f t="shared" si="28"/>
        <v>-42.903352091277533</v>
      </c>
      <c r="K156" s="37">
        <f t="shared" si="29"/>
        <v>699.92030071346448</v>
      </c>
      <c r="L156" s="37">
        <f t="shared" si="30"/>
        <v>15652780.011901524</v>
      </c>
      <c r="M156" s="37">
        <f t="shared" si="31"/>
        <v>14748720.576634124</v>
      </c>
      <c r="N156" s="41">
        <f>jan!M156</f>
        <v>11672626.009403177</v>
      </c>
      <c r="O156" s="41">
        <f t="shared" si="32"/>
        <v>3076094.5672309473</v>
      </c>
      <c r="P156" s="4"/>
      <c r="Q156" s="65"/>
      <c r="R156" s="4"/>
    </row>
    <row r="157" spans="1:18" s="34" customFormat="1" x14ac:dyDescent="0.2">
      <c r="A157" s="33">
        <v>3414</v>
      </c>
      <c r="B157" s="34" t="s">
        <v>96</v>
      </c>
      <c r="C157" s="36">
        <v>14164433</v>
      </c>
      <c r="D157" s="36">
        <v>5038</v>
      </c>
      <c r="E157" s="37">
        <f t="shared" si="26"/>
        <v>2811.5190551806272</v>
      </c>
      <c r="F157" s="38">
        <f t="shared" si="23"/>
        <v>0.68290444440908271</v>
      </c>
      <c r="G157" s="39">
        <f t="shared" si="24"/>
        <v>783.28984749400854</v>
      </c>
      <c r="H157" s="39">
        <f t="shared" si="25"/>
        <v>312.82400300303254</v>
      </c>
      <c r="I157" s="37">
        <f t="shared" si="27"/>
        <v>1096.1138504970411</v>
      </c>
      <c r="J157" s="40">
        <f t="shared" si="28"/>
        <v>-42.903352091277533</v>
      </c>
      <c r="K157" s="37">
        <f t="shared" si="29"/>
        <v>1053.2104984057635</v>
      </c>
      <c r="L157" s="37">
        <f t="shared" si="30"/>
        <v>5522221.5788040934</v>
      </c>
      <c r="M157" s="37">
        <f t="shared" si="31"/>
        <v>5306074.4909682367</v>
      </c>
      <c r="N157" s="41">
        <f>jan!M157</f>
        <v>4429456.9772671415</v>
      </c>
      <c r="O157" s="41">
        <f t="shared" si="32"/>
        <v>876617.51370109525</v>
      </c>
      <c r="P157" s="4"/>
      <c r="Q157" s="65"/>
      <c r="R157" s="4"/>
    </row>
    <row r="158" spans="1:18" s="34" customFormat="1" x14ac:dyDescent="0.2">
      <c r="A158" s="33">
        <v>3415</v>
      </c>
      <c r="B158" s="34" t="s">
        <v>97</v>
      </c>
      <c r="C158" s="36">
        <v>25259663</v>
      </c>
      <c r="D158" s="36">
        <v>7914</v>
      </c>
      <c r="E158" s="37">
        <f t="shared" si="26"/>
        <v>3191.769396007076</v>
      </c>
      <c r="F158" s="38">
        <f t="shared" si="23"/>
        <v>0.77526542174621393</v>
      </c>
      <c r="G158" s="39">
        <f t="shared" si="24"/>
        <v>555.13964299813927</v>
      </c>
      <c r="H158" s="39">
        <f t="shared" si="25"/>
        <v>179.73638371377547</v>
      </c>
      <c r="I158" s="37">
        <f t="shared" si="27"/>
        <v>734.87602671191473</v>
      </c>
      <c r="J158" s="40">
        <f t="shared" si="28"/>
        <v>-42.903352091277533</v>
      </c>
      <c r="K158" s="37">
        <f t="shared" si="29"/>
        <v>691.97267462063724</v>
      </c>
      <c r="L158" s="37">
        <f t="shared" si="30"/>
        <v>5815808.8753980929</v>
      </c>
      <c r="M158" s="37">
        <f t="shared" si="31"/>
        <v>5476271.7469477234</v>
      </c>
      <c r="N158" s="41">
        <f>jan!M158</f>
        <v>4664190.7487479458</v>
      </c>
      <c r="O158" s="41">
        <f t="shared" si="32"/>
        <v>812080.99819977768</v>
      </c>
      <c r="P158" s="4"/>
      <c r="Q158" s="65"/>
      <c r="R158" s="4"/>
    </row>
    <row r="159" spans="1:18" s="34" customFormat="1" x14ac:dyDescent="0.2">
      <c r="A159" s="33">
        <v>3416</v>
      </c>
      <c r="B159" s="34" t="s">
        <v>98</v>
      </c>
      <c r="C159" s="36">
        <v>16525791</v>
      </c>
      <c r="D159" s="36">
        <v>6099</v>
      </c>
      <c r="E159" s="37">
        <f t="shared" si="26"/>
        <v>2709.590260698475</v>
      </c>
      <c r="F159" s="38">
        <f t="shared" si="23"/>
        <v>0.65814643089433889</v>
      </c>
      <c r="G159" s="39">
        <f t="shared" si="24"/>
        <v>844.44712418329993</v>
      </c>
      <c r="H159" s="39">
        <f t="shared" si="25"/>
        <v>348.49908107178578</v>
      </c>
      <c r="I159" s="37">
        <f t="shared" si="27"/>
        <v>1192.9462052550857</v>
      </c>
      <c r="J159" s="40">
        <f t="shared" si="28"/>
        <v>-42.903352091277533</v>
      </c>
      <c r="K159" s="37">
        <f t="shared" si="29"/>
        <v>1150.0428531638081</v>
      </c>
      <c r="L159" s="37">
        <f t="shared" si="30"/>
        <v>7275778.9058507681</v>
      </c>
      <c r="M159" s="37">
        <f t="shared" si="31"/>
        <v>7014111.3614460658</v>
      </c>
      <c r="N159" s="41">
        <f>jan!M159</f>
        <v>6065204.6464573815</v>
      </c>
      <c r="O159" s="41">
        <f t="shared" si="32"/>
        <v>948906.71498868428</v>
      </c>
      <c r="P159" s="4"/>
      <c r="Q159" s="65"/>
      <c r="R159" s="4"/>
    </row>
    <row r="160" spans="1:18" s="34" customFormat="1" x14ac:dyDescent="0.2">
      <c r="A160" s="33">
        <v>3417</v>
      </c>
      <c r="B160" s="34" t="s">
        <v>99</v>
      </c>
      <c r="C160" s="36">
        <v>13302011</v>
      </c>
      <c r="D160" s="36">
        <v>4545</v>
      </c>
      <c r="E160" s="37">
        <f t="shared" si="26"/>
        <v>2926.7350935093509</v>
      </c>
      <c r="F160" s="38">
        <f t="shared" si="23"/>
        <v>0.71088986549200606</v>
      </c>
      <c r="G160" s="39">
        <f t="shared" si="24"/>
        <v>714.16022449677439</v>
      </c>
      <c r="H160" s="39">
        <f t="shared" si="25"/>
        <v>272.49838958797926</v>
      </c>
      <c r="I160" s="37">
        <f t="shared" si="27"/>
        <v>986.65861408475371</v>
      </c>
      <c r="J160" s="40">
        <f t="shared" si="28"/>
        <v>-42.903352091277533</v>
      </c>
      <c r="K160" s="37">
        <f t="shared" si="29"/>
        <v>943.75526199347621</v>
      </c>
      <c r="L160" s="37">
        <f t="shared" si="30"/>
        <v>4484363.4010152053</v>
      </c>
      <c r="M160" s="37">
        <f t="shared" si="31"/>
        <v>4289367.6657603495</v>
      </c>
      <c r="N160" s="41">
        <f>jan!M160</f>
        <v>4096271.6652400061</v>
      </c>
      <c r="O160" s="41">
        <f t="shared" si="32"/>
        <v>193096.00052034343</v>
      </c>
      <c r="P160" s="4"/>
      <c r="Q160" s="65"/>
      <c r="R160" s="4"/>
    </row>
    <row r="161" spans="1:18" s="34" customFormat="1" x14ac:dyDescent="0.2">
      <c r="A161" s="33">
        <v>3418</v>
      </c>
      <c r="B161" s="34" t="s">
        <v>100</v>
      </c>
      <c r="C161" s="36">
        <v>19774253</v>
      </c>
      <c r="D161" s="36">
        <v>7227</v>
      </c>
      <c r="E161" s="37">
        <f t="shared" si="26"/>
        <v>2736.1634149716342</v>
      </c>
      <c r="F161" s="38">
        <f t="shared" si="23"/>
        <v>0.6646009221494027</v>
      </c>
      <c r="G161" s="39">
        <f t="shared" si="24"/>
        <v>828.50323161940435</v>
      </c>
      <c r="H161" s="39">
        <f t="shared" si="25"/>
        <v>339.1984770761801</v>
      </c>
      <c r="I161" s="37">
        <f t="shared" si="27"/>
        <v>1167.7017086955843</v>
      </c>
      <c r="J161" s="40">
        <f t="shared" si="28"/>
        <v>-42.903352091277533</v>
      </c>
      <c r="K161" s="37">
        <f t="shared" si="29"/>
        <v>1124.7983566043067</v>
      </c>
      <c r="L161" s="37">
        <f t="shared" si="30"/>
        <v>8438980.2487429883</v>
      </c>
      <c r="M161" s="37">
        <f t="shared" si="31"/>
        <v>8128917.7231793245</v>
      </c>
      <c r="N161" s="41">
        <f>jan!M161</f>
        <v>7080071.1973024253</v>
      </c>
      <c r="O161" s="41">
        <f t="shared" si="32"/>
        <v>1048846.5258768992</v>
      </c>
      <c r="P161" s="4"/>
      <c r="Q161" s="65"/>
      <c r="R161" s="4"/>
    </row>
    <row r="162" spans="1:18" s="34" customFormat="1" x14ac:dyDescent="0.2">
      <c r="A162" s="33">
        <v>3419</v>
      </c>
      <c r="B162" s="34" t="s">
        <v>404</v>
      </c>
      <c r="C162" s="36">
        <v>10773343</v>
      </c>
      <c r="D162" s="36">
        <v>3587</v>
      </c>
      <c r="E162" s="37">
        <f t="shared" si="26"/>
        <v>3003.4410370783385</v>
      </c>
      <c r="F162" s="38">
        <f t="shared" si="23"/>
        <v>0.72952136993773653</v>
      </c>
      <c r="G162" s="39">
        <f t="shared" si="24"/>
        <v>668.13665835538188</v>
      </c>
      <c r="H162" s="39">
        <f t="shared" si="25"/>
        <v>245.65130933883361</v>
      </c>
      <c r="I162" s="37">
        <f t="shared" si="27"/>
        <v>913.78796769421547</v>
      </c>
      <c r="J162" s="40">
        <f t="shared" si="28"/>
        <v>-42.903352091277533</v>
      </c>
      <c r="K162" s="37">
        <f t="shared" si="29"/>
        <v>870.88461560293797</v>
      </c>
      <c r="L162" s="37">
        <f t="shared" si="30"/>
        <v>3277757.440119151</v>
      </c>
      <c r="M162" s="37">
        <f t="shared" si="31"/>
        <v>3123863.1161677386</v>
      </c>
      <c r="N162" s="41">
        <f>jan!M162</f>
        <v>3307371.8133698357</v>
      </c>
      <c r="O162" s="41">
        <f t="shared" si="32"/>
        <v>-183508.69720209716</v>
      </c>
      <c r="P162" s="4"/>
      <c r="Q162" s="65"/>
      <c r="R162" s="4"/>
    </row>
    <row r="163" spans="1:18" s="34" customFormat="1" x14ac:dyDescent="0.2">
      <c r="A163" s="33">
        <v>3420</v>
      </c>
      <c r="B163" s="34" t="s">
        <v>101</v>
      </c>
      <c r="C163" s="36">
        <v>69557055</v>
      </c>
      <c r="D163" s="36">
        <v>21292</v>
      </c>
      <c r="E163" s="37">
        <f t="shared" si="26"/>
        <v>3266.8164099192186</v>
      </c>
      <c r="F163" s="38">
        <f t="shared" si="23"/>
        <v>0.79349398016405459</v>
      </c>
      <c r="G163" s="39">
        <f t="shared" si="24"/>
        <v>510.11143465085377</v>
      </c>
      <c r="H163" s="39">
        <f t="shared" si="25"/>
        <v>153.46992884452558</v>
      </c>
      <c r="I163" s="37">
        <f t="shared" si="27"/>
        <v>663.58136349537938</v>
      </c>
      <c r="J163" s="40">
        <f t="shared" si="28"/>
        <v>-42.903352091277533</v>
      </c>
      <c r="K163" s="37">
        <f t="shared" si="29"/>
        <v>620.67801140410188</v>
      </c>
      <c r="L163" s="37">
        <f t="shared" si="30"/>
        <v>14128974.391543617</v>
      </c>
      <c r="M163" s="37">
        <f t="shared" si="31"/>
        <v>13215476.218816137</v>
      </c>
      <c r="N163" s="41">
        <f>jan!M163</f>
        <v>11562119.105135361</v>
      </c>
      <c r="O163" s="41">
        <f t="shared" si="32"/>
        <v>1653357.1136807762</v>
      </c>
      <c r="P163" s="4"/>
      <c r="Q163" s="65"/>
      <c r="R163" s="4"/>
    </row>
    <row r="164" spans="1:18" s="34" customFormat="1" x14ac:dyDescent="0.2">
      <c r="A164" s="33">
        <v>3421</v>
      </c>
      <c r="B164" s="34" t="s">
        <v>102</v>
      </c>
      <c r="C164" s="36">
        <v>21219503</v>
      </c>
      <c r="D164" s="36">
        <v>6580</v>
      </c>
      <c r="E164" s="37">
        <f t="shared" si="26"/>
        <v>3224.8484802431612</v>
      </c>
      <c r="F164" s="38">
        <f t="shared" si="23"/>
        <v>0.78330017207101788</v>
      </c>
      <c r="G164" s="39">
        <f t="shared" si="24"/>
        <v>535.29219245648812</v>
      </c>
      <c r="H164" s="39">
        <f t="shared" si="25"/>
        <v>168.15870423114563</v>
      </c>
      <c r="I164" s="37">
        <f t="shared" si="27"/>
        <v>703.45089668763376</v>
      </c>
      <c r="J164" s="40">
        <f t="shared" si="28"/>
        <v>-42.903352091277533</v>
      </c>
      <c r="K164" s="37">
        <f t="shared" si="29"/>
        <v>660.54754459635626</v>
      </c>
      <c r="L164" s="37">
        <f t="shared" si="30"/>
        <v>4628706.9002046306</v>
      </c>
      <c r="M164" s="37">
        <f t="shared" si="31"/>
        <v>4346402.8434440242</v>
      </c>
      <c r="N164" s="41">
        <f>jan!M164</f>
        <v>4121527.86326276</v>
      </c>
      <c r="O164" s="41">
        <f t="shared" si="32"/>
        <v>224874.98018126423</v>
      </c>
      <c r="P164" s="4"/>
      <c r="Q164" s="65"/>
      <c r="R164" s="4"/>
    </row>
    <row r="165" spans="1:18" s="34" customFormat="1" x14ac:dyDescent="0.2">
      <c r="A165" s="33">
        <v>3422</v>
      </c>
      <c r="B165" s="34" t="s">
        <v>103</v>
      </c>
      <c r="C165" s="36">
        <v>16836007</v>
      </c>
      <c r="D165" s="36">
        <v>4338</v>
      </c>
      <c r="E165" s="37">
        <f t="shared" si="26"/>
        <v>3881.0527893038266</v>
      </c>
      <c r="F165" s="38">
        <f t="shared" si="23"/>
        <v>0.9426890399046487</v>
      </c>
      <c r="G165" s="39">
        <f t="shared" si="24"/>
        <v>141.56960702008899</v>
      </c>
      <c r="H165" s="39">
        <f t="shared" si="25"/>
        <v>0</v>
      </c>
      <c r="I165" s="37">
        <f t="shared" si="27"/>
        <v>141.56960702008899</v>
      </c>
      <c r="J165" s="40">
        <f t="shared" si="28"/>
        <v>-42.903352091277533</v>
      </c>
      <c r="K165" s="37">
        <f t="shared" si="29"/>
        <v>98.666254928811469</v>
      </c>
      <c r="L165" s="37">
        <f t="shared" si="30"/>
        <v>614128.95525314601</v>
      </c>
      <c r="M165" s="37">
        <f t="shared" si="31"/>
        <v>428014.21388118417</v>
      </c>
      <c r="N165" s="41">
        <f>jan!M165</f>
        <v>2241208.3226647191</v>
      </c>
      <c r="O165" s="41">
        <f t="shared" si="32"/>
        <v>-1813194.108783535</v>
      </c>
      <c r="P165" s="4"/>
      <c r="Q165" s="65"/>
      <c r="R165" s="4"/>
    </row>
    <row r="166" spans="1:18" s="34" customFormat="1" x14ac:dyDescent="0.2">
      <c r="A166" s="33">
        <v>3423</v>
      </c>
      <c r="B166" s="34" t="s">
        <v>104</v>
      </c>
      <c r="C166" s="36">
        <v>7119372</v>
      </c>
      <c r="D166" s="36">
        <v>2378</v>
      </c>
      <c r="E166" s="37">
        <f t="shared" si="26"/>
        <v>2993.848612279226</v>
      </c>
      <c r="F166" s="38">
        <f t="shared" si="23"/>
        <v>0.72719141613005989</v>
      </c>
      <c r="G166" s="39">
        <f t="shared" si="24"/>
        <v>673.89211323484926</v>
      </c>
      <c r="H166" s="39">
        <f t="shared" si="25"/>
        <v>249.00865801852296</v>
      </c>
      <c r="I166" s="37">
        <f t="shared" si="27"/>
        <v>922.90077125337223</v>
      </c>
      <c r="J166" s="40">
        <f t="shared" si="28"/>
        <v>-42.903352091277533</v>
      </c>
      <c r="K166" s="37">
        <f t="shared" si="29"/>
        <v>879.99741916209473</v>
      </c>
      <c r="L166" s="37">
        <f t="shared" si="30"/>
        <v>2194658.034040519</v>
      </c>
      <c r="M166" s="37">
        <f t="shared" si="31"/>
        <v>2092633.8627674612</v>
      </c>
      <c r="N166" s="41">
        <f>jan!M166</f>
        <v>2171229.8197779395</v>
      </c>
      <c r="O166" s="41">
        <f t="shared" si="32"/>
        <v>-78595.957010478247</v>
      </c>
      <c r="P166" s="4"/>
      <c r="Q166" s="65"/>
      <c r="R166" s="4"/>
    </row>
    <row r="167" spans="1:18" s="34" customFormat="1" x14ac:dyDescent="0.2">
      <c r="A167" s="33">
        <v>3424</v>
      </c>
      <c r="B167" s="34" t="s">
        <v>105</v>
      </c>
      <c r="C167" s="36">
        <v>7318623</v>
      </c>
      <c r="D167" s="36">
        <v>1741</v>
      </c>
      <c r="E167" s="37">
        <f t="shared" si="26"/>
        <v>4203.689259046525</v>
      </c>
      <c r="F167" s="38">
        <f t="shared" si="23"/>
        <v>1.0210558852972687</v>
      </c>
      <c r="G167" s="39">
        <f t="shared" si="24"/>
        <v>-52.012274825530035</v>
      </c>
      <c r="H167" s="39">
        <f t="shared" si="25"/>
        <v>0</v>
      </c>
      <c r="I167" s="37">
        <f t="shared" si="27"/>
        <v>-52.012274825530035</v>
      </c>
      <c r="J167" s="40">
        <f t="shared" si="28"/>
        <v>-42.903352091277533</v>
      </c>
      <c r="K167" s="37">
        <f t="shared" si="29"/>
        <v>-94.915626916807568</v>
      </c>
      <c r="L167" s="37">
        <f t="shared" si="30"/>
        <v>-90553.370471247792</v>
      </c>
      <c r="M167" s="37">
        <f t="shared" si="31"/>
        <v>-165248.10646216199</v>
      </c>
      <c r="N167" s="41">
        <f>jan!M167</f>
        <v>1843357.5650897366</v>
      </c>
      <c r="O167" s="41">
        <f t="shared" si="32"/>
        <v>-2008605.6715518986</v>
      </c>
      <c r="P167" s="4"/>
      <c r="Q167" s="65"/>
      <c r="R167" s="4"/>
    </row>
    <row r="168" spans="1:18" s="34" customFormat="1" x14ac:dyDescent="0.2">
      <c r="A168" s="33">
        <v>3425</v>
      </c>
      <c r="B168" s="34" t="s">
        <v>106</v>
      </c>
      <c r="C168" s="36">
        <v>4029047</v>
      </c>
      <c r="D168" s="36">
        <v>1250</v>
      </c>
      <c r="E168" s="37">
        <f t="shared" si="26"/>
        <v>3223.2375999999999</v>
      </c>
      <c r="F168" s="38">
        <f t="shared" si="23"/>
        <v>0.78290889701441146</v>
      </c>
      <c r="G168" s="39">
        <f t="shared" si="24"/>
        <v>536.25872060238498</v>
      </c>
      <c r="H168" s="39">
        <f t="shared" si="25"/>
        <v>168.72251231625211</v>
      </c>
      <c r="I168" s="37">
        <f t="shared" si="27"/>
        <v>704.98123291863703</v>
      </c>
      <c r="J168" s="40">
        <f t="shared" si="28"/>
        <v>-42.903352091277533</v>
      </c>
      <c r="K168" s="37">
        <f t="shared" si="29"/>
        <v>662.07788082735954</v>
      </c>
      <c r="L168" s="37">
        <f t="shared" si="30"/>
        <v>881226.54114829632</v>
      </c>
      <c r="M168" s="37">
        <f t="shared" si="31"/>
        <v>827597.35103419947</v>
      </c>
      <c r="N168" s="41">
        <f>jan!M168</f>
        <v>819269.06893289485</v>
      </c>
      <c r="O168" s="41">
        <f t="shared" si="32"/>
        <v>8328.2821013046196</v>
      </c>
      <c r="P168" s="4"/>
      <c r="Q168" s="65"/>
      <c r="R168" s="4"/>
    </row>
    <row r="169" spans="1:18" s="34" customFormat="1" x14ac:dyDescent="0.2">
      <c r="A169" s="33">
        <v>3426</v>
      </c>
      <c r="B169" s="34" t="s">
        <v>107</v>
      </c>
      <c r="C169" s="36">
        <v>3834588</v>
      </c>
      <c r="D169" s="36">
        <v>1563</v>
      </c>
      <c r="E169" s="37">
        <f t="shared" si="26"/>
        <v>2453.3512476007677</v>
      </c>
      <c r="F169" s="38">
        <f t="shared" si="23"/>
        <v>0.59590720809661923</v>
      </c>
      <c r="G169" s="39">
        <f t="shared" si="24"/>
        <v>998.19053204192426</v>
      </c>
      <c r="H169" s="39">
        <f t="shared" si="25"/>
        <v>438.18273565598338</v>
      </c>
      <c r="I169" s="37">
        <f t="shared" si="27"/>
        <v>1436.3732676979075</v>
      </c>
      <c r="J169" s="40">
        <f t="shared" si="28"/>
        <v>-42.903352091277533</v>
      </c>
      <c r="K169" s="37">
        <f t="shared" si="29"/>
        <v>1393.4699156066299</v>
      </c>
      <c r="L169" s="37">
        <f t="shared" si="30"/>
        <v>2245051.4174118293</v>
      </c>
      <c r="M169" s="37">
        <f t="shared" si="31"/>
        <v>2177993.4780931626</v>
      </c>
      <c r="N169" s="41">
        <f>jan!M169</f>
        <v>1976280.952633692</v>
      </c>
      <c r="O169" s="41">
        <f t="shared" si="32"/>
        <v>201712.52545947069</v>
      </c>
      <c r="P169" s="4"/>
      <c r="Q169" s="65"/>
      <c r="R169" s="4"/>
    </row>
    <row r="170" spans="1:18" s="34" customFormat="1" x14ac:dyDescent="0.2">
      <c r="A170" s="33">
        <v>3427</v>
      </c>
      <c r="B170" s="34" t="s">
        <v>108</v>
      </c>
      <c r="C170" s="36">
        <v>20282444</v>
      </c>
      <c r="D170" s="36">
        <v>5537</v>
      </c>
      <c r="E170" s="37">
        <f t="shared" si="26"/>
        <v>3663.0745891276865</v>
      </c>
      <c r="F170" s="38">
        <f t="shared" si="23"/>
        <v>0.88974318438562383</v>
      </c>
      <c r="G170" s="39">
        <f t="shared" si="24"/>
        <v>272.35652712577303</v>
      </c>
      <c r="H170" s="39">
        <f t="shared" si="25"/>
        <v>14.77956612156181</v>
      </c>
      <c r="I170" s="37">
        <f t="shared" si="27"/>
        <v>287.13609324733483</v>
      </c>
      <c r="J170" s="40">
        <f t="shared" si="28"/>
        <v>-42.903352091277533</v>
      </c>
      <c r="K170" s="37">
        <f t="shared" si="29"/>
        <v>244.2327411560573</v>
      </c>
      <c r="L170" s="37">
        <f t="shared" si="30"/>
        <v>1589872.5483104929</v>
      </c>
      <c r="M170" s="37">
        <f t="shared" si="31"/>
        <v>1352316.6877810892</v>
      </c>
      <c r="N170" s="41">
        <f>jan!M170</f>
        <v>3047472.8369051525</v>
      </c>
      <c r="O170" s="41">
        <f t="shared" si="32"/>
        <v>-1695156.1491240633</v>
      </c>
      <c r="P170" s="4"/>
      <c r="Q170" s="65"/>
      <c r="R170" s="4"/>
    </row>
    <row r="171" spans="1:18" s="34" customFormat="1" x14ac:dyDescent="0.2">
      <c r="A171" s="33">
        <v>3428</v>
      </c>
      <c r="B171" s="34" t="s">
        <v>109</v>
      </c>
      <c r="C171" s="36">
        <v>8993332</v>
      </c>
      <c r="D171" s="36">
        <v>2405</v>
      </c>
      <c r="E171" s="37">
        <f t="shared" si="26"/>
        <v>3739.4311850311851</v>
      </c>
      <c r="F171" s="38">
        <f t="shared" si="23"/>
        <v>0.90828983396509733</v>
      </c>
      <c r="G171" s="39">
        <f t="shared" si="24"/>
        <v>226.54256958367387</v>
      </c>
      <c r="H171" s="39">
        <f t="shared" si="25"/>
        <v>0</v>
      </c>
      <c r="I171" s="37">
        <f t="shared" si="27"/>
        <v>226.54256958367387</v>
      </c>
      <c r="J171" s="40">
        <f t="shared" si="28"/>
        <v>-42.903352091277533</v>
      </c>
      <c r="K171" s="37">
        <f t="shared" si="29"/>
        <v>183.63921749239634</v>
      </c>
      <c r="L171" s="37">
        <f t="shared" si="30"/>
        <v>544834.87984873564</v>
      </c>
      <c r="M171" s="37">
        <f t="shared" si="31"/>
        <v>441652.31806921319</v>
      </c>
      <c r="N171" s="41">
        <f>jan!M171</f>
        <v>1718099.8840268904</v>
      </c>
      <c r="O171" s="41">
        <f t="shared" si="32"/>
        <v>-1276447.5659576771</v>
      </c>
      <c r="P171" s="4"/>
      <c r="Q171" s="65"/>
      <c r="R171" s="4"/>
    </row>
    <row r="172" spans="1:18" s="34" customFormat="1" x14ac:dyDescent="0.2">
      <c r="A172" s="33">
        <v>3429</v>
      </c>
      <c r="B172" s="34" t="s">
        <v>110</v>
      </c>
      <c r="C172" s="36">
        <v>4666390</v>
      </c>
      <c r="D172" s="36">
        <v>1518</v>
      </c>
      <c r="E172" s="37">
        <f t="shared" si="26"/>
        <v>3074.038208168643</v>
      </c>
      <c r="F172" s="38">
        <f t="shared" si="23"/>
        <v>0.74666908295481238</v>
      </c>
      <c r="G172" s="39">
        <f t="shared" si="24"/>
        <v>625.77835570119908</v>
      </c>
      <c r="H172" s="39">
        <f t="shared" si="25"/>
        <v>220.94229945722702</v>
      </c>
      <c r="I172" s="37">
        <f t="shared" si="27"/>
        <v>846.7206551584261</v>
      </c>
      <c r="J172" s="40">
        <f t="shared" si="28"/>
        <v>-42.903352091277533</v>
      </c>
      <c r="K172" s="37">
        <f t="shared" si="29"/>
        <v>803.8173030671486</v>
      </c>
      <c r="L172" s="37">
        <f t="shared" si="30"/>
        <v>1285321.9545304908</v>
      </c>
      <c r="M172" s="37">
        <f t="shared" si="31"/>
        <v>1220194.6660559315</v>
      </c>
      <c r="N172" s="41">
        <f>jan!M172</f>
        <v>1479833.2455521079</v>
      </c>
      <c r="O172" s="41">
        <f t="shared" si="32"/>
        <v>-259638.57949617645</v>
      </c>
      <c r="P172" s="4"/>
      <c r="Q172" s="65"/>
      <c r="R172" s="4"/>
    </row>
    <row r="173" spans="1:18" s="34" customFormat="1" x14ac:dyDescent="0.2">
      <c r="A173" s="33">
        <v>3430</v>
      </c>
      <c r="B173" s="34" t="s">
        <v>111</v>
      </c>
      <c r="C173" s="36">
        <v>6127436</v>
      </c>
      <c r="D173" s="36">
        <v>1870</v>
      </c>
      <c r="E173" s="37">
        <f t="shared" si="26"/>
        <v>3276.7037433155078</v>
      </c>
      <c r="F173" s="38">
        <f t="shared" si="23"/>
        <v>0.79589556585035415</v>
      </c>
      <c r="G173" s="39">
        <f t="shared" si="24"/>
        <v>504.1790346130802</v>
      </c>
      <c r="H173" s="39">
        <f t="shared" si="25"/>
        <v>150.00936215582433</v>
      </c>
      <c r="I173" s="37">
        <f t="shared" si="27"/>
        <v>654.18839676890457</v>
      </c>
      <c r="J173" s="40">
        <f t="shared" si="28"/>
        <v>-42.903352091277533</v>
      </c>
      <c r="K173" s="37">
        <f t="shared" si="29"/>
        <v>611.28504467762707</v>
      </c>
      <c r="L173" s="37">
        <f t="shared" si="30"/>
        <v>1223332.3019578515</v>
      </c>
      <c r="M173" s="37">
        <f t="shared" si="31"/>
        <v>1143103.0335471625</v>
      </c>
      <c r="N173" s="41">
        <f>jan!M173</f>
        <v>1079332.5387236115</v>
      </c>
      <c r="O173" s="41">
        <f t="shared" si="32"/>
        <v>63770.494823551038</v>
      </c>
      <c r="P173" s="4"/>
      <c r="Q173" s="65"/>
      <c r="R173" s="4"/>
    </row>
    <row r="174" spans="1:18" s="34" customFormat="1" x14ac:dyDescent="0.2">
      <c r="A174" s="33">
        <v>3431</v>
      </c>
      <c r="B174" s="34" t="s">
        <v>114</v>
      </c>
      <c r="C174" s="36">
        <v>7425587</v>
      </c>
      <c r="D174" s="36">
        <v>2512</v>
      </c>
      <c r="E174" s="37">
        <f t="shared" si="26"/>
        <v>2956.0457802547771</v>
      </c>
      <c r="F174" s="38">
        <f t="shared" si="23"/>
        <v>0.71800929020664594</v>
      </c>
      <c r="G174" s="39">
        <f t="shared" si="24"/>
        <v>696.57381244951864</v>
      </c>
      <c r="H174" s="39">
        <f t="shared" si="25"/>
        <v>262.23964922708006</v>
      </c>
      <c r="I174" s="37">
        <f t="shared" si="27"/>
        <v>958.81346167659876</v>
      </c>
      <c r="J174" s="40">
        <f t="shared" si="28"/>
        <v>-42.903352091277533</v>
      </c>
      <c r="K174" s="37">
        <f t="shared" si="29"/>
        <v>915.91010958532127</v>
      </c>
      <c r="L174" s="37">
        <f t="shared" si="30"/>
        <v>2408539.4157316163</v>
      </c>
      <c r="M174" s="37">
        <f t="shared" si="31"/>
        <v>2300766.195278327</v>
      </c>
      <c r="N174" s="41">
        <f>jan!M174</f>
        <v>1908223.1330875466</v>
      </c>
      <c r="O174" s="41">
        <f t="shared" si="32"/>
        <v>392543.06219078042</v>
      </c>
      <c r="P174" s="4"/>
      <c r="Q174" s="65"/>
      <c r="R174" s="4"/>
    </row>
    <row r="175" spans="1:18" s="34" customFormat="1" x14ac:dyDescent="0.2">
      <c r="A175" s="33">
        <v>3432</v>
      </c>
      <c r="B175" s="34" t="s">
        <v>115</v>
      </c>
      <c r="C175" s="36">
        <v>6642963</v>
      </c>
      <c r="D175" s="36">
        <v>1980</v>
      </c>
      <c r="E175" s="37">
        <f t="shared" si="26"/>
        <v>3355.0318181818184</v>
      </c>
      <c r="F175" s="38">
        <f t="shared" si="23"/>
        <v>0.81492107817958659</v>
      </c>
      <c r="G175" s="39">
        <f t="shared" si="24"/>
        <v>457.18218969329388</v>
      </c>
      <c r="H175" s="39">
        <f t="shared" si="25"/>
        <v>122.59453595261566</v>
      </c>
      <c r="I175" s="37">
        <f t="shared" si="27"/>
        <v>579.77672564590955</v>
      </c>
      <c r="J175" s="40">
        <f t="shared" si="28"/>
        <v>-42.903352091277533</v>
      </c>
      <c r="K175" s="37">
        <f t="shared" si="29"/>
        <v>536.87337355463205</v>
      </c>
      <c r="L175" s="37">
        <f t="shared" si="30"/>
        <v>1147957.9167789009</v>
      </c>
      <c r="M175" s="37">
        <f t="shared" si="31"/>
        <v>1063009.2796381714</v>
      </c>
      <c r="N175" s="41">
        <f>jan!M175</f>
        <v>1822270.5115897055</v>
      </c>
      <c r="O175" s="41">
        <f t="shared" si="32"/>
        <v>-759261.23195153405</v>
      </c>
      <c r="P175" s="4"/>
      <c r="Q175" s="65"/>
      <c r="R175" s="4"/>
    </row>
    <row r="176" spans="1:18" s="34" customFormat="1" x14ac:dyDescent="0.2">
      <c r="A176" s="33">
        <v>3433</v>
      </c>
      <c r="B176" s="34" t="s">
        <v>116</v>
      </c>
      <c r="C176" s="36">
        <v>12211357</v>
      </c>
      <c r="D176" s="36">
        <v>2183</v>
      </c>
      <c r="E176" s="37">
        <f t="shared" si="26"/>
        <v>5593.8419606046727</v>
      </c>
      <c r="F176" s="38">
        <f t="shared" si="23"/>
        <v>1.3587172845867577</v>
      </c>
      <c r="G176" s="39">
        <f t="shared" si="24"/>
        <v>-886.10389576041871</v>
      </c>
      <c r="H176" s="39">
        <f t="shared" si="25"/>
        <v>0</v>
      </c>
      <c r="I176" s="37">
        <f t="shared" si="27"/>
        <v>-886.10389576041871</v>
      </c>
      <c r="J176" s="40">
        <f t="shared" si="28"/>
        <v>-42.903352091277533</v>
      </c>
      <c r="K176" s="37">
        <f t="shared" si="29"/>
        <v>-929.00724785169621</v>
      </c>
      <c r="L176" s="37">
        <f t="shared" si="30"/>
        <v>-1934364.8044449941</v>
      </c>
      <c r="M176" s="37">
        <f t="shared" si="31"/>
        <v>-2028022.8220602528</v>
      </c>
      <c r="N176" s="41">
        <f>jan!M176</f>
        <v>1785941.8224244073</v>
      </c>
      <c r="O176" s="41">
        <f t="shared" si="32"/>
        <v>-3813964.6444846601</v>
      </c>
      <c r="P176" s="4"/>
      <c r="Q176" s="65"/>
      <c r="R176" s="4"/>
    </row>
    <row r="177" spans="1:18" s="34" customFormat="1" x14ac:dyDescent="0.2">
      <c r="A177" s="33">
        <v>3434</v>
      </c>
      <c r="B177" s="34" t="s">
        <v>117</v>
      </c>
      <c r="C177" s="36">
        <v>7642755</v>
      </c>
      <c r="D177" s="36">
        <v>2204</v>
      </c>
      <c r="E177" s="37">
        <f t="shared" si="26"/>
        <v>3467.6746823956441</v>
      </c>
      <c r="F177" s="38">
        <f t="shared" si="23"/>
        <v>0.84228148765675026</v>
      </c>
      <c r="G177" s="39">
        <f t="shared" si="24"/>
        <v>389.59647116499843</v>
      </c>
      <c r="H177" s="39">
        <f t="shared" si="25"/>
        <v>83.169533477776639</v>
      </c>
      <c r="I177" s="37">
        <f t="shared" si="27"/>
        <v>472.7660046427751</v>
      </c>
      <c r="J177" s="40">
        <f t="shared" si="28"/>
        <v>-42.903352091277533</v>
      </c>
      <c r="K177" s="37">
        <f t="shared" si="29"/>
        <v>429.86265255149755</v>
      </c>
      <c r="L177" s="37">
        <f t="shared" si="30"/>
        <v>1041976.2742326764</v>
      </c>
      <c r="M177" s="37">
        <f t="shared" si="31"/>
        <v>947417.28622350062</v>
      </c>
      <c r="N177" s="41">
        <f>jan!M177</f>
        <v>1397943.4390624808</v>
      </c>
      <c r="O177" s="41">
        <f t="shared" si="32"/>
        <v>-450526.1528389802</v>
      </c>
      <c r="P177" s="4"/>
      <c r="Q177" s="65"/>
      <c r="R177" s="4"/>
    </row>
    <row r="178" spans="1:18" s="34" customFormat="1" x14ac:dyDescent="0.2">
      <c r="A178" s="33">
        <v>3435</v>
      </c>
      <c r="B178" s="34" t="s">
        <v>118</v>
      </c>
      <c r="C178" s="36">
        <v>11034886</v>
      </c>
      <c r="D178" s="36">
        <v>3564</v>
      </c>
      <c r="E178" s="37">
        <f t="shared" si="26"/>
        <v>3096.2081930415266</v>
      </c>
      <c r="F178" s="38">
        <f t="shared" si="23"/>
        <v>0.75205406555853205</v>
      </c>
      <c r="G178" s="39">
        <f t="shared" si="24"/>
        <v>612.47636477746903</v>
      </c>
      <c r="H178" s="39">
        <f t="shared" si="25"/>
        <v>213.18280475171778</v>
      </c>
      <c r="I178" s="37">
        <f t="shared" si="27"/>
        <v>825.65916952918678</v>
      </c>
      <c r="J178" s="40">
        <f t="shared" si="28"/>
        <v>-42.903352091277533</v>
      </c>
      <c r="K178" s="37">
        <f t="shared" si="29"/>
        <v>782.75581743790929</v>
      </c>
      <c r="L178" s="37">
        <f t="shared" si="30"/>
        <v>2942649.2802020218</v>
      </c>
      <c r="M178" s="37">
        <f t="shared" si="31"/>
        <v>2789741.7333487086</v>
      </c>
      <c r="N178" s="41">
        <f>jan!M178</f>
        <v>2634700.4308614698</v>
      </c>
      <c r="O178" s="41">
        <f t="shared" si="32"/>
        <v>155041.30248723878</v>
      </c>
      <c r="P178" s="4"/>
      <c r="Q178" s="65"/>
      <c r="R178" s="4"/>
    </row>
    <row r="179" spans="1:18" s="34" customFormat="1" x14ac:dyDescent="0.2">
      <c r="A179" s="33">
        <v>3436</v>
      </c>
      <c r="B179" s="34" t="s">
        <v>119</v>
      </c>
      <c r="C179" s="36">
        <v>27119751</v>
      </c>
      <c r="D179" s="36">
        <v>5705</v>
      </c>
      <c r="E179" s="37">
        <f t="shared" si="26"/>
        <v>4753.6811568799303</v>
      </c>
      <c r="F179" s="38">
        <f t="shared" si="23"/>
        <v>1.1546462697292492</v>
      </c>
      <c r="G179" s="39">
        <f t="shared" si="24"/>
        <v>-382.00741352557321</v>
      </c>
      <c r="H179" s="39">
        <f t="shared" si="25"/>
        <v>0</v>
      </c>
      <c r="I179" s="37">
        <f t="shared" si="27"/>
        <v>-382.00741352557321</v>
      </c>
      <c r="J179" s="40">
        <f t="shared" si="28"/>
        <v>-42.903352091277533</v>
      </c>
      <c r="K179" s="37">
        <f t="shared" si="29"/>
        <v>-424.91076561685077</v>
      </c>
      <c r="L179" s="37">
        <f t="shared" si="30"/>
        <v>-2179352.2941633952</v>
      </c>
      <c r="M179" s="37">
        <f t="shared" si="31"/>
        <v>-2424115.9178441335</v>
      </c>
      <c r="N179" s="41">
        <f>jan!M179</f>
        <v>3183363.8700097343</v>
      </c>
      <c r="O179" s="41">
        <f t="shared" si="32"/>
        <v>-5607479.7878538677</v>
      </c>
      <c r="P179" s="4"/>
      <c r="Q179" s="65"/>
      <c r="R179" s="4"/>
    </row>
    <row r="180" spans="1:18" s="34" customFormat="1" x14ac:dyDescent="0.2">
      <c r="A180" s="33">
        <v>3437</v>
      </c>
      <c r="B180" s="34" t="s">
        <v>120</v>
      </c>
      <c r="C180" s="36">
        <v>16491493</v>
      </c>
      <c r="D180" s="36">
        <v>5592</v>
      </c>
      <c r="E180" s="37">
        <f t="shared" si="26"/>
        <v>2949.1224964234621</v>
      </c>
      <c r="F180" s="38">
        <f t="shared" si="23"/>
        <v>0.71632765789133279</v>
      </c>
      <c r="G180" s="39">
        <f t="shared" si="24"/>
        <v>700.72778274830773</v>
      </c>
      <c r="H180" s="39">
        <f t="shared" si="25"/>
        <v>264.66279856804039</v>
      </c>
      <c r="I180" s="37">
        <f t="shared" si="27"/>
        <v>965.39058131634806</v>
      </c>
      <c r="J180" s="40">
        <f t="shared" si="28"/>
        <v>-42.903352091277533</v>
      </c>
      <c r="K180" s="37">
        <f t="shared" si="29"/>
        <v>922.48722922507056</v>
      </c>
      <c r="L180" s="37">
        <f t="shared" si="30"/>
        <v>5398464.1307210186</v>
      </c>
      <c r="M180" s="37">
        <f t="shared" si="31"/>
        <v>5158548.5858265944</v>
      </c>
      <c r="N180" s="41">
        <f>jan!M180</f>
        <v>4613011.0733381994</v>
      </c>
      <c r="O180" s="41">
        <f t="shared" si="32"/>
        <v>545537.51248839498</v>
      </c>
      <c r="P180" s="4"/>
      <c r="Q180" s="65"/>
      <c r="R180" s="4"/>
    </row>
    <row r="181" spans="1:18" s="34" customFormat="1" x14ac:dyDescent="0.2">
      <c r="A181" s="33">
        <v>3438</v>
      </c>
      <c r="B181" s="34" t="s">
        <v>121</v>
      </c>
      <c r="C181" s="36">
        <v>12860914</v>
      </c>
      <c r="D181" s="36">
        <v>3064</v>
      </c>
      <c r="E181" s="37">
        <f t="shared" si="26"/>
        <v>4197.4262402088771</v>
      </c>
      <c r="F181" s="38">
        <f t="shared" si="23"/>
        <v>1.0195346281705326</v>
      </c>
      <c r="G181" s="39">
        <f t="shared" si="24"/>
        <v>-48.254463522941293</v>
      </c>
      <c r="H181" s="39">
        <f t="shared" si="25"/>
        <v>0</v>
      </c>
      <c r="I181" s="37">
        <f t="shared" si="27"/>
        <v>-48.254463522941293</v>
      </c>
      <c r="J181" s="40">
        <f t="shared" si="28"/>
        <v>-42.903352091277533</v>
      </c>
      <c r="K181" s="37">
        <f t="shared" si="29"/>
        <v>-91.157815614218833</v>
      </c>
      <c r="L181" s="37">
        <f t="shared" si="30"/>
        <v>-147851.67623429213</v>
      </c>
      <c r="M181" s="37">
        <f t="shared" si="31"/>
        <v>-279307.54704196652</v>
      </c>
      <c r="N181" s="41">
        <f>jan!M181</f>
        <v>1804816.9132883125</v>
      </c>
      <c r="O181" s="41">
        <f t="shared" si="32"/>
        <v>-2084124.4603302791</v>
      </c>
      <c r="P181" s="4"/>
      <c r="Q181" s="65"/>
      <c r="R181" s="4"/>
    </row>
    <row r="182" spans="1:18" s="34" customFormat="1" x14ac:dyDescent="0.2">
      <c r="A182" s="33">
        <v>3439</v>
      </c>
      <c r="B182" s="34" t="s">
        <v>122</v>
      </c>
      <c r="C182" s="36">
        <v>14096299</v>
      </c>
      <c r="D182" s="36">
        <v>4408</v>
      </c>
      <c r="E182" s="37">
        <f t="shared" si="26"/>
        <v>3197.8899727767694</v>
      </c>
      <c r="F182" s="38">
        <f t="shared" si="23"/>
        <v>0.7767520803803315</v>
      </c>
      <c r="G182" s="39">
        <f t="shared" si="24"/>
        <v>551.46729693632335</v>
      </c>
      <c r="H182" s="39">
        <f t="shared" si="25"/>
        <v>177.5941818443828</v>
      </c>
      <c r="I182" s="37">
        <f t="shared" si="27"/>
        <v>729.06147878070612</v>
      </c>
      <c r="J182" s="40">
        <f t="shared" si="28"/>
        <v>-42.903352091277533</v>
      </c>
      <c r="K182" s="37">
        <f t="shared" si="29"/>
        <v>686.15812668942863</v>
      </c>
      <c r="L182" s="37">
        <f t="shared" si="30"/>
        <v>3213702.9984653527</v>
      </c>
      <c r="M182" s="37">
        <f t="shared" si="31"/>
        <v>3024585.0224470012</v>
      </c>
      <c r="N182" s="41">
        <f>jan!M182</f>
        <v>2495287.8781249607</v>
      </c>
      <c r="O182" s="41">
        <f t="shared" si="32"/>
        <v>529297.14432204049</v>
      </c>
      <c r="P182" s="4"/>
      <c r="Q182" s="65"/>
      <c r="R182" s="4"/>
    </row>
    <row r="183" spans="1:18" s="34" customFormat="1" x14ac:dyDescent="0.2">
      <c r="A183" s="33">
        <v>3440</v>
      </c>
      <c r="B183" s="34" t="s">
        <v>123</v>
      </c>
      <c r="C183" s="36">
        <v>20015647</v>
      </c>
      <c r="D183" s="36">
        <v>5093</v>
      </c>
      <c r="E183" s="37">
        <f t="shared" si="26"/>
        <v>3930.0308266247789</v>
      </c>
      <c r="F183" s="38">
        <f t="shared" si="23"/>
        <v>0.95458556939936468</v>
      </c>
      <c r="G183" s="39">
        <f t="shared" si="24"/>
        <v>112.18278462751759</v>
      </c>
      <c r="H183" s="39">
        <f t="shared" si="25"/>
        <v>0</v>
      </c>
      <c r="I183" s="37">
        <f t="shared" si="27"/>
        <v>112.18278462751759</v>
      </c>
      <c r="J183" s="40">
        <f t="shared" si="28"/>
        <v>-42.903352091277533</v>
      </c>
      <c r="K183" s="37">
        <f t="shared" si="29"/>
        <v>69.279432536240051</v>
      </c>
      <c r="L183" s="37">
        <f t="shared" si="30"/>
        <v>571346.92210794706</v>
      </c>
      <c r="M183" s="37">
        <f t="shared" si="31"/>
        <v>352840.14990707056</v>
      </c>
      <c r="N183" s="41">
        <f>jan!M183</f>
        <v>983524.61085864576</v>
      </c>
      <c r="O183" s="41">
        <f t="shared" si="32"/>
        <v>-630684.46095157519</v>
      </c>
      <c r="P183" s="4"/>
      <c r="Q183" s="65"/>
      <c r="R183" s="4"/>
    </row>
    <row r="184" spans="1:18" s="34" customFormat="1" x14ac:dyDescent="0.2">
      <c r="A184" s="33">
        <v>3441</v>
      </c>
      <c r="B184" s="34" t="s">
        <v>124</v>
      </c>
      <c r="C184" s="36">
        <v>20389089</v>
      </c>
      <c r="D184" s="36">
        <v>6023</v>
      </c>
      <c r="E184" s="37">
        <f t="shared" si="26"/>
        <v>3385.2048812883945</v>
      </c>
      <c r="F184" s="38">
        <f t="shared" si="23"/>
        <v>0.82224996996104127</v>
      </c>
      <c r="G184" s="39">
        <f t="shared" si="24"/>
        <v>439.07835182934821</v>
      </c>
      <c r="H184" s="39">
        <f t="shared" si="25"/>
        <v>112.03396386531401</v>
      </c>
      <c r="I184" s="37">
        <f t="shared" si="27"/>
        <v>551.11231569466224</v>
      </c>
      <c r="J184" s="40">
        <f t="shared" si="28"/>
        <v>-42.903352091277533</v>
      </c>
      <c r="K184" s="37">
        <f t="shared" si="29"/>
        <v>508.20896360338469</v>
      </c>
      <c r="L184" s="37">
        <f t="shared" si="30"/>
        <v>3319349.4774289508</v>
      </c>
      <c r="M184" s="37">
        <f t="shared" si="31"/>
        <v>3060942.5877831858</v>
      </c>
      <c r="N184" s="41">
        <f>jan!M184</f>
        <v>2816198.3433862617</v>
      </c>
      <c r="O184" s="41">
        <f t="shared" si="32"/>
        <v>244744.24439692404</v>
      </c>
      <c r="P184" s="4"/>
      <c r="Q184" s="65"/>
      <c r="R184" s="4"/>
    </row>
    <row r="185" spans="1:18" s="34" customFormat="1" x14ac:dyDescent="0.2">
      <c r="A185" s="33">
        <v>3442</v>
      </c>
      <c r="B185" s="34" t="s">
        <v>125</v>
      </c>
      <c r="C185" s="36">
        <v>47694390</v>
      </c>
      <c r="D185" s="36">
        <v>14871</v>
      </c>
      <c r="E185" s="37">
        <f t="shared" si="26"/>
        <v>3207.2079887028444</v>
      </c>
      <c r="F185" s="38">
        <f t="shared" si="23"/>
        <v>0.77901538159369732</v>
      </c>
      <c r="G185" s="39">
        <f t="shared" si="24"/>
        <v>545.87648738067821</v>
      </c>
      <c r="H185" s="39">
        <f t="shared" si="25"/>
        <v>174.33287627025652</v>
      </c>
      <c r="I185" s="37">
        <f t="shared" si="27"/>
        <v>720.20936365093473</v>
      </c>
      <c r="J185" s="40">
        <f t="shared" si="28"/>
        <v>-42.903352091277533</v>
      </c>
      <c r="K185" s="37">
        <f t="shared" si="29"/>
        <v>677.30601155965724</v>
      </c>
      <c r="L185" s="37">
        <f t="shared" si="30"/>
        <v>10710233.446853051</v>
      </c>
      <c r="M185" s="37">
        <f t="shared" si="31"/>
        <v>10072217.697903663</v>
      </c>
      <c r="N185" s="41">
        <f>jan!M185</f>
        <v>8207518.1535608694</v>
      </c>
      <c r="O185" s="41">
        <f t="shared" si="32"/>
        <v>1864699.5443427935</v>
      </c>
      <c r="P185" s="4"/>
      <c r="Q185" s="65"/>
      <c r="R185" s="4"/>
    </row>
    <row r="186" spans="1:18" s="34" customFormat="1" x14ac:dyDescent="0.2">
      <c r="A186" s="33">
        <v>3443</v>
      </c>
      <c r="B186" s="34" t="s">
        <v>126</v>
      </c>
      <c r="C186" s="36">
        <v>42920716</v>
      </c>
      <c r="D186" s="36">
        <v>13459</v>
      </c>
      <c r="E186" s="37">
        <f t="shared" si="26"/>
        <v>3188.997399509622</v>
      </c>
      <c r="F186" s="38">
        <f t="shared" si="23"/>
        <v>0.77459211714082288</v>
      </c>
      <c r="G186" s="39">
        <f t="shared" si="24"/>
        <v>556.80284089661166</v>
      </c>
      <c r="H186" s="39">
        <f t="shared" si="25"/>
        <v>180.70658248788436</v>
      </c>
      <c r="I186" s="37">
        <f t="shared" si="27"/>
        <v>737.50942338449602</v>
      </c>
      <c r="J186" s="40">
        <f t="shared" si="28"/>
        <v>-42.903352091277533</v>
      </c>
      <c r="K186" s="37">
        <f t="shared" si="29"/>
        <v>694.60607129321852</v>
      </c>
      <c r="L186" s="37">
        <f t="shared" si="30"/>
        <v>9926139.3293319326</v>
      </c>
      <c r="M186" s="37">
        <f t="shared" si="31"/>
        <v>9348703.1135354284</v>
      </c>
      <c r="N186" s="41">
        <f>jan!M186</f>
        <v>7173042.9991342705</v>
      </c>
      <c r="O186" s="41">
        <f t="shared" si="32"/>
        <v>2175660.1144011579</v>
      </c>
      <c r="P186" s="4"/>
      <c r="Q186" s="65"/>
      <c r="R186" s="4"/>
    </row>
    <row r="187" spans="1:18" s="34" customFormat="1" x14ac:dyDescent="0.2">
      <c r="A187" s="33">
        <v>3446</v>
      </c>
      <c r="B187" s="34" t="s">
        <v>129</v>
      </c>
      <c r="C187" s="36">
        <v>45285513</v>
      </c>
      <c r="D187" s="36">
        <v>13611</v>
      </c>
      <c r="E187" s="37">
        <f t="shared" si="26"/>
        <v>3327.1260744985675</v>
      </c>
      <c r="F187" s="38">
        <f t="shared" si="23"/>
        <v>0.80814290737163219</v>
      </c>
      <c r="G187" s="39">
        <f t="shared" si="24"/>
        <v>473.92563590324443</v>
      </c>
      <c r="H187" s="39">
        <f t="shared" si="25"/>
        <v>132.36154624175347</v>
      </c>
      <c r="I187" s="37">
        <f t="shared" si="27"/>
        <v>606.28718214499793</v>
      </c>
      <c r="J187" s="40">
        <f t="shared" si="28"/>
        <v>-42.903352091277533</v>
      </c>
      <c r="K187" s="37">
        <f t="shared" si="29"/>
        <v>563.38383005372043</v>
      </c>
      <c r="L187" s="37">
        <f t="shared" si="30"/>
        <v>8252174.8361755665</v>
      </c>
      <c r="M187" s="37">
        <f t="shared" si="31"/>
        <v>7668217.3108611889</v>
      </c>
      <c r="N187" s="41">
        <f>jan!M187</f>
        <v>5968860.3052765084</v>
      </c>
      <c r="O187" s="41">
        <f t="shared" si="32"/>
        <v>1699357.0055846805</v>
      </c>
      <c r="P187" s="4"/>
      <c r="Q187" s="65"/>
      <c r="R187" s="4"/>
    </row>
    <row r="188" spans="1:18" s="34" customFormat="1" x14ac:dyDescent="0.2">
      <c r="A188" s="33">
        <v>3447</v>
      </c>
      <c r="B188" s="34" t="s">
        <v>130</v>
      </c>
      <c r="C188" s="36">
        <v>15799555</v>
      </c>
      <c r="D188" s="36">
        <v>5579</v>
      </c>
      <c r="E188" s="37">
        <f t="shared" si="26"/>
        <v>2831.9689908585769</v>
      </c>
      <c r="F188" s="38">
        <f t="shared" si="23"/>
        <v>0.68787163534332829</v>
      </c>
      <c r="G188" s="39">
        <f t="shared" si="24"/>
        <v>771.01988608723877</v>
      </c>
      <c r="H188" s="39">
        <f t="shared" si="25"/>
        <v>305.66652551575015</v>
      </c>
      <c r="I188" s="37">
        <f t="shared" si="27"/>
        <v>1076.686411602989</v>
      </c>
      <c r="J188" s="40">
        <f t="shared" si="28"/>
        <v>-42.903352091277533</v>
      </c>
      <c r="K188" s="37">
        <f t="shared" si="29"/>
        <v>1033.7830595117114</v>
      </c>
      <c r="L188" s="37">
        <f t="shared" si="30"/>
        <v>6006833.4903330756</v>
      </c>
      <c r="M188" s="37">
        <f t="shared" si="31"/>
        <v>5767475.6890158374</v>
      </c>
      <c r="N188" s="41">
        <f>jan!M188</f>
        <v>5018324.120181297</v>
      </c>
      <c r="O188" s="41">
        <f t="shared" si="32"/>
        <v>749151.56883454043</v>
      </c>
      <c r="P188" s="4"/>
      <c r="Q188" s="65"/>
      <c r="R188" s="4"/>
    </row>
    <row r="189" spans="1:18" s="34" customFormat="1" x14ac:dyDescent="0.2">
      <c r="A189" s="33">
        <v>3448</v>
      </c>
      <c r="B189" s="34" t="s">
        <v>131</v>
      </c>
      <c r="C189" s="36">
        <v>22890133</v>
      </c>
      <c r="D189" s="36">
        <v>6581</v>
      </c>
      <c r="E189" s="37">
        <f t="shared" si="26"/>
        <v>3478.2150129159704</v>
      </c>
      <c r="F189" s="38">
        <f t="shared" si="23"/>
        <v>0.84484168320108</v>
      </c>
      <c r="G189" s="39">
        <f t="shared" si="24"/>
        <v>383.2722728528027</v>
      </c>
      <c r="H189" s="39">
        <f t="shared" si="25"/>
        <v>79.480417795662447</v>
      </c>
      <c r="I189" s="37">
        <f t="shared" si="27"/>
        <v>462.75269064846515</v>
      </c>
      <c r="J189" s="40">
        <f t="shared" si="28"/>
        <v>-42.903352091277533</v>
      </c>
      <c r="K189" s="37">
        <f t="shared" si="29"/>
        <v>419.84933855718759</v>
      </c>
      <c r="L189" s="37">
        <f t="shared" si="30"/>
        <v>3045375.457157549</v>
      </c>
      <c r="M189" s="37">
        <f t="shared" si="31"/>
        <v>2763028.4970448515</v>
      </c>
      <c r="N189" s="41">
        <f>jan!M189</f>
        <v>5452987.7711979048</v>
      </c>
      <c r="O189" s="41">
        <f t="shared" si="32"/>
        <v>-2689959.2741530533</v>
      </c>
      <c r="P189" s="4"/>
      <c r="Q189" s="65"/>
      <c r="R189" s="4"/>
    </row>
    <row r="190" spans="1:18" s="34" customFormat="1" x14ac:dyDescent="0.2">
      <c r="A190" s="33">
        <v>3449</v>
      </c>
      <c r="B190" s="34" t="s">
        <v>132</v>
      </c>
      <c r="C190" s="36">
        <v>11012678</v>
      </c>
      <c r="D190" s="36">
        <v>2904</v>
      </c>
      <c r="E190" s="37">
        <f t="shared" si="26"/>
        <v>3792.2444903581268</v>
      </c>
      <c r="F190" s="38">
        <f t="shared" si="23"/>
        <v>0.92111793159624966</v>
      </c>
      <c r="G190" s="39">
        <f t="shared" si="24"/>
        <v>194.85458638750887</v>
      </c>
      <c r="H190" s="39">
        <f t="shared" si="25"/>
        <v>0</v>
      </c>
      <c r="I190" s="37">
        <f t="shared" si="27"/>
        <v>194.85458638750887</v>
      </c>
      <c r="J190" s="40">
        <f t="shared" si="28"/>
        <v>-42.903352091277533</v>
      </c>
      <c r="K190" s="37">
        <f t="shared" si="29"/>
        <v>151.95123429623135</v>
      </c>
      <c r="L190" s="37">
        <f t="shared" si="30"/>
        <v>565857.71886932582</v>
      </c>
      <c r="M190" s="37">
        <f t="shared" si="31"/>
        <v>441266.38439625583</v>
      </c>
      <c r="N190" s="41">
        <f>jan!M190</f>
        <v>2258759.9436649014</v>
      </c>
      <c r="O190" s="41">
        <f t="shared" si="32"/>
        <v>-1817493.5592686455</v>
      </c>
      <c r="P190" s="4"/>
      <c r="Q190" s="65"/>
      <c r="R190" s="4"/>
    </row>
    <row r="191" spans="1:18" s="34" customFormat="1" x14ac:dyDescent="0.2">
      <c r="A191" s="33">
        <v>3450</v>
      </c>
      <c r="B191" s="34" t="s">
        <v>133</v>
      </c>
      <c r="C191" s="36">
        <v>3384762</v>
      </c>
      <c r="D191" s="36">
        <v>1257</v>
      </c>
      <c r="E191" s="37">
        <f t="shared" si="26"/>
        <v>2692.7303102625297</v>
      </c>
      <c r="F191" s="38">
        <f t="shared" si="23"/>
        <v>0.65405123009390032</v>
      </c>
      <c r="G191" s="39">
        <f t="shared" si="24"/>
        <v>854.56309444486715</v>
      </c>
      <c r="H191" s="39">
        <f t="shared" si="25"/>
        <v>354.4000637243667</v>
      </c>
      <c r="I191" s="37">
        <f t="shared" si="27"/>
        <v>1208.9631581692338</v>
      </c>
      <c r="J191" s="40">
        <f t="shared" si="28"/>
        <v>-42.903352091277533</v>
      </c>
      <c r="K191" s="37">
        <f t="shared" si="29"/>
        <v>1166.0598060779562</v>
      </c>
      <c r="L191" s="37">
        <f t="shared" si="30"/>
        <v>1519666.6898187269</v>
      </c>
      <c r="M191" s="37">
        <f t="shared" si="31"/>
        <v>1465737.1762399909</v>
      </c>
      <c r="N191" s="41">
        <f>jan!M191</f>
        <v>1258966.3244789192</v>
      </c>
      <c r="O191" s="41">
        <f t="shared" si="32"/>
        <v>206770.85176107171</v>
      </c>
      <c r="P191" s="4"/>
      <c r="Q191" s="65"/>
      <c r="R191" s="4"/>
    </row>
    <row r="192" spans="1:18" s="34" customFormat="1" x14ac:dyDescent="0.2">
      <c r="A192" s="33">
        <v>3451</v>
      </c>
      <c r="B192" s="34" t="s">
        <v>134</v>
      </c>
      <c r="C192" s="36">
        <v>25043742</v>
      </c>
      <c r="D192" s="36">
        <v>6360</v>
      </c>
      <c r="E192" s="37">
        <f t="shared" si="26"/>
        <v>3937.6952830188679</v>
      </c>
      <c r="F192" s="38">
        <f t="shared" si="23"/>
        <v>0.95644722896231815</v>
      </c>
      <c r="G192" s="39">
        <f t="shared" si="24"/>
        <v>107.58411079106418</v>
      </c>
      <c r="H192" s="39">
        <f t="shared" si="25"/>
        <v>0</v>
      </c>
      <c r="I192" s="37">
        <f t="shared" si="27"/>
        <v>107.58411079106418</v>
      </c>
      <c r="J192" s="40">
        <f t="shared" si="28"/>
        <v>-42.903352091277533</v>
      </c>
      <c r="K192" s="37">
        <f t="shared" si="29"/>
        <v>64.680758699786651</v>
      </c>
      <c r="L192" s="37">
        <f t="shared" si="30"/>
        <v>684234.94463116815</v>
      </c>
      <c r="M192" s="37">
        <f t="shared" si="31"/>
        <v>411369.62533064309</v>
      </c>
      <c r="N192" s="41">
        <f>jan!M192</f>
        <v>2398628.8175305696</v>
      </c>
      <c r="O192" s="41">
        <f t="shared" si="32"/>
        <v>-1987259.1921999266</v>
      </c>
      <c r="P192" s="4"/>
      <c r="Q192" s="65"/>
      <c r="R192" s="4"/>
    </row>
    <row r="193" spans="1:18" s="34" customFormat="1" x14ac:dyDescent="0.2">
      <c r="A193" s="33">
        <v>3452</v>
      </c>
      <c r="B193" s="34" t="s">
        <v>135</v>
      </c>
      <c r="C193" s="36">
        <v>8280383</v>
      </c>
      <c r="D193" s="36">
        <v>2120</v>
      </c>
      <c r="E193" s="37">
        <f t="shared" si="26"/>
        <v>3905.8410377358491</v>
      </c>
      <c r="F193" s="38">
        <f t="shared" si="23"/>
        <v>0.94870998612308255</v>
      </c>
      <c r="G193" s="39">
        <f t="shared" si="24"/>
        <v>126.69665796087547</v>
      </c>
      <c r="H193" s="39">
        <f t="shared" si="25"/>
        <v>0</v>
      </c>
      <c r="I193" s="37">
        <f t="shared" si="27"/>
        <v>126.69665796087547</v>
      </c>
      <c r="J193" s="40">
        <f t="shared" si="28"/>
        <v>-42.903352091277533</v>
      </c>
      <c r="K193" s="37">
        <f t="shared" si="29"/>
        <v>83.79330586959793</v>
      </c>
      <c r="L193" s="37">
        <f t="shared" si="30"/>
        <v>268596.91487705597</v>
      </c>
      <c r="M193" s="37">
        <f t="shared" si="31"/>
        <v>177641.8084435476</v>
      </c>
      <c r="N193" s="41">
        <f>jan!M193</f>
        <v>515371.02251019026</v>
      </c>
      <c r="O193" s="41">
        <f t="shared" si="32"/>
        <v>-337729.21406664269</v>
      </c>
      <c r="P193" s="4"/>
      <c r="Q193" s="65"/>
      <c r="R193" s="4"/>
    </row>
    <row r="194" spans="1:18" s="34" customFormat="1" x14ac:dyDescent="0.2">
      <c r="A194" s="33">
        <v>3453</v>
      </c>
      <c r="B194" s="34" t="s">
        <v>136</v>
      </c>
      <c r="C194" s="36">
        <v>13000875</v>
      </c>
      <c r="D194" s="36">
        <v>3236</v>
      </c>
      <c r="E194" s="37">
        <f t="shared" si="26"/>
        <v>4017.5757107540171</v>
      </c>
      <c r="F194" s="38">
        <f t="shared" si="23"/>
        <v>0.97584980033067303</v>
      </c>
      <c r="G194" s="39">
        <f t="shared" si="24"/>
        <v>59.655854149974672</v>
      </c>
      <c r="H194" s="39">
        <f t="shared" si="25"/>
        <v>0</v>
      </c>
      <c r="I194" s="37">
        <f t="shared" si="27"/>
        <v>59.655854149974672</v>
      </c>
      <c r="J194" s="40">
        <f t="shared" si="28"/>
        <v>-42.903352091277533</v>
      </c>
      <c r="K194" s="37">
        <f t="shared" si="29"/>
        <v>16.752502058697139</v>
      </c>
      <c r="L194" s="37">
        <f t="shared" si="30"/>
        <v>193046.34402931805</v>
      </c>
      <c r="M194" s="37">
        <f t="shared" si="31"/>
        <v>54211.096661943942</v>
      </c>
      <c r="N194" s="41">
        <f>jan!M194</f>
        <v>292276.68618468032</v>
      </c>
      <c r="O194" s="41">
        <f t="shared" si="32"/>
        <v>-238065.58952273638</v>
      </c>
      <c r="P194" s="4"/>
      <c r="Q194" s="65"/>
      <c r="R194" s="4"/>
    </row>
    <row r="195" spans="1:18" s="34" customFormat="1" x14ac:dyDescent="0.2">
      <c r="A195" s="33">
        <v>3454</v>
      </c>
      <c r="B195" s="34" t="s">
        <v>137</v>
      </c>
      <c r="C195" s="36">
        <v>8241599</v>
      </c>
      <c r="D195" s="36">
        <v>1573</v>
      </c>
      <c r="E195" s="37">
        <f t="shared" si="26"/>
        <v>5239.4144945963126</v>
      </c>
      <c r="F195" s="38">
        <f t="shared" si="23"/>
        <v>1.2726285592367499</v>
      </c>
      <c r="G195" s="39">
        <f t="shared" si="24"/>
        <v>-673.44741615540261</v>
      </c>
      <c r="H195" s="39">
        <f t="shared" si="25"/>
        <v>0</v>
      </c>
      <c r="I195" s="37">
        <f t="shared" si="27"/>
        <v>-673.44741615540261</v>
      </c>
      <c r="J195" s="40">
        <f t="shared" si="28"/>
        <v>-42.903352091277533</v>
      </c>
      <c r="K195" s="37">
        <f t="shared" si="29"/>
        <v>-716.3507682466801</v>
      </c>
      <c r="L195" s="37">
        <f t="shared" si="30"/>
        <v>-1059332.7856124484</v>
      </c>
      <c r="M195" s="37">
        <f t="shared" si="31"/>
        <v>-1126819.7584520278</v>
      </c>
      <c r="N195" s="41">
        <f>jan!M195</f>
        <v>887889.18198515533</v>
      </c>
      <c r="O195" s="41">
        <f t="shared" si="32"/>
        <v>-2014708.9404371832</v>
      </c>
      <c r="P195" s="4"/>
      <c r="Q195" s="65"/>
      <c r="R195" s="4"/>
    </row>
    <row r="196" spans="1:18" s="34" customFormat="1" x14ac:dyDescent="0.2">
      <c r="A196" s="33">
        <v>3801</v>
      </c>
      <c r="B196" s="34" t="s">
        <v>155</v>
      </c>
      <c r="C196" s="36">
        <v>89417036</v>
      </c>
      <c r="D196" s="36">
        <v>27510</v>
      </c>
      <c r="E196" s="37">
        <f t="shared" si="26"/>
        <v>3250.3466375863322</v>
      </c>
      <c r="F196" s="38">
        <f t="shared" si="23"/>
        <v>0.78949355174660918</v>
      </c>
      <c r="G196" s="39">
        <f t="shared" si="24"/>
        <v>519.99329805058562</v>
      </c>
      <c r="H196" s="39">
        <f t="shared" si="25"/>
        <v>159.23434916103579</v>
      </c>
      <c r="I196" s="37">
        <f t="shared" si="27"/>
        <v>679.22764721162139</v>
      </c>
      <c r="J196" s="40">
        <f t="shared" si="28"/>
        <v>-42.903352091277533</v>
      </c>
      <c r="K196" s="37">
        <f t="shared" si="29"/>
        <v>636.32429512034389</v>
      </c>
      <c r="L196" s="37">
        <f t="shared" si="30"/>
        <v>18685552.574791703</v>
      </c>
      <c r="M196" s="37">
        <f t="shared" si="31"/>
        <v>17505281.358760659</v>
      </c>
      <c r="N196" s="41">
        <f>jan!M196</f>
        <v>13056343.345875159</v>
      </c>
      <c r="O196" s="41">
        <f t="shared" si="32"/>
        <v>4448938.0128854997</v>
      </c>
      <c r="P196" s="4"/>
      <c r="Q196" s="65"/>
      <c r="R196" s="4"/>
    </row>
    <row r="197" spans="1:18" s="34" customFormat="1" x14ac:dyDescent="0.2">
      <c r="A197" s="33">
        <v>3802</v>
      </c>
      <c r="B197" s="34" t="s">
        <v>160</v>
      </c>
      <c r="C197" s="36">
        <v>89957083</v>
      </c>
      <c r="D197" s="36">
        <v>25011</v>
      </c>
      <c r="E197" s="37">
        <f t="shared" si="26"/>
        <v>3596.7007716604694</v>
      </c>
      <c r="F197" s="38">
        <f t="shared" si="23"/>
        <v>0.87362130363321056</v>
      </c>
      <c r="G197" s="39">
        <f t="shared" si="24"/>
        <v>312.18081760610329</v>
      </c>
      <c r="H197" s="39">
        <f t="shared" si="25"/>
        <v>38.010402235087803</v>
      </c>
      <c r="I197" s="37">
        <f t="shared" si="27"/>
        <v>350.19121984119107</v>
      </c>
      <c r="J197" s="40">
        <f t="shared" si="28"/>
        <v>-42.903352091277533</v>
      </c>
      <c r="K197" s="37">
        <f t="shared" si="29"/>
        <v>307.28786774991352</v>
      </c>
      <c r="L197" s="37">
        <f t="shared" si="30"/>
        <v>8758632.599448029</v>
      </c>
      <c r="M197" s="37">
        <f t="shared" si="31"/>
        <v>7685576.8602930866</v>
      </c>
      <c r="N197" s="41">
        <f>jan!M197</f>
        <v>4657528.8633390144</v>
      </c>
      <c r="O197" s="41">
        <f t="shared" si="32"/>
        <v>3028047.9969540723</v>
      </c>
      <c r="P197" s="4"/>
      <c r="Q197" s="65"/>
      <c r="R197" s="4"/>
    </row>
    <row r="198" spans="1:18" s="34" customFormat="1" x14ac:dyDescent="0.2">
      <c r="A198" s="33">
        <v>3803</v>
      </c>
      <c r="B198" s="34" t="s">
        <v>156</v>
      </c>
      <c r="C198" s="36">
        <v>213524824</v>
      </c>
      <c r="D198" s="36">
        <v>57026</v>
      </c>
      <c r="E198" s="37">
        <f t="shared" si="26"/>
        <v>3744.3415985690735</v>
      </c>
      <c r="F198" s="38">
        <f t="shared" si="23"/>
        <v>0.90948254977569498</v>
      </c>
      <c r="G198" s="39">
        <f t="shared" si="24"/>
        <v>223.5963214609408</v>
      </c>
      <c r="H198" s="39">
        <f t="shared" si="25"/>
        <v>0</v>
      </c>
      <c r="I198" s="37">
        <f t="shared" si="27"/>
        <v>223.5963214609408</v>
      </c>
      <c r="J198" s="40">
        <f t="shared" si="28"/>
        <v>-42.903352091277533</v>
      </c>
      <c r="K198" s="37">
        <f t="shared" si="29"/>
        <v>180.69296936966327</v>
      </c>
      <c r="L198" s="37">
        <f t="shared" si="30"/>
        <v>12750803.82763161</v>
      </c>
      <c r="M198" s="37">
        <f t="shared" si="31"/>
        <v>10304197.271274418</v>
      </c>
      <c r="N198" s="41">
        <f>jan!M198</f>
        <v>5131137.849680963</v>
      </c>
      <c r="O198" s="41">
        <f t="shared" si="32"/>
        <v>5173059.4215934547</v>
      </c>
      <c r="P198" s="4"/>
      <c r="Q198" s="65"/>
      <c r="R198" s="4"/>
    </row>
    <row r="199" spans="1:18" s="34" customFormat="1" x14ac:dyDescent="0.2">
      <c r="A199" s="33">
        <v>3804</v>
      </c>
      <c r="B199" s="34" t="s">
        <v>157</v>
      </c>
      <c r="C199" s="36">
        <v>220608582</v>
      </c>
      <c r="D199" s="36">
        <v>64345</v>
      </c>
      <c r="E199" s="37">
        <f t="shared" si="26"/>
        <v>3428.5271893698032</v>
      </c>
      <c r="F199" s="38">
        <f t="shared" si="23"/>
        <v>0.83277275004902929</v>
      </c>
      <c r="G199" s="39">
        <f t="shared" si="24"/>
        <v>413.084966980503</v>
      </c>
      <c r="H199" s="39">
        <f t="shared" si="25"/>
        <v>96.871156036820977</v>
      </c>
      <c r="I199" s="37">
        <f t="shared" si="27"/>
        <v>509.95612301732399</v>
      </c>
      <c r="J199" s="40">
        <f t="shared" si="28"/>
        <v>-42.903352091277533</v>
      </c>
      <c r="K199" s="37">
        <f t="shared" si="29"/>
        <v>467.05277092604643</v>
      </c>
      <c r="L199" s="37">
        <f t="shared" si="30"/>
        <v>32813126.735549711</v>
      </c>
      <c r="M199" s="37">
        <f t="shared" si="31"/>
        <v>30052510.545236457</v>
      </c>
      <c r="N199" s="41">
        <f>jan!M199</f>
        <v>22381979.636989702</v>
      </c>
      <c r="O199" s="41">
        <f t="shared" si="32"/>
        <v>7670530.9082467556</v>
      </c>
      <c r="P199" s="4"/>
      <c r="Q199" s="65"/>
      <c r="R199" s="4"/>
    </row>
    <row r="200" spans="1:18" s="34" customFormat="1" x14ac:dyDescent="0.2">
      <c r="A200" s="33">
        <v>3805</v>
      </c>
      <c r="B200" s="34" t="s">
        <v>158</v>
      </c>
      <c r="C200" s="36">
        <v>162162821</v>
      </c>
      <c r="D200" s="36">
        <v>47499</v>
      </c>
      <c r="E200" s="37">
        <f t="shared" si="26"/>
        <v>3414.0260005473801</v>
      </c>
      <c r="F200" s="38">
        <f t="shared" ref="F200:F263" si="33">IF(ISNUMBER(C200),E200/E$365,"")</f>
        <v>0.8292504810899054</v>
      </c>
      <c r="G200" s="39">
        <f t="shared" ref="G200:G263" si="34">(E$365-E200)*0.6</f>
        <v>421.78568027395687</v>
      </c>
      <c r="H200" s="39">
        <f t="shared" ref="H200:H263" si="35">IF(E200&gt;=E$365*0.9,0,IF(E200&lt;0.9*E$365,(E$365*0.9-E200)*0.35))</f>
        <v>101.94657212466905</v>
      </c>
      <c r="I200" s="37">
        <f t="shared" si="27"/>
        <v>523.73225239862586</v>
      </c>
      <c r="J200" s="40">
        <f t="shared" si="28"/>
        <v>-42.903352091277533</v>
      </c>
      <c r="K200" s="37">
        <f t="shared" si="29"/>
        <v>480.82890030734831</v>
      </c>
      <c r="L200" s="37">
        <f t="shared" si="30"/>
        <v>24876758.256682329</v>
      </c>
      <c r="M200" s="37">
        <f t="shared" si="31"/>
        <v>22838891.935698736</v>
      </c>
      <c r="N200" s="41">
        <f>jan!M200</f>
        <v>17683675.261514869</v>
      </c>
      <c r="O200" s="41">
        <f t="shared" si="32"/>
        <v>5155216.6741838679</v>
      </c>
      <c r="P200" s="4"/>
      <c r="Q200" s="65"/>
      <c r="R200" s="4"/>
    </row>
    <row r="201" spans="1:18" s="34" customFormat="1" x14ac:dyDescent="0.2">
      <c r="A201" s="33">
        <v>3806</v>
      </c>
      <c r="B201" s="34" t="s">
        <v>162</v>
      </c>
      <c r="C201" s="36">
        <v>133035242</v>
      </c>
      <c r="D201" s="36">
        <v>36526</v>
      </c>
      <c r="E201" s="37">
        <f t="shared" ref="E201:E264" si="36">(C201)/D201</f>
        <v>3642.2067020752343</v>
      </c>
      <c r="F201" s="38">
        <f t="shared" si="33"/>
        <v>0.88467447507444652</v>
      </c>
      <c r="G201" s="39">
        <f t="shared" si="34"/>
        <v>284.87725935724438</v>
      </c>
      <c r="H201" s="39">
        <f t="shared" si="35"/>
        <v>22.083326589920102</v>
      </c>
      <c r="I201" s="37">
        <f t="shared" ref="I201:I264" si="37">G201+H201</f>
        <v>306.96058594716447</v>
      </c>
      <c r="J201" s="40">
        <f t="shared" ref="J201:J264" si="38">I$367</f>
        <v>-42.903352091277533</v>
      </c>
      <c r="K201" s="37">
        <f t="shared" ref="K201:K264" si="39">I201+J201</f>
        <v>264.05723385588692</v>
      </c>
      <c r="L201" s="37">
        <f t="shared" ref="L201:L264" si="40">(I201*D201)</f>
        <v>11212042.362306129</v>
      </c>
      <c r="M201" s="37">
        <f t="shared" ref="M201:M264" si="41">(K201*D201)</f>
        <v>9644954.5238201264</v>
      </c>
      <c r="N201" s="41">
        <f>jan!M201</f>
        <v>5398766.2211315371</v>
      </c>
      <c r="O201" s="41">
        <f t="shared" ref="O201:O264" si="42">M201-N201</f>
        <v>4246188.3026885893</v>
      </c>
      <c r="P201" s="4"/>
      <c r="Q201" s="65"/>
      <c r="R201" s="4"/>
    </row>
    <row r="202" spans="1:18" s="34" customFormat="1" x14ac:dyDescent="0.2">
      <c r="A202" s="33">
        <v>3807</v>
      </c>
      <c r="B202" s="34" t="s">
        <v>163</v>
      </c>
      <c r="C202" s="36">
        <v>185541794</v>
      </c>
      <c r="D202" s="36">
        <v>55144</v>
      </c>
      <c r="E202" s="37">
        <f t="shared" si="36"/>
        <v>3364.6778253300449</v>
      </c>
      <c r="F202" s="38">
        <f t="shared" si="33"/>
        <v>0.81726404688192833</v>
      </c>
      <c r="G202" s="39">
        <f t="shared" si="34"/>
        <v>451.394585404358</v>
      </c>
      <c r="H202" s="39">
        <f t="shared" si="35"/>
        <v>119.21843345073636</v>
      </c>
      <c r="I202" s="37">
        <f t="shared" si="37"/>
        <v>570.61301885509431</v>
      </c>
      <c r="J202" s="40">
        <f t="shared" si="38"/>
        <v>-42.903352091277533</v>
      </c>
      <c r="K202" s="37">
        <f t="shared" si="39"/>
        <v>527.70966676381681</v>
      </c>
      <c r="L202" s="37">
        <f t="shared" si="40"/>
        <v>31465884.31174532</v>
      </c>
      <c r="M202" s="37">
        <f t="shared" si="41"/>
        <v>29100021.864023913</v>
      </c>
      <c r="N202" s="41">
        <f>jan!M202</f>
        <v>21850143.47570844</v>
      </c>
      <c r="O202" s="41">
        <f t="shared" si="42"/>
        <v>7249878.3883154728</v>
      </c>
      <c r="P202" s="4"/>
      <c r="Q202" s="65"/>
      <c r="R202" s="4"/>
    </row>
    <row r="203" spans="1:18" s="34" customFormat="1" x14ac:dyDescent="0.2">
      <c r="A203" s="33">
        <v>3808</v>
      </c>
      <c r="B203" s="34" t="s">
        <v>164</v>
      </c>
      <c r="C203" s="36">
        <v>48375320</v>
      </c>
      <c r="D203" s="36">
        <v>12994</v>
      </c>
      <c r="E203" s="37">
        <f t="shared" si="36"/>
        <v>3722.8967215637986</v>
      </c>
      <c r="F203" s="38">
        <f t="shared" si="33"/>
        <v>0.90427369238249211</v>
      </c>
      <c r="G203" s="39">
        <f t="shared" si="34"/>
        <v>236.46324766410578</v>
      </c>
      <c r="H203" s="39">
        <f t="shared" si="35"/>
        <v>0</v>
      </c>
      <c r="I203" s="37">
        <f t="shared" si="37"/>
        <v>236.46324766410578</v>
      </c>
      <c r="J203" s="40">
        <f t="shared" si="38"/>
        <v>-42.903352091277533</v>
      </c>
      <c r="K203" s="37">
        <f t="shared" si="39"/>
        <v>193.55989557282825</v>
      </c>
      <c r="L203" s="37">
        <f t="shared" si="40"/>
        <v>3072603.4401473906</v>
      </c>
      <c r="M203" s="37">
        <f t="shared" si="41"/>
        <v>2515117.2830733303</v>
      </c>
      <c r="N203" s="41">
        <f>jan!M203</f>
        <v>6052856.6592912311</v>
      </c>
      <c r="O203" s="41">
        <f t="shared" si="42"/>
        <v>-3537739.3762179008</v>
      </c>
      <c r="P203" s="4"/>
      <c r="Q203" s="65"/>
      <c r="R203" s="4"/>
    </row>
    <row r="204" spans="1:18" s="34" customFormat="1" x14ac:dyDescent="0.2">
      <c r="A204" s="33">
        <v>3811</v>
      </c>
      <c r="B204" s="34" t="s">
        <v>161</v>
      </c>
      <c r="C204" s="36">
        <v>100549508</v>
      </c>
      <c r="D204" s="36">
        <v>26957</v>
      </c>
      <c r="E204" s="37">
        <f t="shared" si="36"/>
        <v>3729.9962161961644</v>
      </c>
      <c r="F204" s="38">
        <f t="shared" si="33"/>
        <v>0.90599812545313674</v>
      </c>
      <c r="G204" s="39">
        <f t="shared" si="34"/>
        <v>232.20355088468631</v>
      </c>
      <c r="H204" s="39">
        <f t="shared" si="35"/>
        <v>0</v>
      </c>
      <c r="I204" s="37">
        <f t="shared" si="37"/>
        <v>232.20355088468631</v>
      </c>
      <c r="J204" s="40">
        <f t="shared" si="38"/>
        <v>-42.903352091277533</v>
      </c>
      <c r="K204" s="37">
        <f t="shared" si="39"/>
        <v>189.30019879340878</v>
      </c>
      <c r="L204" s="37">
        <f t="shared" si="40"/>
        <v>6259511.1211984884</v>
      </c>
      <c r="M204" s="37">
        <f t="shared" si="41"/>
        <v>5102965.4588739201</v>
      </c>
      <c r="N204" s="41">
        <f>jan!M204</f>
        <v>2930701.6932881456</v>
      </c>
      <c r="O204" s="41">
        <f t="shared" si="42"/>
        <v>2172263.7655857746</v>
      </c>
      <c r="P204" s="4"/>
      <c r="Q204" s="65"/>
      <c r="R204" s="4"/>
    </row>
    <row r="205" spans="1:18" s="34" customFormat="1" x14ac:dyDescent="0.2">
      <c r="A205" s="33">
        <v>3812</v>
      </c>
      <c r="B205" s="34" t="s">
        <v>165</v>
      </c>
      <c r="C205" s="36">
        <v>7935892</v>
      </c>
      <c r="D205" s="36">
        <v>2347</v>
      </c>
      <c r="E205" s="37">
        <f t="shared" si="36"/>
        <v>3381.2918619514276</v>
      </c>
      <c r="F205" s="38">
        <f t="shared" si="33"/>
        <v>0.82129951640058985</v>
      </c>
      <c r="G205" s="39">
        <f t="shared" si="34"/>
        <v>441.42616343152838</v>
      </c>
      <c r="H205" s="39">
        <f t="shared" si="35"/>
        <v>113.40352063325244</v>
      </c>
      <c r="I205" s="37">
        <f t="shared" si="37"/>
        <v>554.82968406478085</v>
      </c>
      <c r="J205" s="40">
        <f t="shared" si="38"/>
        <v>-42.903352091277533</v>
      </c>
      <c r="K205" s="37">
        <f t="shared" si="39"/>
        <v>511.9263319735033</v>
      </c>
      <c r="L205" s="37">
        <f t="shared" si="40"/>
        <v>1302185.2685000408</v>
      </c>
      <c r="M205" s="37">
        <f t="shared" si="41"/>
        <v>1201491.1011418123</v>
      </c>
      <c r="N205" s="41">
        <f>jan!M205</f>
        <v>1012274.3737884036</v>
      </c>
      <c r="O205" s="41">
        <f t="shared" si="42"/>
        <v>189216.7273534087</v>
      </c>
      <c r="P205" s="4"/>
      <c r="Q205" s="65"/>
      <c r="R205" s="4"/>
    </row>
    <row r="206" spans="1:18" s="34" customFormat="1" x14ac:dyDescent="0.2">
      <c r="A206" s="33">
        <v>3813</v>
      </c>
      <c r="B206" s="34" t="s">
        <v>166</v>
      </c>
      <c r="C206" s="36">
        <v>50163030</v>
      </c>
      <c r="D206" s="36">
        <v>14014</v>
      </c>
      <c r="E206" s="37">
        <f t="shared" si="36"/>
        <v>3579.4940773512203</v>
      </c>
      <c r="F206" s="38">
        <f t="shared" si="33"/>
        <v>0.86944188041510262</v>
      </c>
      <c r="G206" s="39">
        <f t="shared" si="34"/>
        <v>322.50483419165272</v>
      </c>
      <c r="H206" s="39">
        <f t="shared" si="35"/>
        <v>44.032745243324982</v>
      </c>
      <c r="I206" s="37">
        <f t="shared" si="37"/>
        <v>366.53757943497772</v>
      </c>
      <c r="J206" s="40">
        <f t="shared" si="38"/>
        <v>-42.903352091277533</v>
      </c>
      <c r="K206" s="37">
        <f t="shared" si="39"/>
        <v>323.63422734370016</v>
      </c>
      <c r="L206" s="37">
        <f t="shared" si="40"/>
        <v>5136657.6382017778</v>
      </c>
      <c r="M206" s="37">
        <f t="shared" si="41"/>
        <v>4535410.0619946141</v>
      </c>
      <c r="N206" s="41">
        <f>jan!M206</f>
        <v>2723554.6890581311</v>
      </c>
      <c r="O206" s="41">
        <f t="shared" si="42"/>
        <v>1811855.372936483</v>
      </c>
      <c r="P206" s="4"/>
      <c r="Q206" s="65"/>
      <c r="R206" s="4"/>
    </row>
    <row r="207" spans="1:18" s="34" customFormat="1" x14ac:dyDescent="0.2">
      <c r="A207" s="33">
        <v>3814</v>
      </c>
      <c r="B207" s="34" t="s">
        <v>167</v>
      </c>
      <c r="C207" s="36">
        <v>33874160</v>
      </c>
      <c r="D207" s="36">
        <v>10416</v>
      </c>
      <c r="E207" s="37">
        <f t="shared" si="36"/>
        <v>3252.1274961597542</v>
      </c>
      <c r="F207" s="38">
        <f t="shared" si="33"/>
        <v>0.78992611372139399</v>
      </c>
      <c r="G207" s="39">
        <f t="shared" si="34"/>
        <v>518.92478290653241</v>
      </c>
      <c r="H207" s="39">
        <f t="shared" si="35"/>
        <v>158.61104866033813</v>
      </c>
      <c r="I207" s="37">
        <f t="shared" si="37"/>
        <v>677.53583156687057</v>
      </c>
      <c r="J207" s="40">
        <f t="shared" si="38"/>
        <v>-42.903352091277533</v>
      </c>
      <c r="K207" s="37">
        <f t="shared" si="39"/>
        <v>634.63247947559307</v>
      </c>
      <c r="L207" s="37">
        <f t="shared" si="40"/>
        <v>7057213.2216005241</v>
      </c>
      <c r="M207" s="37">
        <f t="shared" si="41"/>
        <v>6610331.9062177772</v>
      </c>
      <c r="N207" s="41">
        <f>jan!M207</f>
        <v>5386154.1524840277</v>
      </c>
      <c r="O207" s="41">
        <f t="shared" si="42"/>
        <v>1224177.7537337495</v>
      </c>
      <c r="P207" s="4"/>
      <c r="Q207" s="65"/>
      <c r="R207" s="4"/>
    </row>
    <row r="208" spans="1:18" s="34" customFormat="1" x14ac:dyDescent="0.2">
      <c r="A208" s="33">
        <v>3815</v>
      </c>
      <c r="B208" s="34" t="s">
        <v>168</v>
      </c>
      <c r="C208" s="36">
        <v>12100072</v>
      </c>
      <c r="D208" s="36">
        <v>4071</v>
      </c>
      <c r="E208" s="37">
        <f t="shared" si="36"/>
        <v>2972.2603782854335</v>
      </c>
      <c r="F208" s="38">
        <f t="shared" si="33"/>
        <v>0.72194773801443812</v>
      </c>
      <c r="G208" s="39">
        <f t="shared" si="34"/>
        <v>686.84505363112487</v>
      </c>
      <c r="H208" s="39">
        <f t="shared" si="35"/>
        <v>256.56453991635038</v>
      </c>
      <c r="I208" s="37">
        <f t="shared" si="37"/>
        <v>943.4095935474752</v>
      </c>
      <c r="J208" s="40">
        <f t="shared" si="38"/>
        <v>-42.903352091277533</v>
      </c>
      <c r="K208" s="37">
        <f t="shared" si="39"/>
        <v>900.5062414561977</v>
      </c>
      <c r="L208" s="37">
        <f t="shared" si="40"/>
        <v>3840620.4553317716</v>
      </c>
      <c r="M208" s="37">
        <f t="shared" si="41"/>
        <v>3665960.9089681809</v>
      </c>
      <c r="N208" s="41">
        <f>jan!M208</f>
        <v>3161165.5539806532</v>
      </c>
      <c r="O208" s="41">
        <f t="shared" si="42"/>
        <v>504795.35498752771</v>
      </c>
      <c r="P208" s="4"/>
      <c r="Q208" s="65"/>
      <c r="R208" s="4"/>
    </row>
    <row r="209" spans="1:18" s="34" customFormat="1" x14ac:dyDescent="0.2">
      <c r="A209" s="33">
        <v>3816</v>
      </c>
      <c r="B209" s="34" t="s">
        <v>169</v>
      </c>
      <c r="C209" s="36">
        <v>20703381</v>
      </c>
      <c r="D209" s="36">
        <v>6488</v>
      </c>
      <c r="E209" s="37">
        <f t="shared" si="36"/>
        <v>3191.0266646115906</v>
      </c>
      <c r="F209" s="38">
        <f t="shared" si="33"/>
        <v>0.77508501586561185</v>
      </c>
      <c r="G209" s="39">
        <f t="shared" si="34"/>
        <v>555.58528183543058</v>
      </c>
      <c r="H209" s="39">
        <f t="shared" si="35"/>
        <v>179.99633970219537</v>
      </c>
      <c r="I209" s="37">
        <f t="shared" si="37"/>
        <v>735.58162153762601</v>
      </c>
      <c r="J209" s="40">
        <f t="shared" si="38"/>
        <v>-42.903352091277533</v>
      </c>
      <c r="K209" s="37">
        <f t="shared" si="39"/>
        <v>692.67826944634851</v>
      </c>
      <c r="L209" s="37">
        <f t="shared" si="40"/>
        <v>4772453.5605361173</v>
      </c>
      <c r="M209" s="37">
        <f t="shared" si="41"/>
        <v>4494096.6121679088</v>
      </c>
      <c r="N209" s="41">
        <f>jan!M209</f>
        <v>3996997.5332292989</v>
      </c>
      <c r="O209" s="41">
        <f t="shared" si="42"/>
        <v>497099.07893860992</v>
      </c>
      <c r="P209" s="4"/>
      <c r="Q209" s="65"/>
      <c r="R209" s="4"/>
    </row>
    <row r="210" spans="1:18" s="34" customFormat="1" x14ac:dyDescent="0.2">
      <c r="A210" s="33">
        <v>3817</v>
      </c>
      <c r="B210" s="34" t="s">
        <v>405</v>
      </c>
      <c r="C210" s="36">
        <v>32554747</v>
      </c>
      <c r="D210" s="36">
        <v>10461</v>
      </c>
      <c r="E210" s="37">
        <f t="shared" si="36"/>
        <v>3112.0109932128858</v>
      </c>
      <c r="F210" s="38">
        <f t="shared" si="33"/>
        <v>0.75589248964861411</v>
      </c>
      <c r="G210" s="39">
        <f t="shared" si="34"/>
        <v>602.99468467465351</v>
      </c>
      <c r="H210" s="39">
        <f t="shared" si="35"/>
        <v>207.65182469174206</v>
      </c>
      <c r="I210" s="37">
        <f t="shared" si="37"/>
        <v>810.64650936639555</v>
      </c>
      <c r="J210" s="40">
        <f t="shared" si="38"/>
        <v>-42.903352091277533</v>
      </c>
      <c r="K210" s="37">
        <f t="shared" si="39"/>
        <v>767.74315727511805</v>
      </c>
      <c r="L210" s="37">
        <f t="shared" si="40"/>
        <v>8480173.1344818641</v>
      </c>
      <c r="M210" s="37">
        <f t="shared" si="41"/>
        <v>8031361.1682550097</v>
      </c>
      <c r="N210" s="41">
        <f>jan!M210</f>
        <v>6532179.5595656112</v>
      </c>
      <c r="O210" s="41">
        <f t="shared" si="42"/>
        <v>1499181.6086893985</v>
      </c>
      <c r="P210" s="4"/>
      <c r="Q210" s="65"/>
      <c r="R210" s="4"/>
    </row>
    <row r="211" spans="1:18" s="34" customFormat="1" x14ac:dyDescent="0.2">
      <c r="A211" s="33">
        <v>3818</v>
      </c>
      <c r="B211" s="34" t="s">
        <v>171</v>
      </c>
      <c r="C211" s="36">
        <v>43981577</v>
      </c>
      <c r="D211" s="36">
        <v>5604</v>
      </c>
      <c r="E211" s="37">
        <f t="shared" si="36"/>
        <v>7848.2471448965025</v>
      </c>
      <c r="F211" s="38">
        <f t="shared" si="33"/>
        <v>1.9063014515924688</v>
      </c>
      <c r="G211" s="39">
        <f t="shared" si="34"/>
        <v>-2238.7470063355163</v>
      </c>
      <c r="H211" s="39">
        <f t="shared" si="35"/>
        <v>0</v>
      </c>
      <c r="I211" s="37">
        <f t="shared" si="37"/>
        <v>-2238.7470063355163</v>
      </c>
      <c r="J211" s="40">
        <f t="shared" si="38"/>
        <v>-42.903352091277533</v>
      </c>
      <c r="K211" s="37">
        <f t="shared" si="39"/>
        <v>-2281.6503584267939</v>
      </c>
      <c r="L211" s="37">
        <f t="shared" si="40"/>
        <v>-12545938.223504234</v>
      </c>
      <c r="M211" s="37">
        <f t="shared" si="41"/>
        <v>-12786368.608623752</v>
      </c>
      <c r="N211" s="41">
        <f>jan!M211</f>
        <v>875693.61080931732</v>
      </c>
      <c r="O211" s="41">
        <f t="shared" si="42"/>
        <v>-13662062.219433069</v>
      </c>
      <c r="P211" s="4"/>
      <c r="Q211" s="65"/>
      <c r="R211" s="4"/>
    </row>
    <row r="212" spans="1:18" s="34" customFormat="1" x14ac:dyDescent="0.2">
      <c r="A212" s="33">
        <v>3819</v>
      </c>
      <c r="B212" s="34" t="s">
        <v>172</v>
      </c>
      <c r="C212" s="36">
        <v>7856452</v>
      </c>
      <c r="D212" s="36">
        <v>1561</v>
      </c>
      <c r="E212" s="37">
        <f t="shared" si="36"/>
        <v>5032.9609224855858</v>
      </c>
      <c r="F212" s="38">
        <f t="shared" si="33"/>
        <v>1.2224819803975435</v>
      </c>
      <c r="G212" s="39">
        <f t="shared" si="34"/>
        <v>-549.57527288896654</v>
      </c>
      <c r="H212" s="39">
        <f t="shared" si="35"/>
        <v>0</v>
      </c>
      <c r="I212" s="37">
        <f t="shared" si="37"/>
        <v>-549.57527288896654</v>
      </c>
      <c r="J212" s="40">
        <f t="shared" si="38"/>
        <v>-42.903352091277533</v>
      </c>
      <c r="K212" s="37">
        <f t="shared" si="39"/>
        <v>-592.47862498024404</v>
      </c>
      <c r="L212" s="37">
        <f t="shared" si="40"/>
        <v>-857887.00097967673</v>
      </c>
      <c r="M212" s="37">
        <f t="shared" si="41"/>
        <v>-924859.1335941609</v>
      </c>
      <c r="N212" s="41">
        <f>jan!M212</f>
        <v>686413.23676339921</v>
      </c>
      <c r="O212" s="41">
        <f t="shared" si="42"/>
        <v>-1611272.37035756</v>
      </c>
      <c r="P212" s="4"/>
      <c r="Q212" s="65"/>
      <c r="R212" s="4"/>
    </row>
    <row r="213" spans="1:18" s="34" customFormat="1" x14ac:dyDescent="0.2">
      <c r="A213" s="33">
        <v>3820</v>
      </c>
      <c r="B213" s="34" t="s">
        <v>173</v>
      </c>
      <c r="C213" s="36">
        <v>11998245</v>
      </c>
      <c r="D213" s="36">
        <v>2900</v>
      </c>
      <c r="E213" s="37">
        <f t="shared" si="36"/>
        <v>4137.3258620689658</v>
      </c>
      <c r="F213" s="38">
        <f t="shared" si="33"/>
        <v>1.0049365356316311</v>
      </c>
      <c r="G213" s="39">
        <f t="shared" si="34"/>
        <v>-12.194236638994516</v>
      </c>
      <c r="H213" s="39">
        <f t="shared" si="35"/>
        <v>0</v>
      </c>
      <c r="I213" s="37">
        <f t="shared" si="37"/>
        <v>-12.194236638994516</v>
      </c>
      <c r="J213" s="40">
        <f t="shared" si="38"/>
        <v>-42.903352091277533</v>
      </c>
      <c r="K213" s="37">
        <f t="shared" si="39"/>
        <v>-55.097588730272051</v>
      </c>
      <c r="L213" s="37">
        <f t="shared" si="40"/>
        <v>-35363.286253084094</v>
      </c>
      <c r="M213" s="37">
        <f t="shared" si="41"/>
        <v>-159783.00731778896</v>
      </c>
      <c r="N213" s="41">
        <f>jan!M213</f>
        <v>1170109.3619243165</v>
      </c>
      <c r="O213" s="41">
        <f t="shared" si="42"/>
        <v>-1329892.3692421054</v>
      </c>
      <c r="P213" s="4"/>
      <c r="Q213" s="65"/>
      <c r="R213" s="4"/>
    </row>
    <row r="214" spans="1:18" s="34" customFormat="1" x14ac:dyDescent="0.2">
      <c r="A214" s="33">
        <v>3821</v>
      </c>
      <c r="B214" s="34" t="s">
        <v>174</v>
      </c>
      <c r="C214" s="36">
        <v>9298719</v>
      </c>
      <c r="D214" s="36">
        <v>2430</v>
      </c>
      <c r="E214" s="37">
        <f t="shared" si="36"/>
        <v>3826.6333333333332</v>
      </c>
      <c r="F214" s="38">
        <f t="shared" si="33"/>
        <v>0.92947081601386783</v>
      </c>
      <c r="G214" s="39">
        <f t="shared" si="34"/>
        <v>174.22128060238501</v>
      </c>
      <c r="H214" s="39">
        <f t="shared" si="35"/>
        <v>0</v>
      </c>
      <c r="I214" s="37">
        <f t="shared" si="37"/>
        <v>174.22128060238501</v>
      </c>
      <c r="J214" s="40">
        <f t="shared" si="38"/>
        <v>-42.903352091277533</v>
      </c>
      <c r="K214" s="37">
        <f t="shared" si="39"/>
        <v>131.31792851110748</v>
      </c>
      <c r="L214" s="37">
        <f t="shared" si="40"/>
        <v>423357.71186379559</v>
      </c>
      <c r="M214" s="37">
        <f t="shared" si="41"/>
        <v>319102.5662819912</v>
      </c>
      <c r="N214" s="41">
        <f>jan!M214</f>
        <v>568908.28240554826</v>
      </c>
      <c r="O214" s="41">
        <f t="shared" si="42"/>
        <v>-249805.71612355707</v>
      </c>
      <c r="P214" s="4"/>
      <c r="Q214" s="65"/>
      <c r="R214" s="4"/>
    </row>
    <row r="215" spans="1:18" s="34" customFormat="1" x14ac:dyDescent="0.2">
      <c r="A215" s="33">
        <v>3822</v>
      </c>
      <c r="B215" s="34" t="s">
        <v>175</v>
      </c>
      <c r="C215" s="36">
        <v>7575189</v>
      </c>
      <c r="D215" s="36">
        <v>1430</v>
      </c>
      <c r="E215" s="37">
        <f t="shared" si="36"/>
        <v>5297.3349650349646</v>
      </c>
      <c r="F215" s="38">
        <f t="shared" si="33"/>
        <v>1.2866971626886583</v>
      </c>
      <c r="G215" s="39">
        <f t="shared" si="34"/>
        <v>-708.19969841859381</v>
      </c>
      <c r="H215" s="39">
        <f t="shared" si="35"/>
        <v>0</v>
      </c>
      <c r="I215" s="37">
        <f t="shared" si="37"/>
        <v>-708.19969841859381</v>
      </c>
      <c r="J215" s="40">
        <f t="shared" si="38"/>
        <v>-42.903352091277533</v>
      </c>
      <c r="K215" s="37">
        <f t="shared" si="39"/>
        <v>-751.10305050987131</v>
      </c>
      <c r="L215" s="37">
        <f t="shared" si="40"/>
        <v>-1012725.5687385892</v>
      </c>
      <c r="M215" s="37">
        <f t="shared" si="41"/>
        <v>-1074077.362229116</v>
      </c>
      <c r="N215" s="41">
        <f>jan!M215</f>
        <v>827626.34725923173</v>
      </c>
      <c r="O215" s="41">
        <f t="shared" si="42"/>
        <v>-1901703.7094883476</v>
      </c>
      <c r="P215" s="4"/>
      <c r="Q215" s="65"/>
      <c r="R215" s="4"/>
    </row>
    <row r="216" spans="1:18" s="34" customFormat="1" x14ac:dyDescent="0.2">
      <c r="A216" s="33">
        <v>3823</v>
      </c>
      <c r="B216" s="34" t="s">
        <v>176</v>
      </c>
      <c r="C216" s="36">
        <v>6805603</v>
      </c>
      <c r="D216" s="36">
        <v>1228</v>
      </c>
      <c r="E216" s="37">
        <f t="shared" si="36"/>
        <v>5542.0219869706843</v>
      </c>
      <c r="F216" s="38">
        <f t="shared" si="33"/>
        <v>1.346130462442122</v>
      </c>
      <c r="G216" s="39">
        <f t="shared" si="34"/>
        <v>-855.01191158002564</v>
      </c>
      <c r="H216" s="39">
        <f t="shared" si="35"/>
        <v>0</v>
      </c>
      <c r="I216" s="37">
        <f t="shared" si="37"/>
        <v>-855.01191158002564</v>
      </c>
      <c r="J216" s="40">
        <f t="shared" si="38"/>
        <v>-42.903352091277533</v>
      </c>
      <c r="K216" s="37">
        <f t="shared" si="39"/>
        <v>-897.91526367130314</v>
      </c>
      <c r="L216" s="37">
        <f t="shared" si="40"/>
        <v>-1049954.6274202715</v>
      </c>
      <c r="M216" s="37">
        <f t="shared" si="41"/>
        <v>-1102639.9437883603</v>
      </c>
      <c r="N216" s="41">
        <f>jan!M216</f>
        <v>674546.64435967628</v>
      </c>
      <c r="O216" s="41">
        <f t="shared" si="42"/>
        <v>-1777186.5881480365</v>
      </c>
      <c r="P216" s="4"/>
      <c r="Q216" s="65"/>
      <c r="R216" s="4"/>
    </row>
    <row r="217" spans="1:18" s="34" customFormat="1" x14ac:dyDescent="0.2">
      <c r="A217" s="33">
        <v>3824</v>
      </c>
      <c r="B217" s="34" t="s">
        <v>177</v>
      </c>
      <c r="C217" s="36">
        <v>19646810</v>
      </c>
      <c r="D217" s="36">
        <v>2164</v>
      </c>
      <c r="E217" s="37">
        <f t="shared" si="36"/>
        <v>9078.9325323475041</v>
      </c>
      <c r="F217" s="38">
        <f t="shared" si="33"/>
        <v>2.2052290079293075</v>
      </c>
      <c r="G217" s="39">
        <f t="shared" si="34"/>
        <v>-2977.1582388061174</v>
      </c>
      <c r="H217" s="39">
        <f t="shared" si="35"/>
        <v>0</v>
      </c>
      <c r="I217" s="37">
        <f t="shared" si="37"/>
        <v>-2977.1582388061174</v>
      </c>
      <c r="J217" s="40">
        <f t="shared" si="38"/>
        <v>-42.903352091277533</v>
      </c>
      <c r="K217" s="37">
        <f t="shared" si="39"/>
        <v>-3020.061590897395</v>
      </c>
      <c r="L217" s="37">
        <f t="shared" si="40"/>
        <v>-6442570.4287764383</v>
      </c>
      <c r="M217" s="37">
        <f t="shared" si="41"/>
        <v>-6535413.2827019626</v>
      </c>
      <c r="N217" s="41">
        <f>jan!M217</f>
        <v>299991.46084785176</v>
      </c>
      <c r="O217" s="41">
        <f t="shared" si="42"/>
        <v>-6835404.7435498144</v>
      </c>
      <c r="P217" s="4"/>
      <c r="Q217" s="65"/>
      <c r="R217" s="4"/>
    </row>
    <row r="218" spans="1:18" s="34" customFormat="1" x14ac:dyDescent="0.2">
      <c r="A218" s="33">
        <v>3825</v>
      </c>
      <c r="B218" s="34" t="s">
        <v>178</v>
      </c>
      <c r="C218" s="36">
        <v>34538527</v>
      </c>
      <c r="D218" s="36">
        <v>3756</v>
      </c>
      <c r="E218" s="37">
        <f t="shared" si="36"/>
        <v>9195.5609691160807</v>
      </c>
      <c r="F218" s="38">
        <f t="shared" si="33"/>
        <v>2.2335574937942657</v>
      </c>
      <c r="G218" s="39">
        <f t="shared" si="34"/>
        <v>-3047.1353008672636</v>
      </c>
      <c r="H218" s="39">
        <f t="shared" si="35"/>
        <v>0</v>
      </c>
      <c r="I218" s="37">
        <f t="shared" si="37"/>
        <v>-3047.1353008672636</v>
      </c>
      <c r="J218" s="40">
        <f t="shared" si="38"/>
        <v>-42.903352091277533</v>
      </c>
      <c r="K218" s="37">
        <f t="shared" si="39"/>
        <v>-3090.0386529585412</v>
      </c>
      <c r="L218" s="37">
        <f t="shared" si="40"/>
        <v>-11445040.190057442</v>
      </c>
      <c r="M218" s="37">
        <f t="shared" si="41"/>
        <v>-11606185.180512281</v>
      </c>
      <c r="N218" s="41">
        <f>jan!M218</f>
        <v>102977.15071373881</v>
      </c>
      <c r="O218" s="41">
        <f t="shared" si="42"/>
        <v>-11709162.331226019</v>
      </c>
      <c r="P218" s="4"/>
      <c r="Q218" s="65"/>
      <c r="R218" s="4"/>
    </row>
    <row r="219" spans="1:18" s="34" customFormat="1" x14ac:dyDescent="0.2">
      <c r="A219" s="33">
        <v>4201</v>
      </c>
      <c r="B219" s="34" t="s">
        <v>179</v>
      </c>
      <c r="C219" s="36">
        <v>21593383</v>
      </c>
      <c r="D219" s="36">
        <v>6762</v>
      </c>
      <c r="E219" s="37">
        <f t="shared" si="36"/>
        <v>3193.3426501035196</v>
      </c>
      <c r="F219" s="38">
        <f t="shared" si="33"/>
        <v>0.77564755759290727</v>
      </c>
      <c r="G219" s="39">
        <f t="shared" si="34"/>
        <v>554.19569054027318</v>
      </c>
      <c r="H219" s="39">
        <f t="shared" si="35"/>
        <v>179.1857447800202</v>
      </c>
      <c r="I219" s="37">
        <f t="shared" si="37"/>
        <v>733.38143532029335</v>
      </c>
      <c r="J219" s="40">
        <f t="shared" si="38"/>
        <v>-42.903352091277533</v>
      </c>
      <c r="K219" s="37">
        <f t="shared" si="39"/>
        <v>690.47808322901585</v>
      </c>
      <c r="L219" s="37">
        <f t="shared" si="40"/>
        <v>4959125.2656358238</v>
      </c>
      <c r="M219" s="37">
        <f t="shared" si="41"/>
        <v>4669012.7987946048</v>
      </c>
      <c r="N219" s="41">
        <f>jan!M219</f>
        <v>3915876.25745939</v>
      </c>
      <c r="O219" s="41">
        <f t="shared" si="42"/>
        <v>753136.54133521486</v>
      </c>
      <c r="P219" s="4"/>
      <c r="Q219" s="65"/>
      <c r="R219" s="4"/>
    </row>
    <row r="220" spans="1:18" s="34" customFormat="1" x14ac:dyDescent="0.2">
      <c r="A220" s="33">
        <v>4202</v>
      </c>
      <c r="B220" s="34" t="s">
        <v>180</v>
      </c>
      <c r="C220" s="36">
        <v>84386020</v>
      </c>
      <c r="D220" s="36">
        <v>23891</v>
      </c>
      <c r="E220" s="37">
        <f t="shared" si="36"/>
        <v>3532.1259051525681</v>
      </c>
      <c r="F220" s="38">
        <f t="shared" si="33"/>
        <v>0.85793637940902245</v>
      </c>
      <c r="G220" s="39">
        <f t="shared" si="34"/>
        <v>350.9257375108441</v>
      </c>
      <c r="H220" s="39">
        <f t="shared" si="35"/>
        <v>60.611605512853266</v>
      </c>
      <c r="I220" s="37">
        <f t="shared" si="37"/>
        <v>411.53734302369736</v>
      </c>
      <c r="J220" s="40">
        <f t="shared" si="38"/>
        <v>-42.903352091277533</v>
      </c>
      <c r="K220" s="37">
        <f t="shared" si="39"/>
        <v>368.63399093241981</v>
      </c>
      <c r="L220" s="37">
        <f t="shared" si="40"/>
        <v>9832038.6621791534</v>
      </c>
      <c r="M220" s="37">
        <f t="shared" si="41"/>
        <v>8807034.6773664411</v>
      </c>
      <c r="N220" s="41">
        <f>jan!M220</f>
        <v>8220519.5285806339</v>
      </c>
      <c r="O220" s="41">
        <f t="shared" si="42"/>
        <v>586515.14878580719</v>
      </c>
      <c r="P220" s="4"/>
      <c r="Q220" s="65"/>
      <c r="R220" s="4"/>
    </row>
    <row r="221" spans="1:18" s="34" customFormat="1" x14ac:dyDescent="0.2">
      <c r="A221" s="33">
        <v>4203</v>
      </c>
      <c r="B221" s="34" t="s">
        <v>181</v>
      </c>
      <c r="C221" s="36">
        <v>150461896</v>
      </c>
      <c r="D221" s="36">
        <v>45065</v>
      </c>
      <c r="E221" s="37">
        <f t="shared" si="36"/>
        <v>3338.7750138688561</v>
      </c>
      <c r="F221" s="38">
        <f t="shared" si="33"/>
        <v>0.81097237866899496</v>
      </c>
      <c r="G221" s="39">
        <f t="shared" si="34"/>
        <v>466.93627228107124</v>
      </c>
      <c r="H221" s="39">
        <f t="shared" si="35"/>
        <v>128.28441746215245</v>
      </c>
      <c r="I221" s="37">
        <f t="shared" si="37"/>
        <v>595.22068974322372</v>
      </c>
      <c r="J221" s="40">
        <f t="shared" si="38"/>
        <v>-42.903352091277533</v>
      </c>
      <c r="K221" s="37">
        <f t="shared" si="39"/>
        <v>552.31733765194622</v>
      </c>
      <c r="L221" s="37">
        <f t="shared" si="40"/>
        <v>26823620.383278377</v>
      </c>
      <c r="M221" s="37">
        <f t="shared" si="41"/>
        <v>24890180.821284957</v>
      </c>
      <c r="N221" s="41">
        <f>jan!M221</f>
        <v>19394205.547368728</v>
      </c>
      <c r="O221" s="41">
        <f t="shared" si="42"/>
        <v>5495975.2739162296</v>
      </c>
      <c r="P221" s="4"/>
      <c r="Q221" s="65"/>
      <c r="R221" s="4"/>
    </row>
    <row r="222" spans="1:18" s="34" customFormat="1" x14ac:dyDescent="0.2">
      <c r="A222" s="33">
        <v>4204</v>
      </c>
      <c r="B222" s="34" t="s">
        <v>194</v>
      </c>
      <c r="C222" s="36">
        <v>393200843</v>
      </c>
      <c r="D222" s="36">
        <v>112588</v>
      </c>
      <c r="E222" s="37">
        <f t="shared" si="36"/>
        <v>3492.3867818950512</v>
      </c>
      <c r="F222" s="38">
        <f t="shared" si="33"/>
        <v>0.84828393766601773</v>
      </c>
      <c r="G222" s="39">
        <f t="shared" si="34"/>
        <v>374.7692114653542</v>
      </c>
      <c r="H222" s="39">
        <f t="shared" si="35"/>
        <v>74.520298652984181</v>
      </c>
      <c r="I222" s="37">
        <f t="shared" si="37"/>
        <v>449.2895101183384</v>
      </c>
      <c r="J222" s="40">
        <f t="shared" si="38"/>
        <v>-42.903352091277533</v>
      </c>
      <c r="K222" s="37">
        <f t="shared" si="39"/>
        <v>406.38615802706084</v>
      </c>
      <c r="L222" s="37">
        <f t="shared" si="40"/>
        <v>50584607.365203485</v>
      </c>
      <c r="M222" s="37">
        <f t="shared" si="41"/>
        <v>45754204.759950727</v>
      </c>
      <c r="N222" s="41">
        <f>jan!M222</f>
        <v>30058870.202253446</v>
      </c>
      <c r="O222" s="41">
        <f t="shared" si="42"/>
        <v>15695334.557697281</v>
      </c>
      <c r="P222" s="4"/>
      <c r="Q222" s="65"/>
      <c r="R222" s="4"/>
    </row>
    <row r="223" spans="1:18" s="34" customFormat="1" x14ac:dyDescent="0.2">
      <c r="A223" s="33">
        <v>4205</v>
      </c>
      <c r="B223" s="34" t="s">
        <v>199</v>
      </c>
      <c r="C223" s="36">
        <v>75988648</v>
      </c>
      <c r="D223" s="36">
        <v>23055</v>
      </c>
      <c r="E223" s="37">
        <f t="shared" si="36"/>
        <v>3295.97258729126</v>
      </c>
      <c r="F223" s="38">
        <f t="shared" si="33"/>
        <v>0.80057587529567675</v>
      </c>
      <c r="G223" s="39">
        <f t="shared" si="34"/>
        <v>492.61772822762896</v>
      </c>
      <c r="H223" s="39">
        <f t="shared" si="35"/>
        <v>143.26526676431109</v>
      </c>
      <c r="I223" s="37">
        <f t="shared" si="37"/>
        <v>635.88299499194</v>
      </c>
      <c r="J223" s="40">
        <f t="shared" si="38"/>
        <v>-42.903352091277533</v>
      </c>
      <c r="K223" s="37">
        <f t="shared" si="39"/>
        <v>592.9796429006625</v>
      </c>
      <c r="L223" s="37">
        <f t="shared" si="40"/>
        <v>14660282.449539177</v>
      </c>
      <c r="M223" s="37">
        <f t="shared" si="41"/>
        <v>13671145.667074773</v>
      </c>
      <c r="N223" s="41">
        <f>jan!M223</f>
        <v>12301846.844798319</v>
      </c>
      <c r="O223" s="41">
        <f t="shared" si="42"/>
        <v>1369298.8222764544</v>
      </c>
      <c r="P223" s="4"/>
      <c r="Q223" s="65"/>
      <c r="R223" s="4"/>
    </row>
    <row r="224" spans="1:18" s="34" customFormat="1" x14ac:dyDescent="0.2">
      <c r="A224" s="33">
        <v>4206</v>
      </c>
      <c r="B224" s="34" t="s">
        <v>195</v>
      </c>
      <c r="C224" s="36">
        <v>32068916</v>
      </c>
      <c r="D224" s="36">
        <v>9645</v>
      </c>
      <c r="E224" s="37">
        <f t="shared" si="36"/>
        <v>3324.9264904095385</v>
      </c>
      <c r="F224" s="38">
        <f t="shared" si="33"/>
        <v>0.80760863898476798</v>
      </c>
      <c r="G224" s="39">
        <f t="shared" si="34"/>
        <v>475.24538635666181</v>
      </c>
      <c r="H224" s="39">
        <f t="shared" si="35"/>
        <v>133.13140067291363</v>
      </c>
      <c r="I224" s="37">
        <f t="shared" si="37"/>
        <v>608.37678702957544</v>
      </c>
      <c r="J224" s="40">
        <f t="shared" si="38"/>
        <v>-42.903352091277533</v>
      </c>
      <c r="K224" s="37">
        <f t="shared" si="39"/>
        <v>565.47343493829794</v>
      </c>
      <c r="L224" s="37">
        <f t="shared" si="40"/>
        <v>5867794.1109002549</v>
      </c>
      <c r="M224" s="37">
        <f t="shared" si="41"/>
        <v>5453991.2799798837</v>
      </c>
      <c r="N224" s="41">
        <f>jan!M224</f>
        <v>4058901.0344862174</v>
      </c>
      <c r="O224" s="41">
        <f t="shared" si="42"/>
        <v>1395090.2454936663</v>
      </c>
      <c r="P224" s="4"/>
      <c r="Q224" s="65"/>
      <c r="R224" s="4"/>
    </row>
    <row r="225" spans="1:18" s="34" customFormat="1" x14ac:dyDescent="0.2">
      <c r="A225" s="33">
        <v>4207</v>
      </c>
      <c r="B225" s="34" t="s">
        <v>196</v>
      </c>
      <c r="C225" s="36">
        <v>34344462</v>
      </c>
      <c r="D225" s="36">
        <v>9027</v>
      </c>
      <c r="E225" s="37">
        <f t="shared" si="36"/>
        <v>3804.6374210701229</v>
      </c>
      <c r="F225" s="38">
        <f t="shared" si="33"/>
        <v>0.92412811480908663</v>
      </c>
      <c r="G225" s="39">
        <f t="shared" si="34"/>
        <v>187.41882796031123</v>
      </c>
      <c r="H225" s="39">
        <f t="shared" si="35"/>
        <v>0</v>
      </c>
      <c r="I225" s="37">
        <f t="shared" si="37"/>
        <v>187.41882796031123</v>
      </c>
      <c r="J225" s="40">
        <f t="shared" si="38"/>
        <v>-42.903352091277533</v>
      </c>
      <c r="K225" s="37">
        <f t="shared" si="39"/>
        <v>144.51547586903371</v>
      </c>
      <c r="L225" s="37">
        <f t="shared" si="40"/>
        <v>1691829.7599977294</v>
      </c>
      <c r="M225" s="37">
        <f t="shared" si="41"/>
        <v>1304541.2006697673</v>
      </c>
      <c r="N225" s="41">
        <f>jan!M225</f>
        <v>1500722.3721227164</v>
      </c>
      <c r="O225" s="41">
        <f t="shared" si="42"/>
        <v>-196181.17145294906</v>
      </c>
      <c r="P225" s="4"/>
      <c r="Q225" s="65"/>
      <c r="R225" s="4"/>
    </row>
    <row r="226" spans="1:18" s="34" customFormat="1" x14ac:dyDescent="0.2">
      <c r="A226" s="33">
        <v>4211</v>
      </c>
      <c r="B226" s="34" t="s">
        <v>182</v>
      </c>
      <c r="C226" s="36">
        <v>7460471</v>
      </c>
      <c r="D226" s="36">
        <v>2430</v>
      </c>
      <c r="E226" s="37">
        <f t="shared" si="36"/>
        <v>3070.1526748971191</v>
      </c>
      <c r="F226" s="38">
        <f t="shared" si="33"/>
        <v>0.74572530562734463</v>
      </c>
      <c r="G226" s="39">
        <f t="shared" si="34"/>
        <v>628.10967566411341</v>
      </c>
      <c r="H226" s="39">
        <f t="shared" si="35"/>
        <v>222.30223610226039</v>
      </c>
      <c r="I226" s="37">
        <f t="shared" si="37"/>
        <v>850.41191176637381</v>
      </c>
      <c r="J226" s="40">
        <f t="shared" si="38"/>
        <v>-42.903352091277533</v>
      </c>
      <c r="K226" s="37">
        <f t="shared" si="39"/>
        <v>807.50855967509631</v>
      </c>
      <c r="L226" s="37">
        <f t="shared" si="40"/>
        <v>2066500.9455922884</v>
      </c>
      <c r="M226" s="37">
        <f t="shared" si="41"/>
        <v>1962245.8000104839</v>
      </c>
      <c r="N226" s="41">
        <f>jan!M226</f>
        <v>1933403.732405548</v>
      </c>
      <c r="O226" s="41">
        <f t="shared" si="42"/>
        <v>28842.067604935961</v>
      </c>
      <c r="P226" s="4"/>
      <c r="Q226" s="65"/>
      <c r="R226" s="4"/>
    </row>
    <row r="227" spans="1:18" s="34" customFormat="1" x14ac:dyDescent="0.2">
      <c r="A227" s="33">
        <v>4212</v>
      </c>
      <c r="B227" s="34" t="s">
        <v>183</v>
      </c>
      <c r="C227" s="36">
        <v>6411268</v>
      </c>
      <c r="D227" s="36">
        <v>2128</v>
      </c>
      <c r="E227" s="37">
        <f t="shared" si="36"/>
        <v>3012.8139097744361</v>
      </c>
      <c r="F227" s="38">
        <f t="shared" si="33"/>
        <v>0.73179799559647118</v>
      </c>
      <c r="G227" s="39">
        <f t="shared" si="34"/>
        <v>662.5129347377233</v>
      </c>
      <c r="H227" s="39">
        <f t="shared" si="35"/>
        <v>242.37080389519946</v>
      </c>
      <c r="I227" s="37">
        <f t="shared" si="37"/>
        <v>904.88373863292281</v>
      </c>
      <c r="J227" s="40">
        <f t="shared" si="38"/>
        <v>-42.903352091277533</v>
      </c>
      <c r="K227" s="37">
        <f t="shared" si="39"/>
        <v>861.98038654164532</v>
      </c>
      <c r="L227" s="37">
        <f t="shared" si="40"/>
        <v>1925592.5958108597</v>
      </c>
      <c r="M227" s="37">
        <f t="shared" si="41"/>
        <v>1834294.2625606211</v>
      </c>
      <c r="N227" s="41">
        <f>jan!M227</f>
        <v>1559071.3859913608</v>
      </c>
      <c r="O227" s="41">
        <f t="shared" si="42"/>
        <v>275222.87656926038</v>
      </c>
      <c r="P227" s="4"/>
      <c r="Q227" s="65"/>
      <c r="R227" s="4"/>
    </row>
    <row r="228" spans="1:18" s="34" customFormat="1" x14ac:dyDescent="0.2">
      <c r="A228" s="33">
        <v>4213</v>
      </c>
      <c r="B228" s="34" t="s">
        <v>184</v>
      </c>
      <c r="C228" s="36">
        <v>19383774</v>
      </c>
      <c r="D228" s="36">
        <v>6067</v>
      </c>
      <c r="E228" s="37">
        <f t="shared" si="36"/>
        <v>3194.9520356024395</v>
      </c>
      <c r="F228" s="38">
        <f t="shared" si="33"/>
        <v>0.77603846958333278</v>
      </c>
      <c r="G228" s="39">
        <f t="shared" si="34"/>
        <v>553.23005924092115</v>
      </c>
      <c r="H228" s="39">
        <f t="shared" si="35"/>
        <v>178.62245985539823</v>
      </c>
      <c r="I228" s="37">
        <f t="shared" si="37"/>
        <v>731.85251909631938</v>
      </c>
      <c r="J228" s="40">
        <f t="shared" si="38"/>
        <v>-42.903352091277533</v>
      </c>
      <c r="K228" s="37">
        <f t="shared" si="39"/>
        <v>688.94916700504189</v>
      </c>
      <c r="L228" s="37">
        <f t="shared" si="40"/>
        <v>4440149.2333573699</v>
      </c>
      <c r="M228" s="37">
        <f t="shared" si="41"/>
        <v>4179854.596219589</v>
      </c>
      <c r="N228" s="41">
        <f>jan!M228</f>
        <v>3371627.9925327003</v>
      </c>
      <c r="O228" s="41">
        <f t="shared" si="42"/>
        <v>808226.6036868887</v>
      </c>
      <c r="P228" s="4"/>
      <c r="Q228" s="65"/>
      <c r="R228" s="4"/>
    </row>
    <row r="229" spans="1:18" s="34" customFormat="1" x14ac:dyDescent="0.2">
      <c r="A229" s="33">
        <v>4214</v>
      </c>
      <c r="B229" s="34" t="s">
        <v>185</v>
      </c>
      <c r="C229" s="36">
        <v>21194708</v>
      </c>
      <c r="D229" s="36">
        <v>6004</v>
      </c>
      <c r="E229" s="37">
        <f t="shared" si="36"/>
        <v>3530.0979347101934</v>
      </c>
      <c r="F229" s="38">
        <f t="shared" si="33"/>
        <v>0.85744379515081659</v>
      </c>
      <c r="G229" s="39">
        <f t="shared" si="34"/>
        <v>352.1425197762689</v>
      </c>
      <c r="H229" s="39">
        <f t="shared" si="35"/>
        <v>61.321395167684408</v>
      </c>
      <c r="I229" s="37">
        <f t="shared" si="37"/>
        <v>413.46391494395328</v>
      </c>
      <c r="J229" s="40">
        <f t="shared" si="38"/>
        <v>-42.903352091277533</v>
      </c>
      <c r="K229" s="37">
        <f t="shared" si="39"/>
        <v>370.56056285267573</v>
      </c>
      <c r="L229" s="37">
        <f t="shared" si="40"/>
        <v>2482437.3453234956</v>
      </c>
      <c r="M229" s="37">
        <f t="shared" si="41"/>
        <v>2224845.6193674649</v>
      </c>
      <c r="N229" s="41">
        <f>jan!M229</f>
        <v>3946967.0426184824</v>
      </c>
      <c r="O229" s="41">
        <f t="shared" si="42"/>
        <v>-1722121.4232510175</v>
      </c>
      <c r="P229" s="4"/>
      <c r="Q229" s="65"/>
      <c r="R229" s="4"/>
    </row>
    <row r="230" spans="1:18" s="34" customFormat="1" x14ac:dyDescent="0.2">
      <c r="A230" s="33">
        <v>4215</v>
      </c>
      <c r="B230" s="34" t="s">
        <v>186</v>
      </c>
      <c r="C230" s="36">
        <v>38298785</v>
      </c>
      <c r="D230" s="36">
        <v>11180</v>
      </c>
      <c r="E230" s="37">
        <f t="shared" si="36"/>
        <v>3425.6516100178892</v>
      </c>
      <c r="F230" s="38">
        <f t="shared" si="33"/>
        <v>0.83207428566691721</v>
      </c>
      <c r="G230" s="39">
        <f t="shared" si="34"/>
        <v>414.81031459165143</v>
      </c>
      <c r="H230" s="39">
        <f t="shared" si="35"/>
        <v>97.877608809990875</v>
      </c>
      <c r="I230" s="37">
        <f t="shared" si="37"/>
        <v>512.68792340164237</v>
      </c>
      <c r="J230" s="40">
        <f t="shared" si="38"/>
        <v>-42.903352091277533</v>
      </c>
      <c r="K230" s="37">
        <f t="shared" si="39"/>
        <v>469.78457131036481</v>
      </c>
      <c r="L230" s="37">
        <f t="shared" si="40"/>
        <v>5731850.983630362</v>
      </c>
      <c r="M230" s="37">
        <f t="shared" si="41"/>
        <v>5252191.5072498787</v>
      </c>
      <c r="N230" s="41">
        <f>jan!M230</f>
        <v>3548637.8649358144</v>
      </c>
      <c r="O230" s="41">
        <f t="shared" si="42"/>
        <v>1703553.6423140643</v>
      </c>
      <c r="P230" s="4"/>
      <c r="Q230" s="65"/>
      <c r="R230" s="4"/>
    </row>
    <row r="231" spans="1:18" s="34" customFormat="1" x14ac:dyDescent="0.2">
      <c r="A231" s="33">
        <v>4216</v>
      </c>
      <c r="B231" s="34" t="s">
        <v>187</v>
      </c>
      <c r="C231" s="36">
        <v>15440177</v>
      </c>
      <c r="D231" s="36">
        <v>5274</v>
      </c>
      <c r="E231" s="37">
        <f t="shared" si="36"/>
        <v>2927.6027682973076</v>
      </c>
      <c r="F231" s="38">
        <f t="shared" si="33"/>
        <v>0.71110061952118664</v>
      </c>
      <c r="G231" s="39">
        <f t="shared" si="34"/>
        <v>713.63961962400037</v>
      </c>
      <c r="H231" s="39">
        <f t="shared" si="35"/>
        <v>272.19470341219437</v>
      </c>
      <c r="I231" s="37">
        <f t="shared" si="37"/>
        <v>985.83432303619475</v>
      </c>
      <c r="J231" s="40">
        <f t="shared" si="38"/>
        <v>-42.903352091277533</v>
      </c>
      <c r="K231" s="37">
        <f t="shared" si="39"/>
        <v>942.93097094491725</v>
      </c>
      <c r="L231" s="37">
        <f t="shared" si="40"/>
        <v>5199290.2196928915</v>
      </c>
      <c r="M231" s="37">
        <f t="shared" si="41"/>
        <v>4973017.940763494</v>
      </c>
      <c r="N231" s="41">
        <f>jan!M231</f>
        <v>4447120.1999616716</v>
      </c>
      <c r="O231" s="41">
        <f t="shared" si="42"/>
        <v>525897.74080182239</v>
      </c>
      <c r="P231" s="4"/>
      <c r="Q231" s="65"/>
      <c r="R231" s="4"/>
    </row>
    <row r="232" spans="1:18" s="34" customFormat="1" x14ac:dyDescent="0.2">
      <c r="A232" s="33">
        <v>4217</v>
      </c>
      <c r="B232" s="34" t="s">
        <v>188</v>
      </c>
      <c r="C232" s="36">
        <v>6912926</v>
      </c>
      <c r="D232" s="36">
        <v>1822</v>
      </c>
      <c r="E232" s="37">
        <f t="shared" si="36"/>
        <v>3794.1416026344677</v>
      </c>
      <c r="F232" s="38">
        <f t="shared" si="33"/>
        <v>0.92157873103585131</v>
      </c>
      <c r="G232" s="39">
        <f t="shared" si="34"/>
        <v>193.71631902170429</v>
      </c>
      <c r="H232" s="39">
        <f t="shared" si="35"/>
        <v>0</v>
      </c>
      <c r="I232" s="37">
        <f t="shared" si="37"/>
        <v>193.71631902170429</v>
      </c>
      <c r="J232" s="40">
        <f t="shared" si="38"/>
        <v>-42.903352091277533</v>
      </c>
      <c r="K232" s="37">
        <f t="shared" si="39"/>
        <v>150.81296693042677</v>
      </c>
      <c r="L232" s="37">
        <f t="shared" si="40"/>
        <v>352951.13325754524</v>
      </c>
      <c r="M232" s="37">
        <f t="shared" si="41"/>
        <v>274781.22574723756</v>
      </c>
      <c r="N232" s="41">
        <f>jan!M232</f>
        <v>1487351.1078365881</v>
      </c>
      <c r="O232" s="41">
        <f t="shared" si="42"/>
        <v>-1212569.8820893504</v>
      </c>
      <c r="P232" s="4"/>
      <c r="Q232" s="65"/>
      <c r="R232" s="4"/>
    </row>
    <row r="233" spans="1:18" s="34" customFormat="1" x14ac:dyDescent="0.2">
      <c r="A233" s="33">
        <v>4218</v>
      </c>
      <c r="B233" s="34" t="s">
        <v>189</v>
      </c>
      <c r="C233" s="36">
        <v>6166161</v>
      </c>
      <c r="D233" s="36">
        <v>1335</v>
      </c>
      <c r="E233" s="37">
        <f t="shared" si="36"/>
        <v>4618.8471910112357</v>
      </c>
      <c r="F233" s="38">
        <f t="shared" si="33"/>
        <v>1.1218957484836736</v>
      </c>
      <c r="G233" s="39">
        <f t="shared" si="34"/>
        <v>-301.10703400435648</v>
      </c>
      <c r="H233" s="39">
        <f t="shared" si="35"/>
        <v>0</v>
      </c>
      <c r="I233" s="37">
        <f t="shared" si="37"/>
        <v>-301.10703400435648</v>
      </c>
      <c r="J233" s="40">
        <f t="shared" si="38"/>
        <v>-42.903352091277533</v>
      </c>
      <c r="K233" s="37">
        <f t="shared" si="39"/>
        <v>-344.01038609563403</v>
      </c>
      <c r="L233" s="37">
        <f t="shared" si="40"/>
        <v>-401977.89039581589</v>
      </c>
      <c r="M233" s="37">
        <f t="shared" si="41"/>
        <v>-459253.86543767143</v>
      </c>
      <c r="N233" s="41">
        <f>jan!M233</f>
        <v>1351169.6434203316</v>
      </c>
      <c r="O233" s="41">
        <f t="shared" si="42"/>
        <v>-1810423.5088580032</v>
      </c>
      <c r="P233" s="4"/>
      <c r="Q233" s="65"/>
      <c r="R233" s="4"/>
    </row>
    <row r="234" spans="1:18" s="34" customFormat="1" x14ac:dyDescent="0.2">
      <c r="A234" s="33">
        <v>4219</v>
      </c>
      <c r="B234" s="34" t="s">
        <v>190</v>
      </c>
      <c r="C234" s="36">
        <v>12394059</v>
      </c>
      <c r="D234" s="36">
        <v>3619</v>
      </c>
      <c r="E234" s="37">
        <f t="shared" si="36"/>
        <v>3424.7192594639405</v>
      </c>
      <c r="F234" s="38">
        <f t="shared" si="33"/>
        <v>0.83184782220551345</v>
      </c>
      <c r="G234" s="39">
        <f t="shared" si="34"/>
        <v>415.36972492402066</v>
      </c>
      <c r="H234" s="39">
        <f t="shared" si="35"/>
        <v>98.203931503872923</v>
      </c>
      <c r="I234" s="37">
        <f t="shared" si="37"/>
        <v>513.57365642789364</v>
      </c>
      <c r="J234" s="40">
        <f t="shared" si="38"/>
        <v>-42.903352091277533</v>
      </c>
      <c r="K234" s="37">
        <f t="shared" si="39"/>
        <v>470.67030433661608</v>
      </c>
      <c r="L234" s="37">
        <f t="shared" si="40"/>
        <v>1858623.0626125471</v>
      </c>
      <c r="M234" s="37">
        <f t="shared" si="41"/>
        <v>1703355.8313942137</v>
      </c>
      <c r="N234" s="41">
        <f>jan!M234</f>
        <v>1738864.6672945179</v>
      </c>
      <c r="O234" s="41">
        <f t="shared" si="42"/>
        <v>-35508.835900304141</v>
      </c>
      <c r="P234" s="4"/>
      <c r="Q234" s="65"/>
      <c r="R234" s="4"/>
    </row>
    <row r="235" spans="1:18" s="34" customFormat="1" x14ac:dyDescent="0.2">
      <c r="A235" s="33">
        <v>4220</v>
      </c>
      <c r="B235" s="34" t="s">
        <v>191</v>
      </c>
      <c r="C235" s="36">
        <v>5369298</v>
      </c>
      <c r="D235" s="36">
        <v>1142</v>
      </c>
      <c r="E235" s="37">
        <f t="shared" si="36"/>
        <v>4701.6619964973734</v>
      </c>
      <c r="F235" s="38">
        <f t="shared" si="33"/>
        <v>1.1420110660822318</v>
      </c>
      <c r="G235" s="39">
        <f t="shared" si="34"/>
        <v>-350.79591729603908</v>
      </c>
      <c r="H235" s="39">
        <f t="shared" si="35"/>
        <v>0</v>
      </c>
      <c r="I235" s="37">
        <f t="shared" si="37"/>
        <v>-350.79591729603908</v>
      </c>
      <c r="J235" s="40">
        <f t="shared" si="38"/>
        <v>-42.903352091277533</v>
      </c>
      <c r="K235" s="37">
        <f t="shared" si="39"/>
        <v>-393.69926938731663</v>
      </c>
      <c r="L235" s="37">
        <f t="shared" si="40"/>
        <v>-400608.93755207665</v>
      </c>
      <c r="M235" s="37">
        <f t="shared" si="41"/>
        <v>-449604.56564031559</v>
      </c>
      <c r="N235" s="41">
        <f>jan!M235</f>
        <v>776072.11193709262</v>
      </c>
      <c r="O235" s="41">
        <f t="shared" si="42"/>
        <v>-1225676.6775774083</v>
      </c>
      <c r="P235" s="4"/>
      <c r="Q235" s="65"/>
      <c r="R235" s="4"/>
    </row>
    <row r="236" spans="1:18" s="34" customFormat="1" x14ac:dyDescent="0.2">
      <c r="A236" s="33">
        <v>4221</v>
      </c>
      <c r="B236" s="34" t="s">
        <v>192</v>
      </c>
      <c r="C236" s="36">
        <v>11885860</v>
      </c>
      <c r="D236" s="36">
        <v>1169</v>
      </c>
      <c r="E236" s="37">
        <f t="shared" si="36"/>
        <v>10167.54491017964</v>
      </c>
      <c r="F236" s="38">
        <f t="shared" si="33"/>
        <v>2.4696477141409732</v>
      </c>
      <c r="G236" s="39">
        <f t="shared" si="34"/>
        <v>-3630.3256655053992</v>
      </c>
      <c r="H236" s="39">
        <f t="shared" si="35"/>
        <v>0</v>
      </c>
      <c r="I236" s="37">
        <f t="shared" si="37"/>
        <v>-3630.3256655053992</v>
      </c>
      <c r="J236" s="40">
        <f t="shared" si="38"/>
        <v>-42.903352091277533</v>
      </c>
      <c r="K236" s="37">
        <f t="shared" si="39"/>
        <v>-3673.2290175966768</v>
      </c>
      <c r="L236" s="37">
        <f t="shared" si="40"/>
        <v>-4243850.7029758114</v>
      </c>
      <c r="M236" s="37">
        <f t="shared" si="41"/>
        <v>-4294004.7215705151</v>
      </c>
      <c r="N236" s="41">
        <f>jan!M236</f>
        <v>57511.654681672277</v>
      </c>
      <c r="O236" s="41">
        <f t="shared" si="42"/>
        <v>-4351516.3762521874</v>
      </c>
      <c r="P236" s="4"/>
      <c r="Q236" s="65"/>
      <c r="R236" s="4"/>
    </row>
    <row r="237" spans="1:18" s="34" customFormat="1" x14ac:dyDescent="0.2">
      <c r="A237" s="33">
        <v>4222</v>
      </c>
      <c r="B237" s="34" t="s">
        <v>193</v>
      </c>
      <c r="C237" s="36">
        <v>24746143</v>
      </c>
      <c r="D237" s="36">
        <v>930</v>
      </c>
      <c r="E237" s="37">
        <f t="shared" si="36"/>
        <v>26608.755913978493</v>
      </c>
      <c r="F237" s="38">
        <f t="shared" si="33"/>
        <v>6.4631387222395897</v>
      </c>
      <c r="G237" s="39">
        <f t="shared" si="34"/>
        <v>-13495.052267784711</v>
      </c>
      <c r="H237" s="39">
        <f t="shared" si="35"/>
        <v>0</v>
      </c>
      <c r="I237" s="37">
        <f t="shared" si="37"/>
        <v>-13495.052267784711</v>
      </c>
      <c r="J237" s="40">
        <f t="shared" si="38"/>
        <v>-42.903352091277533</v>
      </c>
      <c r="K237" s="37">
        <f t="shared" si="39"/>
        <v>-13537.955619875989</v>
      </c>
      <c r="L237" s="37">
        <f t="shared" si="40"/>
        <v>-12550398.609039782</v>
      </c>
      <c r="M237" s="37">
        <f t="shared" si="41"/>
        <v>-12590298.726484669</v>
      </c>
      <c r="N237" s="41">
        <f>jan!M237</f>
        <v>-1020315.1268999525</v>
      </c>
      <c r="O237" s="41">
        <f t="shared" si="42"/>
        <v>-11569983.599584717</v>
      </c>
      <c r="P237" s="4"/>
      <c r="Q237" s="65"/>
      <c r="R237" s="4"/>
    </row>
    <row r="238" spans="1:18" s="34" customFormat="1" x14ac:dyDescent="0.2">
      <c r="A238" s="33">
        <v>4223</v>
      </c>
      <c r="B238" s="34" t="s">
        <v>197</v>
      </c>
      <c r="C238" s="36">
        <v>49250000</v>
      </c>
      <c r="D238" s="36">
        <v>14935</v>
      </c>
      <c r="E238" s="37">
        <f t="shared" si="36"/>
        <v>3297.6230331436223</v>
      </c>
      <c r="F238" s="38">
        <f t="shared" si="33"/>
        <v>0.80097676064829704</v>
      </c>
      <c r="G238" s="39">
        <f t="shared" si="34"/>
        <v>491.62746071621154</v>
      </c>
      <c r="H238" s="39">
        <f t="shared" si="35"/>
        <v>142.68761071598431</v>
      </c>
      <c r="I238" s="37">
        <f t="shared" si="37"/>
        <v>634.31507143219585</v>
      </c>
      <c r="J238" s="40">
        <f t="shared" si="38"/>
        <v>-42.903352091277533</v>
      </c>
      <c r="K238" s="37">
        <f t="shared" si="39"/>
        <v>591.41171934091835</v>
      </c>
      <c r="L238" s="37">
        <f t="shared" si="40"/>
        <v>9473495.5918398444</v>
      </c>
      <c r="M238" s="37">
        <f t="shared" si="41"/>
        <v>8832734.0283566155</v>
      </c>
      <c r="N238" s="41">
        <f>jan!M238</f>
        <v>10648483.961410228</v>
      </c>
      <c r="O238" s="41">
        <f t="shared" si="42"/>
        <v>-1815749.9330536127</v>
      </c>
      <c r="P238" s="4"/>
      <c r="Q238" s="65"/>
      <c r="R238" s="4"/>
    </row>
    <row r="239" spans="1:18" s="34" customFormat="1" x14ac:dyDescent="0.2">
      <c r="A239" s="33">
        <v>4224</v>
      </c>
      <c r="B239" s="34" t="s">
        <v>198</v>
      </c>
      <c r="C239" s="36">
        <v>10981038</v>
      </c>
      <c r="D239" s="36">
        <v>927</v>
      </c>
      <c r="E239" s="37">
        <f t="shared" si="36"/>
        <v>11845.779935275081</v>
      </c>
      <c r="F239" s="38">
        <f t="shared" si="33"/>
        <v>2.8772829230465855</v>
      </c>
      <c r="G239" s="39">
        <f t="shared" si="34"/>
        <v>-4637.2666805626632</v>
      </c>
      <c r="H239" s="39">
        <f t="shared" si="35"/>
        <v>0</v>
      </c>
      <c r="I239" s="37">
        <f t="shared" si="37"/>
        <v>-4637.2666805626632</v>
      </c>
      <c r="J239" s="40">
        <f t="shared" si="38"/>
        <v>-42.903352091277533</v>
      </c>
      <c r="K239" s="37">
        <f t="shared" si="39"/>
        <v>-4680.1700326539403</v>
      </c>
      <c r="L239" s="37">
        <f t="shared" si="40"/>
        <v>-4298746.2128815884</v>
      </c>
      <c r="M239" s="37">
        <f t="shared" si="41"/>
        <v>-4338517.6202702029</v>
      </c>
      <c r="N239" s="41">
        <f>jan!M239</f>
        <v>211827.00588063485</v>
      </c>
      <c r="O239" s="41">
        <f t="shared" si="42"/>
        <v>-4550344.6261508381</v>
      </c>
      <c r="P239" s="4"/>
      <c r="Q239" s="65"/>
      <c r="R239" s="4"/>
    </row>
    <row r="240" spans="1:18" s="34" customFormat="1" x14ac:dyDescent="0.2">
      <c r="A240" s="33">
        <v>4225</v>
      </c>
      <c r="B240" s="34" t="s">
        <v>200</v>
      </c>
      <c r="C240" s="36">
        <v>32217878</v>
      </c>
      <c r="D240" s="36">
        <v>10464</v>
      </c>
      <c r="E240" s="37">
        <f t="shared" si="36"/>
        <v>3078.925649847095</v>
      </c>
      <c r="F240" s="38">
        <f t="shared" si="33"/>
        <v>0.74785621901133481</v>
      </c>
      <c r="G240" s="39">
        <f t="shared" si="34"/>
        <v>622.84589069412789</v>
      </c>
      <c r="H240" s="39">
        <f t="shared" si="35"/>
        <v>219.23169486976883</v>
      </c>
      <c r="I240" s="37">
        <f t="shared" si="37"/>
        <v>842.07758556389672</v>
      </c>
      <c r="J240" s="40">
        <f t="shared" si="38"/>
        <v>-42.903352091277533</v>
      </c>
      <c r="K240" s="37">
        <f t="shared" si="39"/>
        <v>799.17423347261922</v>
      </c>
      <c r="L240" s="37">
        <f t="shared" si="40"/>
        <v>8811499.8553406149</v>
      </c>
      <c r="M240" s="37">
        <f t="shared" si="41"/>
        <v>8362559.1790574873</v>
      </c>
      <c r="N240" s="41">
        <f>jan!M240</f>
        <v>6985671.783371048</v>
      </c>
      <c r="O240" s="41">
        <f t="shared" si="42"/>
        <v>1376887.3956864392</v>
      </c>
      <c r="P240" s="4"/>
      <c r="Q240" s="65"/>
      <c r="R240" s="4"/>
    </row>
    <row r="241" spans="1:18" s="34" customFormat="1" x14ac:dyDescent="0.2">
      <c r="A241" s="33">
        <v>4226</v>
      </c>
      <c r="B241" s="34" t="s">
        <v>201</v>
      </c>
      <c r="C241" s="36">
        <v>5558348</v>
      </c>
      <c r="D241" s="36">
        <v>1690</v>
      </c>
      <c r="E241" s="37">
        <f t="shared" si="36"/>
        <v>3288.9633136094676</v>
      </c>
      <c r="F241" s="38">
        <f t="shared" si="33"/>
        <v>0.79887335645962065</v>
      </c>
      <c r="G241" s="39">
        <f t="shared" si="34"/>
        <v>496.82329243670438</v>
      </c>
      <c r="H241" s="39">
        <f t="shared" si="35"/>
        <v>145.71851255293842</v>
      </c>
      <c r="I241" s="37">
        <f t="shared" si="37"/>
        <v>642.54180498964274</v>
      </c>
      <c r="J241" s="40">
        <f t="shared" si="38"/>
        <v>-42.903352091277533</v>
      </c>
      <c r="K241" s="37">
        <f t="shared" si="39"/>
        <v>599.63845289836524</v>
      </c>
      <c r="L241" s="37">
        <f t="shared" si="40"/>
        <v>1085895.6504324963</v>
      </c>
      <c r="M241" s="37">
        <f t="shared" si="41"/>
        <v>1013388.9853982372</v>
      </c>
      <c r="N241" s="41">
        <f>jan!M241</f>
        <v>844990.210397274</v>
      </c>
      <c r="O241" s="41">
        <f t="shared" si="42"/>
        <v>168398.77500096324</v>
      </c>
      <c r="P241" s="4"/>
      <c r="Q241" s="65"/>
      <c r="R241" s="4"/>
    </row>
    <row r="242" spans="1:18" s="34" customFormat="1" x14ac:dyDescent="0.2">
      <c r="A242" s="33">
        <v>4227</v>
      </c>
      <c r="B242" s="34" t="s">
        <v>202</v>
      </c>
      <c r="C242" s="36">
        <v>32181495</v>
      </c>
      <c r="D242" s="36">
        <v>5922</v>
      </c>
      <c r="E242" s="37">
        <f t="shared" si="36"/>
        <v>5434.2274569402225</v>
      </c>
      <c r="F242" s="38">
        <f t="shared" si="33"/>
        <v>1.3199476899991798</v>
      </c>
      <c r="G242" s="39">
        <f t="shared" si="34"/>
        <v>-790.3351935617485</v>
      </c>
      <c r="H242" s="39">
        <f t="shared" si="35"/>
        <v>0</v>
      </c>
      <c r="I242" s="37">
        <f t="shared" si="37"/>
        <v>-790.3351935617485</v>
      </c>
      <c r="J242" s="40">
        <f t="shared" si="38"/>
        <v>-42.903352091277533</v>
      </c>
      <c r="K242" s="37">
        <f t="shared" si="39"/>
        <v>-833.23854565302599</v>
      </c>
      <c r="L242" s="37">
        <f t="shared" si="40"/>
        <v>-4680365.0162726743</v>
      </c>
      <c r="M242" s="37">
        <f t="shared" si="41"/>
        <v>-4934438.6673572203</v>
      </c>
      <c r="N242" s="41">
        <f>jan!M242</f>
        <v>2504807.091936484</v>
      </c>
      <c r="O242" s="41">
        <f t="shared" si="42"/>
        <v>-7439245.7592937043</v>
      </c>
      <c r="P242" s="4"/>
      <c r="Q242" s="65"/>
      <c r="R242" s="4"/>
    </row>
    <row r="243" spans="1:18" s="34" customFormat="1" x14ac:dyDescent="0.2">
      <c r="A243" s="33">
        <v>4228</v>
      </c>
      <c r="B243" s="34" t="s">
        <v>203</v>
      </c>
      <c r="C243" s="36">
        <v>28526769</v>
      </c>
      <c r="D243" s="36">
        <v>1772</v>
      </c>
      <c r="E243" s="37">
        <f t="shared" si="36"/>
        <v>16098.628103837471</v>
      </c>
      <c r="F243" s="38">
        <f t="shared" si="33"/>
        <v>3.9102792708240313</v>
      </c>
      <c r="G243" s="39">
        <f t="shared" si="34"/>
        <v>-7188.9755817000978</v>
      </c>
      <c r="H243" s="39">
        <f t="shared" si="35"/>
        <v>0</v>
      </c>
      <c r="I243" s="37">
        <f t="shared" si="37"/>
        <v>-7188.9755817000978</v>
      </c>
      <c r="J243" s="40">
        <f t="shared" si="38"/>
        <v>-42.903352091277533</v>
      </c>
      <c r="K243" s="37">
        <f t="shared" si="39"/>
        <v>-7231.8789337913749</v>
      </c>
      <c r="L243" s="37">
        <f t="shared" si="40"/>
        <v>-12738864.730772574</v>
      </c>
      <c r="M243" s="37">
        <f t="shared" si="41"/>
        <v>-12814889.470678316</v>
      </c>
      <c r="N243" s="41">
        <f>jan!M243</f>
        <v>-736182.61856636161</v>
      </c>
      <c r="O243" s="41">
        <f t="shared" si="42"/>
        <v>-12078706.852111954</v>
      </c>
      <c r="P243" s="4"/>
      <c r="Q243" s="65"/>
      <c r="R243" s="4"/>
    </row>
    <row r="244" spans="1:18" s="34" customFormat="1" x14ac:dyDescent="0.2">
      <c r="A244" s="33">
        <v>4601</v>
      </c>
      <c r="B244" s="34" t="s">
        <v>227</v>
      </c>
      <c r="C244" s="36">
        <v>1199928929</v>
      </c>
      <c r="D244" s="36">
        <v>285601</v>
      </c>
      <c r="E244" s="37">
        <f t="shared" si="36"/>
        <v>4201.417113385457</v>
      </c>
      <c r="F244" s="38">
        <f t="shared" si="33"/>
        <v>1.0205039920538532</v>
      </c>
      <c r="G244" s="39">
        <f t="shared" si="34"/>
        <v>-50.648987428889264</v>
      </c>
      <c r="H244" s="39">
        <f t="shared" si="35"/>
        <v>0</v>
      </c>
      <c r="I244" s="37">
        <f t="shared" si="37"/>
        <v>-50.648987428889264</v>
      </c>
      <c r="J244" s="40">
        <f t="shared" si="38"/>
        <v>-42.903352091277533</v>
      </c>
      <c r="K244" s="37">
        <f t="shared" si="39"/>
        <v>-93.552339520166797</v>
      </c>
      <c r="L244" s="37">
        <f t="shared" si="40"/>
        <v>-14465401.458678203</v>
      </c>
      <c r="M244" s="37">
        <f t="shared" si="41"/>
        <v>-26718641.719299156</v>
      </c>
      <c r="N244" s="41">
        <f>jan!M244</f>
        <v>-50885341.571992859</v>
      </c>
      <c r="O244" s="41">
        <f t="shared" si="42"/>
        <v>24166699.852693703</v>
      </c>
      <c r="P244" s="4"/>
      <c r="Q244" s="65"/>
      <c r="R244" s="4"/>
    </row>
    <row r="245" spans="1:18" s="34" customFormat="1" x14ac:dyDescent="0.2">
      <c r="A245" s="33">
        <v>4602</v>
      </c>
      <c r="B245" s="34" t="s">
        <v>406</v>
      </c>
      <c r="C245" s="36">
        <v>75489087</v>
      </c>
      <c r="D245" s="36">
        <v>17160</v>
      </c>
      <c r="E245" s="37">
        <f t="shared" si="36"/>
        <v>4399.1309440559444</v>
      </c>
      <c r="F245" s="38">
        <f t="shared" si="33"/>
        <v>1.0685277297686049</v>
      </c>
      <c r="G245" s="39">
        <f t="shared" si="34"/>
        <v>-169.27728583118167</v>
      </c>
      <c r="H245" s="39">
        <f t="shared" si="35"/>
        <v>0</v>
      </c>
      <c r="I245" s="37">
        <f t="shared" si="37"/>
        <v>-169.27728583118167</v>
      </c>
      <c r="J245" s="40">
        <f t="shared" si="38"/>
        <v>-42.903352091277533</v>
      </c>
      <c r="K245" s="37">
        <f t="shared" si="39"/>
        <v>-212.1806379224592</v>
      </c>
      <c r="L245" s="37">
        <f t="shared" si="40"/>
        <v>-2904798.2248630775</v>
      </c>
      <c r="M245" s="37">
        <f t="shared" si="41"/>
        <v>-3641019.7467493997</v>
      </c>
      <c r="N245" s="41">
        <f>jan!M245</f>
        <v>-4249550.6705410648</v>
      </c>
      <c r="O245" s="41">
        <f t="shared" si="42"/>
        <v>608530.92379166512</v>
      </c>
      <c r="P245" s="4"/>
      <c r="Q245" s="65"/>
      <c r="R245" s="4"/>
    </row>
    <row r="246" spans="1:18" s="34" customFormat="1" x14ac:dyDescent="0.2">
      <c r="A246" s="33">
        <v>4611</v>
      </c>
      <c r="B246" s="34" t="s">
        <v>228</v>
      </c>
      <c r="C246" s="36">
        <v>14655661</v>
      </c>
      <c r="D246" s="36">
        <v>4053</v>
      </c>
      <c r="E246" s="37">
        <f t="shared" si="36"/>
        <v>3616.003207500617</v>
      </c>
      <c r="F246" s="38">
        <f t="shared" si="33"/>
        <v>0.87830977238069019</v>
      </c>
      <c r="G246" s="39">
        <f t="shared" si="34"/>
        <v>300.59935610201472</v>
      </c>
      <c r="H246" s="39">
        <f t="shared" si="35"/>
        <v>31.254549691036139</v>
      </c>
      <c r="I246" s="37">
        <f t="shared" si="37"/>
        <v>331.85390579305084</v>
      </c>
      <c r="J246" s="40">
        <f t="shared" si="38"/>
        <v>-42.903352091277533</v>
      </c>
      <c r="K246" s="37">
        <f t="shared" si="39"/>
        <v>288.95055370177329</v>
      </c>
      <c r="L246" s="37">
        <f t="shared" si="40"/>
        <v>1345003.880179235</v>
      </c>
      <c r="M246" s="37">
        <f t="shared" si="41"/>
        <v>1171116.5941532871</v>
      </c>
      <c r="N246" s="41">
        <f>jan!M246</f>
        <v>2042833.7111480199</v>
      </c>
      <c r="O246" s="41">
        <f t="shared" si="42"/>
        <v>-871717.11699473276</v>
      </c>
      <c r="P246" s="4"/>
      <c r="Q246" s="65"/>
      <c r="R246" s="4"/>
    </row>
    <row r="247" spans="1:18" s="34" customFormat="1" x14ac:dyDescent="0.2">
      <c r="A247" s="33">
        <v>4612</v>
      </c>
      <c r="B247" s="34" t="s">
        <v>229</v>
      </c>
      <c r="C247" s="36">
        <v>19443169</v>
      </c>
      <c r="D247" s="36">
        <v>5798</v>
      </c>
      <c r="E247" s="37">
        <f t="shared" si="36"/>
        <v>3353.4268713349429</v>
      </c>
      <c r="F247" s="38">
        <f t="shared" si="33"/>
        <v>0.81453124431637591</v>
      </c>
      <c r="G247" s="39">
        <f t="shared" si="34"/>
        <v>458.1451578014192</v>
      </c>
      <c r="H247" s="39">
        <f t="shared" si="35"/>
        <v>123.15626734902206</v>
      </c>
      <c r="I247" s="37">
        <f t="shared" si="37"/>
        <v>581.30142515044122</v>
      </c>
      <c r="J247" s="40">
        <f t="shared" si="38"/>
        <v>-42.903352091277533</v>
      </c>
      <c r="K247" s="37">
        <f t="shared" si="39"/>
        <v>538.39807305916372</v>
      </c>
      <c r="L247" s="37">
        <f t="shared" si="40"/>
        <v>3370385.6630222583</v>
      </c>
      <c r="M247" s="37">
        <f t="shared" si="41"/>
        <v>3121632.0275970311</v>
      </c>
      <c r="N247" s="41">
        <f>jan!M247</f>
        <v>2156728.6079783402</v>
      </c>
      <c r="O247" s="41">
        <f t="shared" si="42"/>
        <v>964903.41961869085</v>
      </c>
      <c r="P247" s="4"/>
      <c r="Q247" s="65"/>
      <c r="R247" s="4"/>
    </row>
    <row r="248" spans="1:18" s="34" customFormat="1" x14ac:dyDescent="0.2">
      <c r="A248" s="33">
        <v>4613</v>
      </c>
      <c r="B248" s="34" t="s">
        <v>230</v>
      </c>
      <c r="C248" s="36">
        <v>50810331</v>
      </c>
      <c r="D248" s="36">
        <v>11953</v>
      </c>
      <c r="E248" s="37">
        <f t="shared" si="36"/>
        <v>4250.8433865975067</v>
      </c>
      <c r="F248" s="38">
        <f t="shared" si="33"/>
        <v>1.0325093958887981</v>
      </c>
      <c r="G248" s="39">
        <f t="shared" si="34"/>
        <v>-80.304751356119041</v>
      </c>
      <c r="H248" s="39">
        <f t="shared" si="35"/>
        <v>0</v>
      </c>
      <c r="I248" s="37">
        <f t="shared" si="37"/>
        <v>-80.304751356119041</v>
      </c>
      <c r="J248" s="40">
        <f t="shared" si="38"/>
        <v>-42.903352091277533</v>
      </c>
      <c r="K248" s="37">
        <f t="shared" si="39"/>
        <v>-123.20810344739658</v>
      </c>
      <c r="L248" s="37">
        <f t="shared" si="40"/>
        <v>-959882.69295969093</v>
      </c>
      <c r="M248" s="37">
        <f t="shared" si="41"/>
        <v>-1472706.4605067314</v>
      </c>
      <c r="N248" s="41">
        <f>jan!M248</f>
        <v>-2326158.4993926184</v>
      </c>
      <c r="O248" s="41">
        <f t="shared" si="42"/>
        <v>853452.03888588701</v>
      </c>
      <c r="P248" s="4"/>
      <c r="Q248" s="65"/>
      <c r="R248" s="4"/>
    </row>
    <row r="249" spans="1:18" s="34" customFormat="1" x14ac:dyDescent="0.2">
      <c r="A249" s="33">
        <v>4614</v>
      </c>
      <c r="B249" s="34" t="s">
        <v>231</v>
      </c>
      <c r="C249" s="36">
        <v>74875601</v>
      </c>
      <c r="D249" s="36">
        <v>18861</v>
      </c>
      <c r="E249" s="37">
        <f t="shared" si="36"/>
        <v>3969.8637930120353</v>
      </c>
      <c r="F249" s="38">
        <f t="shared" si="33"/>
        <v>0.96426080518684087</v>
      </c>
      <c r="G249" s="39">
        <f t="shared" si="34"/>
        <v>88.283004795163734</v>
      </c>
      <c r="H249" s="39">
        <f t="shared" si="35"/>
        <v>0</v>
      </c>
      <c r="I249" s="37">
        <f t="shared" si="37"/>
        <v>88.283004795163734</v>
      </c>
      <c r="J249" s="40">
        <f t="shared" si="38"/>
        <v>-42.903352091277533</v>
      </c>
      <c r="K249" s="37">
        <f t="shared" si="39"/>
        <v>45.379652703886201</v>
      </c>
      <c r="L249" s="37">
        <f t="shared" si="40"/>
        <v>1665105.7534415831</v>
      </c>
      <c r="M249" s="37">
        <f t="shared" si="41"/>
        <v>855905.62964799767</v>
      </c>
      <c r="N249" s="41">
        <f>jan!M249</f>
        <v>-1105782.6652258141</v>
      </c>
      <c r="O249" s="41">
        <f t="shared" si="42"/>
        <v>1961688.2948738118</v>
      </c>
      <c r="P249" s="4"/>
      <c r="Q249" s="65"/>
      <c r="R249" s="4"/>
    </row>
    <row r="250" spans="1:18" s="34" customFormat="1" x14ac:dyDescent="0.2">
      <c r="A250" s="33">
        <v>4615</v>
      </c>
      <c r="B250" s="34" t="s">
        <v>232</v>
      </c>
      <c r="C250" s="36">
        <v>11790016</v>
      </c>
      <c r="D250" s="36">
        <v>3147</v>
      </c>
      <c r="E250" s="37">
        <f t="shared" si="36"/>
        <v>3746.4302510327298</v>
      </c>
      <c r="F250" s="38">
        <f t="shared" si="33"/>
        <v>0.90998987340475901</v>
      </c>
      <c r="G250" s="39">
        <f t="shared" si="34"/>
        <v>222.34312998274709</v>
      </c>
      <c r="H250" s="39">
        <f t="shared" si="35"/>
        <v>0</v>
      </c>
      <c r="I250" s="37">
        <f t="shared" si="37"/>
        <v>222.34312998274709</v>
      </c>
      <c r="J250" s="40">
        <f t="shared" si="38"/>
        <v>-42.903352091277533</v>
      </c>
      <c r="K250" s="37">
        <f t="shared" si="39"/>
        <v>179.43977789146956</v>
      </c>
      <c r="L250" s="37">
        <f t="shared" si="40"/>
        <v>699713.83005570504</v>
      </c>
      <c r="M250" s="37">
        <f t="shared" si="41"/>
        <v>564696.9810244547</v>
      </c>
      <c r="N250" s="41">
        <f>jan!M250</f>
        <v>301723.18090951507</v>
      </c>
      <c r="O250" s="41">
        <f t="shared" si="42"/>
        <v>262973.80011493963</v>
      </c>
      <c r="P250" s="4"/>
      <c r="Q250" s="65"/>
      <c r="R250" s="4"/>
    </row>
    <row r="251" spans="1:18" s="34" customFormat="1" x14ac:dyDescent="0.2">
      <c r="A251" s="33">
        <v>4616</v>
      </c>
      <c r="B251" s="34" t="s">
        <v>233</v>
      </c>
      <c r="C251" s="36">
        <v>11807145</v>
      </c>
      <c r="D251" s="36">
        <v>2924</v>
      </c>
      <c r="E251" s="37">
        <f t="shared" si="36"/>
        <v>4038.0112859097126</v>
      </c>
      <c r="F251" s="38">
        <f t="shared" si="33"/>
        <v>0.98081350316319171</v>
      </c>
      <c r="G251" s="39">
        <f t="shared" si="34"/>
        <v>47.394509056557396</v>
      </c>
      <c r="H251" s="39">
        <f t="shared" si="35"/>
        <v>0</v>
      </c>
      <c r="I251" s="37">
        <f t="shared" si="37"/>
        <v>47.394509056557396</v>
      </c>
      <c r="J251" s="40">
        <f t="shared" si="38"/>
        <v>-42.903352091277533</v>
      </c>
      <c r="K251" s="37">
        <f t="shared" si="39"/>
        <v>4.4911569652798633</v>
      </c>
      <c r="L251" s="37">
        <f t="shared" si="40"/>
        <v>138581.54448137383</v>
      </c>
      <c r="M251" s="37">
        <f t="shared" si="41"/>
        <v>13132.142966478321</v>
      </c>
      <c r="N251" s="41">
        <f>jan!M251</f>
        <v>-164487.75253275465</v>
      </c>
      <c r="O251" s="41">
        <f t="shared" si="42"/>
        <v>177619.89549923298</v>
      </c>
      <c r="P251" s="4"/>
      <c r="Q251" s="65"/>
      <c r="R251" s="4"/>
    </row>
    <row r="252" spans="1:18" s="34" customFormat="1" x14ac:dyDescent="0.2">
      <c r="A252" s="33">
        <v>4617</v>
      </c>
      <c r="B252" s="34" t="s">
        <v>234</v>
      </c>
      <c r="C252" s="36">
        <v>61179980</v>
      </c>
      <c r="D252" s="36">
        <v>13039</v>
      </c>
      <c r="E252" s="37">
        <f t="shared" si="36"/>
        <v>4692.0760794539456</v>
      </c>
      <c r="F252" s="38">
        <f t="shared" si="33"/>
        <v>1.1396826929770838</v>
      </c>
      <c r="G252" s="39">
        <f t="shared" si="34"/>
        <v>-345.0443670699824</v>
      </c>
      <c r="H252" s="39">
        <f t="shared" si="35"/>
        <v>0</v>
      </c>
      <c r="I252" s="37">
        <f t="shared" si="37"/>
        <v>-345.0443670699824</v>
      </c>
      <c r="J252" s="40">
        <f t="shared" si="38"/>
        <v>-42.903352091277533</v>
      </c>
      <c r="K252" s="37">
        <f t="shared" si="39"/>
        <v>-387.94771916125995</v>
      </c>
      <c r="L252" s="37">
        <f t="shared" si="40"/>
        <v>-4499033.5022255005</v>
      </c>
      <c r="M252" s="37">
        <f t="shared" si="41"/>
        <v>-5058450.3101436682</v>
      </c>
      <c r="N252" s="41">
        <f>jan!M252</f>
        <v>1849237.4930661458</v>
      </c>
      <c r="O252" s="41">
        <f t="shared" si="42"/>
        <v>-6907687.8032098142</v>
      </c>
      <c r="P252" s="4"/>
      <c r="Q252" s="65"/>
      <c r="R252" s="4"/>
    </row>
    <row r="253" spans="1:18" s="34" customFormat="1" x14ac:dyDescent="0.2">
      <c r="A253" s="33">
        <v>4618</v>
      </c>
      <c r="B253" s="34" t="s">
        <v>235</v>
      </c>
      <c r="C253" s="36">
        <v>64880430</v>
      </c>
      <c r="D253" s="36">
        <v>11002</v>
      </c>
      <c r="E253" s="37">
        <f t="shared" si="36"/>
        <v>5897.148700236321</v>
      </c>
      <c r="F253" s="38">
        <f t="shared" si="33"/>
        <v>1.4323890315848848</v>
      </c>
      <c r="G253" s="39">
        <f t="shared" si="34"/>
        <v>-1068.0879395394077</v>
      </c>
      <c r="H253" s="39">
        <f t="shared" si="35"/>
        <v>0</v>
      </c>
      <c r="I253" s="37">
        <f t="shared" si="37"/>
        <v>-1068.0879395394077</v>
      </c>
      <c r="J253" s="40">
        <f t="shared" si="38"/>
        <v>-42.903352091277533</v>
      </c>
      <c r="K253" s="37">
        <f t="shared" si="39"/>
        <v>-1110.9912916306853</v>
      </c>
      <c r="L253" s="37">
        <f t="shared" si="40"/>
        <v>-11751103.510812564</v>
      </c>
      <c r="M253" s="37">
        <f t="shared" si="41"/>
        <v>-12223126.190520799</v>
      </c>
      <c r="N253" s="41">
        <f>jan!M253</f>
        <v>1383621.8768244295</v>
      </c>
      <c r="O253" s="41">
        <f t="shared" si="42"/>
        <v>-13606748.067345228</v>
      </c>
      <c r="P253" s="4"/>
      <c r="Q253" s="65"/>
      <c r="R253" s="4"/>
    </row>
    <row r="254" spans="1:18" s="34" customFormat="1" x14ac:dyDescent="0.2">
      <c r="A254" s="33">
        <v>4619</v>
      </c>
      <c r="B254" s="34" t="s">
        <v>236</v>
      </c>
      <c r="C254" s="36">
        <v>16398861</v>
      </c>
      <c r="D254" s="36">
        <v>903</v>
      </c>
      <c r="E254" s="37">
        <f t="shared" si="36"/>
        <v>18160.421926910298</v>
      </c>
      <c r="F254" s="38">
        <f t="shared" si="33"/>
        <v>4.4110790653824825</v>
      </c>
      <c r="G254" s="39">
        <f t="shared" si="34"/>
        <v>-8426.0518755437934</v>
      </c>
      <c r="H254" s="39">
        <f t="shared" si="35"/>
        <v>0</v>
      </c>
      <c r="I254" s="37">
        <f t="shared" si="37"/>
        <v>-8426.0518755437934</v>
      </c>
      <c r="J254" s="40">
        <f t="shared" si="38"/>
        <v>-42.903352091277533</v>
      </c>
      <c r="K254" s="37">
        <f t="shared" si="39"/>
        <v>-8468.9552276350714</v>
      </c>
      <c r="L254" s="37">
        <f t="shared" si="40"/>
        <v>-7608724.8436160451</v>
      </c>
      <c r="M254" s="37">
        <f t="shared" si="41"/>
        <v>-7647466.5705544697</v>
      </c>
      <c r="N254" s="41">
        <f>jan!M254</f>
        <v>-53591.720635115395</v>
      </c>
      <c r="O254" s="41">
        <f t="shared" si="42"/>
        <v>-7593874.8499193545</v>
      </c>
      <c r="P254" s="4"/>
      <c r="Q254" s="65"/>
      <c r="R254" s="4"/>
    </row>
    <row r="255" spans="1:18" s="34" customFormat="1" x14ac:dyDescent="0.2">
      <c r="A255" s="33">
        <v>4620</v>
      </c>
      <c r="B255" s="34" t="s">
        <v>237</v>
      </c>
      <c r="C255" s="36">
        <v>8161029</v>
      </c>
      <c r="D255" s="36">
        <v>1061</v>
      </c>
      <c r="E255" s="37">
        <f t="shared" si="36"/>
        <v>7691.8275212064091</v>
      </c>
      <c r="F255" s="38">
        <f t="shared" si="33"/>
        <v>1.8683078779711444</v>
      </c>
      <c r="G255" s="39">
        <f t="shared" si="34"/>
        <v>-2144.8952321214606</v>
      </c>
      <c r="H255" s="39">
        <f t="shared" si="35"/>
        <v>0</v>
      </c>
      <c r="I255" s="37">
        <f t="shared" si="37"/>
        <v>-2144.8952321214606</v>
      </c>
      <c r="J255" s="40">
        <f t="shared" si="38"/>
        <v>-42.903352091277533</v>
      </c>
      <c r="K255" s="37">
        <f t="shared" si="39"/>
        <v>-2187.7985842127382</v>
      </c>
      <c r="L255" s="37">
        <f t="shared" si="40"/>
        <v>-2275733.8412808697</v>
      </c>
      <c r="M255" s="37">
        <f t="shared" si="41"/>
        <v>-2321254.2978497152</v>
      </c>
      <c r="N255" s="41">
        <f>jan!M255</f>
        <v>819669.16919024114</v>
      </c>
      <c r="O255" s="41">
        <f t="shared" si="42"/>
        <v>-3140923.4670399562</v>
      </c>
      <c r="P255" s="4"/>
      <c r="Q255" s="65"/>
      <c r="R255" s="4"/>
    </row>
    <row r="256" spans="1:18" s="34" customFormat="1" x14ac:dyDescent="0.2">
      <c r="A256" s="33">
        <v>4621</v>
      </c>
      <c r="B256" s="34" t="s">
        <v>238</v>
      </c>
      <c r="C256" s="36">
        <v>62895024</v>
      </c>
      <c r="D256" s="36">
        <v>15787</v>
      </c>
      <c r="E256" s="37">
        <f t="shared" si="36"/>
        <v>3983.9756761892695</v>
      </c>
      <c r="F256" s="38">
        <f t="shared" si="33"/>
        <v>0.96768851367878839</v>
      </c>
      <c r="G256" s="39">
        <f t="shared" si="34"/>
        <v>79.815874888823231</v>
      </c>
      <c r="H256" s="39">
        <f t="shared" si="35"/>
        <v>0</v>
      </c>
      <c r="I256" s="37">
        <f t="shared" si="37"/>
        <v>79.815874888823231</v>
      </c>
      <c r="J256" s="40">
        <f t="shared" si="38"/>
        <v>-42.903352091277533</v>
      </c>
      <c r="K256" s="37">
        <f t="shared" si="39"/>
        <v>36.912522797545698</v>
      </c>
      <c r="L256" s="37">
        <f t="shared" si="40"/>
        <v>1260053.2168698523</v>
      </c>
      <c r="M256" s="37">
        <f t="shared" si="41"/>
        <v>582737.99740485393</v>
      </c>
      <c r="N256" s="41">
        <f>jan!M256</f>
        <v>2769922.2110004812</v>
      </c>
      <c r="O256" s="41">
        <f t="shared" si="42"/>
        <v>-2187184.2135956273</v>
      </c>
      <c r="P256" s="4"/>
      <c r="Q256" s="65"/>
      <c r="R256" s="4"/>
    </row>
    <row r="257" spans="1:18" s="34" customFormat="1" x14ac:dyDescent="0.2">
      <c r="A257" s="33">
        <v>4622</v>
      </c>
      <c r="B257" s="34" t="s">
        <v>239</v>
      </c>
      <c r="C257" s="36">
        <v>33274390</v>
      </c>
      <c r="D257" s="36">
        <v>8461</v>
      </c>
      <c r="E257" s="37">
        <f t="shared" si="36"/>
        <v>3932.6781704290274</v>
      </c>
      <c r="F257" s="38">
        <f t="shared" si="33"/>
        <v>0.95522859646562941</v>
      </c>
      <c r="G257" s="39">
        <f t="shared" si="34"/>
        <v>110.59437834496848</v>
      </c>
      <c r="H257" s="39">
        <f t="shared" si="35"/>
        <v>0</v>
      </c>
      <c r="I257" s="37">
        <f t="shared" si="37"/>
        <v>110.59437834496848</v>
      </c>
      <c r="J257" s="40">
        <f t="shared" si="38"/>
        <v>-42.903352091277533</v>
      </c>
      <c r="K257" s="37">
        <f t="shared" si="39"/>
        <v>67.69102625369095</v>
      </c>
      <c r="L257" s="37">
        <f t="shared" si="40"/>
        <v>935739.03517677833</v>
      </c>
      <c r="M257" s="37">
        <f t="shared" si="41"/>
        <v>572733.77313247917</v>
      </c>
      <c r="N257" s="41">
        <f>jan!M257</f>
        <v>2540989.7892729798</v>
      </c>
      <c r="O257" s="41">
        <f t="shared" si="42"/>
        <v>-1968256.0161405005</v>
      </c>
      <c r="P257" s="4"/>
      <c r="Q257" s="65"/>
      <c r="R257" s="4"/>
    </row>
    <row r="258" spans="1:18" s="34" customFormat="1" x14ac:dyDescent="0.2">
      <c r="A258" s="33">
        <v>4623</v>
      </c>
      <c r="B258" s="34" t="s">
        <v>240</v>
      </c>
      <c r="C258" s="36">
        <v>10543152</v>
      </c>
      <c r="D258" s="36">
        <v>2504</v>
      </c>
      <c r="E258" s="37">
        <f t="shared" si="36"/>
        <v>4210.5239616613417</v>
      </c>
      <c r="F258" s="38">
        <f t="shared" si="33"/>
        <v>1.0227160016615069</v>
      </c>
      <c r="G258" s="39">
        <f t="shared" si="34"/>
        <v>-56.113096394420062</v>
      </c>
      <c r="H258" s="39">
        <f t="shared" si="35"/>
        <v>0</v>
      </c>
      <c r="I258" s="37">
        <f t="shared" si="37"/>
        <v>-56.113096394420062</v>
      </c>
      <c r="J258" s="40">
        <f t="shared" si="38"/>
        <v>-42.903352091277533</v>
      </c>
      <c r="K258" s="37">
        <f t="shared" si="39"/>
        <v>-99.016448485697595</v>
      </c>
      <c r="L258" s="37">
        <f t="shared" si="40"/>
        <v>-140507.19337162783</v>
      </c>
      <c r="M258" s="37">
        <f t="shared" si="41"/>
        <v>-247937.18700818677</v>
      </c>
      <c r="N258" s="41">
        <f>jan!M258</f>
        <v>1002223.3696063755</v>
      </c>
      <c r="O258" s="41">
        <f t="shared" si="42"/>
        <v>-1250160.5566145622</v>
      </c>
      <c r="P258" s="4"/>
      <c r="Q258" s="65"/>
      <c r="R258" s="4"/>
    </row>
    <row r="259" spans="1:18" s="34" customFormat="1" x14ac:dyDescent="0.2">
      <c r="A259" s="33">
        <v>4624</v>
      </c>
      <c r="B259" s="34" t="s">
        <v>407</v>
      </c>
      <c r="C259" s="36">
        <v>96690613</v>
      </c>
      <c r="D259" s="36">
        <v>25049</v>
      </c>
      <c r="E259" s="37">
        <f t="shared" si="36"/>
        <v>3860.0588047427045</v>
      </c>
      <c r="F259" s="38">
        <f t="shared" si="33"/>
        <v>0.93758970211562387</v>
      </c>
      <c r="G259" s="39">
        <f t="shared" si="34"/>
        <v>154.16599775676221</v>
      </c>
      <c r="H259" s="39">
        <f t="shared" si="35"/>
        <v>0</v>
      </c>
      <c r="I259" s="37">
        <f t="shared" si="37"/>
        <v>154.16599775676221</v>
      </c>
      <c r="J259" s="40">
        <f t="shared" si="38"/>
        <v>-42.903352091277533</v>
      </c>
      <c r="K259" s="37">
        <f t="shared" si="39"/>
        <v>111.26264566548468</v>
      </c>
      <c r="L259" s="37">
        <f t="shared" si="40"/>
        <v>3861704.0778091364</v>
      </c>
      <c r="M259" s="37">
        <f t="shared" si="41"/>
        <v>2787018.0112747257</v>
      </c>
      <c r="N259" s="41">
        <f>jan!M259</f>
        <v>674230.80266998243</v>
      </c>
      <c r="O259" s="41">
        <f t="shared" si="42"/>
        <v>2112787.2086047432</v>
      </c>
      <c r="P259" s="4"/>
      <c r="Q259" s="65"/>
      <c r="R259" s="4"/>
    </row>
    <row r="260" spans="1:18" s="34" customFormat="1" x14ac:dyDescent="0.2">
      <c r="A260" s="33">
        <v>4625</v>
      </c>
      <c r="B260" s="34" t="s">
        <v>241</v>
      </c>
      <c r="C260" s="36">
        <v>52583798</v>
      </c>
      <c r="D260" s="36">
        <v>5276</v>
      </c>
      <c r="E260" s="37">
        <f t="shared" si="36"/>
        <v>9966.6031084154656</v>
      </c>
      <c r="F260" s="38">
        <f t="shared" si="33"/>
        <v>2.4208399177863766</v>
      </c>
      <c r="G260" s="39">
        <f t="shared" si="34"/>
        <v>-3509.7605844468944</v>
      </c>
      <c r="H260" s="39">
        <f t="shared" si="35"/>
        <v>0</v>
      </c>
      <c r="I260" s="37">
        <f t="shared" si="37"/>
        <v>-3509.7605844468944</v>
      </c>
      <c r="J260" s="40">
        <f t="shared" si="38"/>
        <v>-42.903352091277533</v>
      </c>
      <c r="K260" s="37">
        <f t="shared" si="39"/>
        <v>-3552.663936538172</v>
      </c>
      <c r="L260" s="37">
        <f t="shared" si="40"/>
        <v>-18517496.843541816</v>
      </c>
      <c r="M260" s="37">
        <f t="shared" si="41"/>
        <v>-18743854.929175396</v>
      </c>
      <c r="N260" s="41">
        <f>jan!M260</f>
        <v>-17549936.076047473</v>
      </c>
      <c r="O260" s="41">
        <f t="shared" si="42"/>
        <v>-1193918.8531279229</v>
      </c>
      <c r="P260" s="4"/>
      <c r="Q260" s="65"/>
      <c r="R260" s="4"/>
    </row>
    <row r="261" spans="1:18" s="34" customFormat="1" x14ac:dyDescent="0.2">
      <c r="A261" s="33">
        <v>4626</v>
      </c>
      <c r="B261" s="34" t="s">
        <v>246</v>
      </c>
      <c r="C261" s="36">
        <v>151709145</v>
      </c>
      <c r="D261" s="36">
        <v>38664</v>
      </c>
      <c r="E261" s="37">
        <f t="shared" si="36"/>
        <v>3923.7829764121661</v>
      </c>
      <c r="F261" s="38">
        <f t="shared" si="33"/>
        <v>0.95306799665863096</v>
      </c>
      <c r="G261" s="39">
        <f t="shared" si="34"/>
        <v>115.93149475508525</v>
      </c>
      <c r="H261" s="39">
        <f t="shared" si="35"/>
        <v>0</v>
      </c>
      <c r="I261" s="37">
        <f t="shared" si="37"/>
        <v>115.93149475508525</v>
      </c>
      <c r="J261" s="40">
        <f t="shared" si="38"/>
        <v>-42.903352091277533</v>
      </c>
      <c r="K261" s="37">
        <f t="shared" si="39"/>
        <v>73.028142663807728</v>
      </c>
      <c r="L261" s="37">
        <f t="shared" si="40"/>
        <v>4482375.3132106159</v>
      </c>
      <c r="M261" s="37">
        <f t="shared" si="41"/>
        <v>2823560.1079534618</v>
      </c>
      <c r="N261" s="41">
        <f>jan!M261</f>
        <v>590427.22875293717</v>
      </c>
      <c r="O261" s="41">
        <f t="shared" si="42"/>
        <v>2233132.8792005247</v>
      </c>
      <c r="P261" s="4"/>
      <c r="Q261" s="65"/>
      <c r="R261" s="4"/>
    </row>
    <row r="262" spans="1:18" s="34" customFormat="1" x14ac:dyDescent="0.2">
      <c r="A262" s="33">
        <v>4627</v>
      </c>
      <c r="B262" s="34" t="s">
        <v>242</v>
      </c>
      <c r="C262" s="36">
        <v>104956588</v>
      </c>
      <c r="D262" s="36">
        <v>29594</v>
      </c>
      <c r="E262" s="37">
        <f t="shared" si="36"/>
        <v>3546.5495708589578</v>
      </c>
      <c r="F262" s="38">
        <f t="shared" si="33"/>
        <v>0.86143981837644268</v>
      </c>
      <c r="G262" s="39">
        <f t="shared" si="34"/>
        <v>342.27153808701024</v>
      </c>
      <c r="H262" s="39">
        <f t="shared" si="35"/>
        <v>55.563322515616846</v>
      </c>
      <c r="I262" s="37">
        <f t="shared" si="37"/>
        <v>397.83486060262709</v>
      </c>
      <c r="J262" s="40">
        <f t="shared" si="38"/>
        <v>-42.903352091277533</v>
      </c>
      <c r="K262" s="37">
        <f t="shared" si="39"/>
        <v>354.93150851134953</v>
      </c>
      <c r="L262" s="37">
        <f t="shared" si="40"/>
        <v>11773524.864674145</v>
      </c>
      <c r="M262" s="37">
        <f t="shared" si="41"/>
        <v>10503843.062884878</v>
      </c>
      <c r="N262" s="41">
        <f>jan!M262</f>
        <v>7397981.8327200785</v>
      </c>
      <c r="O262" s="41">
        <f t="shared" si="42"/>
        <v>3105861.2301647998</v>
      </c>
      <c r="P262" s="4"/>
      <c r="Q262" s="65"/>
      <c r="R262" s="4"/>
    </row>
    <row r="263" spans="1:18" s="34" customFormat="1" x14ac:dyDescent="0.2">
      <c r="A263" s="33">
        <v>4628</v>
      </c>
      <c r="B263" s="34" t="s">
        <v>243</v>
      </c>
      <c r="C263" s="36">
        <v>20319325</v>
      </c>
      <c r="D263" s="36">
        <v>3918</v>
      </c>
      <c r="E263" s="37">
        <f t="shared" si="36"/>
        <v>5186.1472690148039</v>
      </c>
      <c r="F263" s="38">
        <f t="shared" si="33"/>
        <v>1.2596902065608451</v>
      </c>
      <c r="G263" s="39">
        <f t="shared" si="34"/>
        <v>-641.48708080649737</v>
      </c>
      <c r="H263" s="39">
        <f t="shared" si="35"/>
        <v>0</v>
      </c>
      <c r="I263" s="37">
        <f t="shared" si="37"/>
        <v>-641.48708080649737</v>
      </c>
      <c r="J263" s="40">
        <f t="shared" si="38"/>
        <v>-42.903352091277533</v>
      </c>
      <c r="K263" s="37">
        <f t="shared" si="39"/>
        <v>-684.39043289777487</v>
      </c>
      <c r="L263" s="37">
        <f t="shared" si="40"/>
        <v>-2513346.3825998567</v>
      </c>
      <c r="M263" s="37">
        <f t="shared" si="41"/>
        <v>-2681441.716093482</v>
      </c>
      <c r="N263" s="41">
        <f>jan!M263</f>
        <v>2190041.3399032666</v>
      </c>
      <c r="O263" s="41">
        <f t="shared" si="42"/>
        <v>-4871483.0559967486</v>
      </c>
      <c r="P263" s="4"/>
      <c r="Q263" s="65"/>
      <c r="R263" s="4"/>
    </row>
    <row r="264" spans="1:18" s="34" customFormat="1" x14ac:dyDescent="0.2">
      <c r="A264" s="33">
        <v>4629</v>
      </c>
      <c r="B264" s="34" t="s">
        <v>244</v>
      </c>
      <c r="C264" s="36">
        <v>9049937</v>
      </c>
      <c r="D264" s="36">
        <v>376</v>
      </c>
      <c r="E264" s="37">
        <f t="shared" si="36"/>
        <v>24068.981382978724</v>
      </c>
      <c r="F264" s="38">
        <f t="shared" ref="F264:F327" si="43">IF(ISNUMBER(C264),E264/E$365,"")</f>
        <v>5.8462397146298732</v>
      </c>
      <c r="G264" s="39">
        <f t="shared" ref="G264:G327" si="44">(E$365-E264)*0.6</f>
        <v>-11971.18754918485</v>
      </c>
      <c r="H264" s="39">
        <f t="shared" ref="H264:H327" si="45">IF(E264&gt;=E$365*0.9,0,IF(E264&lt;0.9*E$365,(E$365*0.9-E264)*0.35))</f>
        <v>0</v>
      </c>
      <c r="I264" s="37">
        <f t="shared" si="37"/>
        <v>-11971.18754918485</v>
      </c>
      <c r="J264" s="40">
        <f t="shared" si="38"/>
        <v>-42.903352091277533</v>
      </c>
      <c r="K264" s="37">
        <f t="shared" si="39"/>
        <v>-12014.090901276128</v>
      </c>
      <c r="L264" s="37">
        <f t="shared" si="40"/>
        <v>-4501166.5184935033</v>
      </c>
      <c r="M264" s="37">
        <f t="shared" si="41"/>
        <v>-4517298.1788798235</v>
      </c>
      <c r="N264" s="41">
        <f>jan!M264</f>
        <v>-4222.1687251421517</v>
      </c>
      <c r="O264" s="41">
        <f t="shared" si="42"/>
        <v>-4513076.0101546813</v>
      </c>
      <c r="P264" s="4"/>
      <c r="Q264" s="65"/>
      <c r="R264" s="4"/>
    </row>
    <row r="265" spans="1:18" s="34" customFormat="1" x14ac:dyDescent="0.2">
      <c r="A265" s="33">
        <v>4630</v>
      </c>
      <c r="B265" s="34" t="s">
        <v>245</v>
      </c>
      <c r="C265" s="36">
        <v>27366612</v>
      </c>
      <c r="D265" s="36">
        <v>8080</v>
      </c>
      <c r="E265" s="37">
        <f t="shared" ref="E265:E328" si="46">(C265)/D265</f>
        <v>3386.9569306930694</v>
      </c>
      <c r="F265" s="38">
        <f t="shared" si="43"/>
        <v>0.82267553432741891</v>
      </c>
      <c r="G265" s="39">
        <f t="shared" si="44"/>
        <v>438.02712218654329</v>
      </c>
      <c r="H265" s="39">
        <f t="shared" si="45"/>
        <v>111.42074657367782</v>
      </c>
      <c r="I265" s="37">
        <f t="shared" ref="I265:I328" si="47">G265+H265</f>
        <v>549.44786876022113</v>
      </c>
      <c r="J265" s="40">
        <f t="shared" ref="J265:J328" si="48">I$367</f>
        <v>-42.903352091277533</v>
      </c>
      <c r="K265" s="37">
        <f t="shared" ref="K265:K328" si="49">I265+J265</f>
        <v>506.54451666894357</v>
      </c>
      <c r="L265" s="37">
        <f t="shared" ref="L265:L328" si="50">(I265*D265)</f>
        <v>4439538.7795825871</v>
      </c>
      <c r="M265" s="37">
        <f t="shared" ref="M265:M328" si="51">(K265*D265)</f>
        <v>4092879.6946850643</v>
      </c>
      <c r="N265" s="41">
        <f>jan!M265</f>
        <v>3296924.8159822333</v>
      </c>
      <c r="O265" s="41">
        <f t="shared" ref="O265:O328" si="52">M265-N265</f>
        <v>795954.87870283099</v>
      </c>
      <c r="P265" s="4"/>
      <c r="Q265" s="65"/>
      <c r="R265" s="4"/>
    </row>
    <row r="266" spans="1:18" s="34" customFormat="1" x14ac:dyDescent="0.2">
      <c r="A266" s="33">
        <v>4631</v>
      </c>
      <c r="B266" s="34" t="s">
        <v>408</v>
      </c>
      <c r="C266" s="36">
        <v>102921526</v>
      </c>
      <c r="D266" s="36">
        <v>29337</v>
      </c>
      <c r="E266" s="37">
        <f t="shared" si="46"/>
        <v>3508.2498551317449</v>
      </c>
      <c r="F266" s="38">
        <f t="shared" si="43"/>
        <v>0.85213700179352692</v>
      </c>
      <c r="G266" s="39">
        <f t="shared" si="44"/>
        <v>365.25136752333799</v>
      </c>
      <c r="H266" s="39">
        <f t="shared" si="45"/>
        <v>68.96822302014138</v>
      </c>
      <c r="I266" s="37">
        <f t="shared" si="47"/>
        <v>434.2195905434794</v>
      </c>
      <c r="J266" s="40">
        <f t="shared" si="48"/>
        <v>-42.903352091277533</v>
      </c>
      <c r="K266" s="37">
        <f t="shared" si="49"/>
        <v>391.31623845220184</v>
      </c>
      <c r="L266" s="37">
        <f t="shared" si="50"/>
        <v>12738700.127774054</v>
      </c>
      <c r="M266" s="37">
        <f t="shared" si="51"/>
        <v>11480044.487472245</v>
      </c>
      <c r="N266" s="41">
        <f>jan!M266</f>
        <v>7138325.4433874683</v>
      </c>
      <c r="O266" s="41">
        <f t="shared" si="52"/>
        <v>4341719.0440847771</v>
      </c>
      <c r="P266" s="4"/>
      <c r="Q266" s="65"/>
      <c r="R266" s="4"/>
    </row>
    <row r="267" spans="1:18" s="34" customFormat="1" x14ac:dyDescent="0.2">
      <c r="A267" s="33">
        <v>4632</v>
      </c>
      <c r="B267" s="34" t="s">
        <v>247</v>
      </c>
      <c r="C267" s="36">
        <v>13137289</v>
      </c>
      <c r="D267" s="36">
        <v>2860</v>
      </c>
      <c r="E267" s="37">
        <f t="shared" si="46"/>
        <v>4593.457692307692</v>
      </c>
      <c r="F267" s="38">
        <f t="shared" si="43"/>
        <v>1.1157287614685865</v>
      </c>
      <c r="G267" s="39">
        <f t="shared" si="44"/>
        <v>-285.87333478223024</v>
      </c>
      <c r="H267" s="39">
        <f t="shared" si="45"/>
        <v>0</v>
      </c>
      <c r="I267" s="37">
        <f t="shared" si="47"/>
        <v>-285.87333478223024</v>
      </c>
      <c r="J267" s="40">
        <f t="shared" si="48"/>
        <v>-42.903352091277533</v>
      </c>
      <c r="K267" s="37">
        <f t="shared" si="49"/>
        <v>-328.7766868735078</v>
      </c>
      <c r="L267" s="37">
        <f t="shared" si="50"/>
        <v>-817597.73747717845</v>
      </c>
      <c r="M267" s="37">
        <f t="shared" si="51"/>
        <v>-940301.32445823227</v>
      </c>
      <c r="N267" s="41">
        <f>jan!M267</f>
        <v>-1167846.745090177</v>
      </c>
      <c r="O267" s="41">
        <f t="shared" si="52"/>
        <v>227545.42063194478</v>
      </c>
      <c r="P267" s="4"/>
      <c r="Q267" s="65"/>
      <c r="R267" s="4"/>
    </row>
    <row r="268" spans="1:18" s="34" customFormat="1" x14ac:dyDescent="0.2">
      <c r="A268" s="33">
        <v>4633</v>
      </c>
      <c r="B268" s="34" t="s">
        <v>248</v>
      </c>
      <c r="C268" s="36">
        <v>1935141</v>
      </c>
      <c r="D268" s="36">
        <v>525</v>
      </c>
      <c r="E268" s="37">
        <f t="shared" si="46"/>
        <v>3685.982857142857</v>
      </c>
      <c r="F268" s="38">
        <f t="shared" si="43"/>
        <v>0.89530749241065666</v>
      </c>
      <c r="G268" s="39">
        <f t="shared" si="44"/>
        <v>258.61156631667069</v>
      </c>
      <c r="H268" s="39">
        <f t="shared" si="45"/>
        <v>6.7616723162521337</v>
      </c>
      <c r="I268" s="37">
        <f t="shared" si="47"/>
        <v>265.37323863292283</v>
      </c>
      <c r="J268" s="40">
        <f t="shared" si="48"/>
        <v>-42.903352091277533</v>
      </c>
      <c r="K268" s="37">
        <f t="shared" si="49"/>
        <v>222.46988654164531</v>
      </c>
      <c r="L268" s="37">
        <f t="shared" si="50"/>
        <v>139320.9502822845</v>
      </c>
      <c r="M268" s="37">
        <f t="shared" si="51"/>
        <v>116796.69043436379</v>
      </c>
      <c r="N268" s="41">
        <f>jan!M268</f>
        <v>65492.967072607251</v>
      </c>
      <c r="O268" s="41">
        <f t="shared" si="52"/>
        <v>51303.723361756536</v>
      </c>
      <c r="P268" s="4"/>
      <c r="Q268" s="65"/>
      <c r="R268" s="4"/>
    </row>
    <row r="269" spans="1:18" s="34" customFormat="1" x14ac:dyDescent="0.2">
      <c r="A269" s="33">
        <v>4634</v>
      </c>
      <c r="B269" s="34" t="s">
        <v>249</v>
      </c>
      <c r="C269" s="36">
        <v>11780064</v>
      </c>
      <c r="D269" s="36">
        <v>1660</v>
      </c>
      <c r="E269" s="37">
        <f t="shared" si="46"/>
        <v>7096.4240963855418</v>
      </c>
      <c r="F269" s="38">
        <f t="shared" si="43"/>
        <v>1.7236872522359805</v>
      </c>
      <c r="G269" s="39">
        <f t="shared" si="44"/>
        <v>-1787.6531772289402</v>
      </c>
      <c r="H269" s="39">
        <f t="shared" si="45"/>
        <v>0</v>
      </c>
      <c r="I269" s="37">
        <f t="shared" si="47"/>
        <v>-1787.6531772289402</v>
      </c>
      <c r="J269" s="40">
        <f t="shared" si="48"/>
        <v>-42.903352091277533</v>
      </c>
      <c r="K269" s="37">
        <f t="shared" si="49"/>
        <v>-1830.5565293202178</v>
      </c>
      <c r="L269" s="37">
        <f t="shared" si="50"/>
        <v>-2967504.2742000408</v>
      </c>
      <c r="M269" s="37">
        <f t="shared" si="51"/>
        <v>-3038723.8386715613</v>
      </c>
      <c r="N269" s="41">
        <f>jan!M269</f>
        <v>321267.44445814879</v>
      </c>
      <c r="O269" s="41">
        <f t="shared" si="52"/>
        <v>-3359991.2831297102</v>
      </c>
      <c r="P269" s="4"/>
      <c r="Q269" s="65"/>
      <c r="R269" s="4"/>
    </row>
    <row r="270" spans="1:18" s="34" customFormat="1" x14ac:dyDescent="0.2">
      <c r="A270" s="33">
        <v>4635</v>
      </c>
      <c r="B270" s="34" t="s">
        <v>250</v>
      </c>
      <c r="C270" s="36">
        <v>10142022</v>
      </c>
      <c r="D270" s="36">
        <v>2272</v>
      </c>
      <c r="E270" s="37">
        <f t="shared" si="46"/>
        <v>4463.9181338028166</v>
      </c>
      <c r="F270" s="38">
        <f t="shared" si="43"/>
        <v>1.0842642262854569</v>
      </c>
      <c r="G270" s="39">
        <f t="shared" si="44"/>
        <v>-208.149599679305</v>
      </c>
      <c r="H270" s="39">
        <f t="shared" si="45"/>
        <v>0</v>
      </c>
      <c r="I270" s="37">
        <f t="shared" si="47"/>
        <v>-208.149599679305</v>
      </c>
      <c r="J270" s="40">
        <f t="shared" si="48"/>
        <v>-42.903352091277533</v>
      </c>
      <c r="K270" s="37">
        <f t="shared" si="49"/>
        <v>-251.05295177058252</v>
      </c>
      <c r="L270" s="37">
        <f t="shared" si="50"/>
        <v>-472915.89047138096</v>
      </c>
      <c r="M270" s="37">
        <f t="shared" si="51"/>
        <v>-570392.3064227635</v>
      </c>
      <c r="N270" s="41">
        <f>jan!M270</f>
        <v>-630197.3642114976</v>
      </c>
      <c r="O270" s="41">
        <f t="shared" si="52"/>
        <v>59805.057788734091</v>
      </c>
      <c r="P270" s="4"/>
      <c r="Q270" s="65"/>
      <c r="R270" s="4"/>
    </row>
    <row r="271" spans="1:18" s="34" customFormat="1" x14ac:dyDescent="0.2">
      <c r="A271" s="33">
        <v>4636</v>
      </c>
      <c r="B271" s="34" t="s">
        <v>251</v>
      </c>
      <c r="C271" s="36">
        <v>3451091</v>
      </c>
      <c r="D271" s="36">
        <v>786</v>
      </c>
      <c r="E271" s="37">
        <f t="shared" si="46"/>
        <v>4390.7010178117052</v>
      </c>
      <c r="F271" s="38">
        <f t="shared" si="43"/>
        <v>1.0664801412638696</v>
      </c>
      <c r="G271" s="39">
        <f t="shared" si="44"/>
        <v>-164.21933008463819</v>
      </c>
      <c r="H271" s="39">
        <f t="shared" si="45"/>
        <v>0</v>
      </c>
      <c r="I271" s="37">
        <f t="shared" si="47"/>
        <v>-164.21933008463819</v>
      </c>
      <c r="J271" s="40">
        <f t="shared" si="48"/>
        <v>-42.903352091277533</v>
      </c>
      <c r="K271" s="37">
        <f t="shared" si="49"/>
        <v>-207.12268217591571</v>
      </c>
      <c r="L271" s="37">
        <f t="shared" si="50"/>
        <v>-129076.39344652562</v>
      </c>
      <c r="M271" s="37">
        <f t="shared" si="51"/>
        <v>-162798.42819026974</v>
      </c>
      <c r="N271" s="41">
        <f>jan!M271</f>
        <v>-70082.960154153625</v>
      </c>
      <c r="O271" s="41">
        <f t="shared" si="52"/>
        <v>-92715.468036116115</v>
      </c>
      <c r="P271" s="4"/>
      <c r="Q271" s="65"/>
      <c r="R271" s="4"/>
    </row>
    <row r="272" spans="1:18" s="34" customFormat="1" x14ac:dyDescent="0.2">
      <c r="A272" s="33">
        <v>4637</v>
      </c>
      <c r="B272" s="34" t="s">
        <v>252</v>
      </c>
      <c r="C272" s="36">
        <v>5343952</v>
      </c>
      <c r="D272" s="36">
        <v>1294</v>
      </c>
      <c r="E272" s="37">
        <f t="shared" si="46"/>
        <v>4129.7928902627509</v>
      </c>
      <c r="F272" s="38">
        <f t="shared" si="43"/>
        <v>1.0031068130421317</v>
      </c>
      <c r="G272" s="39">
        <f t="shared" si="44"/>
        <v>-7.6744535552656084</v>
      </c>
      <c r="H272" s="39">
        <f t="shared" si="45"/>
        <v>0</v>
      </c>
      <c r="I272" s="37">
        <f t="shared" si="47"/>
        <v>-7.6744535552656084</v>
      </c>
      <c r="J272" s="40">
        <f t="shared" si="48"/>
        <v>-42.903352091277533</v>
      </c>
      <c r="K272" s="37">
        <f t="shared" si="49"/>
        <v>-50.57780564654314</v>
      </c>
      <c r="L272" s="37">
        <f t="shared" si="50"/>
        <v>-9930.7429005136964</v>
      </c>
      <c r="M272" s="37">
        <f t="shared" si="51"/>
        <v>-65447.680506626821</v>
      </c>
      <c r="N272" s="41">
        <f>jan!M272</f>
        <v>-132500.38172961172</v>
      </c>
      <c r="O272" s="41">
        <f t="shared" si="52"/>
        <v>67052.701222984906</v>
      </c>
      <c r="P272" s="4"/>
      <c r="Q272" s="65"/>
      <c r="R272" s="4"/>
    </row>
    <row r="273" spans="1:18" s="34" customFormat="1" x14ac:dyDescent="0.2">
      <c r="A273" s="33">
        <v>4638</v>
      </c>
      <c r="B273" s="34" t="s">
        <v>253</v>
      </c>
      <c r="C273" s="36">
        <v>22243858</v>
      </c>
      <c r="D273" s="36">
        <v>4049</v>
      </c>
      <c r="E273" s="37">
        <f t="shared" si="46"/>
        <v>5493.6670782909359</v>
      </c>
      <c r="F273" s="38">
        <f t="shared" si="43"/>
        <v>1.3343852878947371</v>
      </c>
      <c r="G273" s="39">
        <f t="shared" si="44"/>
        <v>-825.9989663721766</v>
      </c>
      <c r="H273" s="39">
        <f t="shared" si="45"/>
        <v>0</v>
      </c>
      <c r="I273" s="37">
        <f t="shared" si="47"/>
        <v>-825.9989663721766</v>
      </c>
      <c r="J273" s="40">
        <f t="shared" si="48"/>
        <v>-42.903352091277533</v>
      </c>
      <c r="K273" s="37">
        <f t="shared" si="49"/>
        <v>-868.90231846345409</v>
      </c>
      <c r="L273" s="37">
        <f t="shared" si="50"/>
        <v>-3344469.8148409431</v>
      </c>
      <c r="M273" s="37">
        <f t="shared" si="51"/>
        <v>-3518185.4874585257</v>
      </c>
      <c r="N273" s="41">
        <f>jan!M273</f>
        <v>758901.11976568948</v>
      </c>
      <c r="O273" s="41">
        <f t="shared" si="52"/>
        <v>-4277086.6072242148</v>
      </c>
      <c r="P273" s="4"/>
      <c r="Q273" s="65"/>
      <c r="R273" s="4"/>
    </row>
    <row r="274" spans="1:18" s="34" customFormat="1" x14ac:dyDescent="0.2">
      <c r="A274" s="33">
        <v>4639</v>
      </c>
      <c r="B274" s="34" t="s">
        <v>254</v>
      </c>
      <c r="C274" s="36">
        <v>14763731</v>
      </c>
      <c r="D274" s="36">
        <v>2611</v>
      </c>
      <c r="E274" s="37">
        <f t="shared" si="46"/>
        <v>5654.435465338951</v>
      </c>
      <c r="F274" s="38">
        <f t="shared" si="43"/>
        <v>1.3734351552016173</v>
      </c>
      <c r="G274" s="39">
        <f t="shared" si="44"/>
        <v>-922.45999860098561</v>
      </c>
      <c r="H274" s="39">
        <f t="shared" si="45"/>
        <v>0</v>
      </c>
      <c r="I274" s="37">
        <f t="shared" si="47"/>
        <v>-922.45999860098561</v>
      </c>
      <c r="J274" s="40">
        <f t="shared" si="48"/>
        <v>-42.903352091277533</v>
      </c>
      <c r="K274" s="37">
        <f t="shared" si="49"/>
        <v>-965.36335069226311</v>
      </c>
      <c r="L274" s="37">
        <f t="shared" si="50"/>
        <v>-2408543.0563471736</v>
      </c>
      <c r="M274" s="37">
        <f t="shared" si="51"/>
        <v>-2520563.7086574989</v>
      </c>
      <c r="N274" s="41">
        <f>jan!M274</f>
        <v>514172.66824110056</v>
      </c>
      <c r="O274" s="41">
        <f t="shared" si="52"/>
        <v>-3034736.3768985993</v>
      </c>
      <c r="P274" s="4"/>
      <c r="Q274" s="65"/>
      <c r="R274" s="4"/>
    </row>
    <row r="275" spans="1:18" s="34" customFormat="1" x14ac:dyDescent="0.2">
      <c r="A275" s="33">
        <v>4640</v>
      </c>
      <c r="B275" s="34" t="s">
        <v>255</v>
      </c>
      <c r="C275" s="36">
        <v>44596839</v>
      </c>
      <c r="D275" s="36">
        <v>11938</v>
      </c>
      <c r="E275" s="37">
        <f t="shared" si="46"/>
        <v>3735.704389344949</v>
      </c>
      <c r="F275" s="38">
        <f t="shared" si="43"/>
        <v>0.90738461323296482</v>
      </c>
      <c r="G275" s="39">
        <f t="shared" si="44"/>
        <v>228.7786469954155</v>
      </c>
      <c r="H275" s="39">
        <f t="shared" si="45"/>
        <v>0</v>
      </c>
      <c r="I275" s="37">
        <f t="shared" si="47"/>
        <v>228.7786469954155</v>
      </c>
      <c r="J275" s="40">
        <f t="shared" si="48"/>
        <v>-42.903352091277533</v>
      </c>
      <c r="K275" s="37">
        <f t="shared" si="49"/>
        <v>185.87529490413797</v>
      </c>
      <c r="L275" s="37">
        <f t="shared" si="50"/>
        <v>2731159.4878312703</v>
      </c>
      <c r="M275" s="37">
        <f t="shared" si="51"/>
        <v>2218979.2705655992</v>
      </c>
      <c r="N275" s="41">
        <f>jan!M275</f>
        <v>3277789.87977672</v>
      </c>
      <c r="O275" s="41">
        <f t="shared" si="52"/>
        <v>-1058810.6092111208</v>
      </c>
      <c r="P275" s="4"/>
      <c r="Q275" s="65"/>
      <c r="R275" s="4"/>
    </row>
    <row r="276" spans="1:18" s="34" customFormat="1" x14ac:dyDescent="0.2">
      <c r="A276" s="33">
        <v>4641</v>
      </c>
      <c r="B276" s="34" t="s">
        <v>256</v>
      </c>
      <c r="C276" s="36">
        <v>21829799</v>
      </c>
      <c r="D276" s="36">
        <v>1777</v>
      </c>
      <c r="E276" s="37">
        <f t="shared" si="46"/>
        <v>12284.636465953854</v>
      </c>
      <c r="F276" s="38">
        <f t="shared" si="43"/>
        <v>2.9838790617802888</v>
      </c>
      <c r="G276" s="39">
        <f t="shared" si="44"/>
        <v>-4900.5805989699275</v>
      </c>
      <c r="H276" s="39">
        <f t="shared" si="45"/>
        <v>0</v>
      </c>
      <c r="I276" s="37">
        <f t="shared" si="47"/>
        <v>-4900.5805989699275</v>
      </c>
      <c r="J276" s="40">
        <f t="shared" si="48"/>
        <v>-42.903352091277533</v>
      </c>
      <c r="K276" s="37">
        <f t="shared" si="49"/>
        <v>-4943.4839510612046</v>
      </c>
      <c r="L276" s="37">
        <f t="shared" si="50"/>
        <v>-8708331.7243695613</v>
      </c>
      <c r="M276" s="37">
        <f t="shared" si="51"/>
        <v>-8784570.9810357597</v>
      </c>
      <c r="N276" s="41">
        <f>jan!M276</f>
        <v>431129.20075500384</v>
      </c>
      <c r="O276" s="41">
        <f t="shared" si="52"/>
        <v>-9215700.1817907635</v>
      </c>
      <c r="P276" s="4"/>
      <c r="Q276" s="65"/>
      <c r="R276" s="4"/>
    </row>
    <row r="277" spans="1:18" s="34" customFormat="1" x14ac:dyDescent="0.2">
      <c r="A277" s="33">
        <v>4642</v>
      </c>
      <c r="B277" s="34" t="s">
        <v>257</v>
      </c>
      <c r="C277" s="36">
        <v>14415238</v>
      </c>
      <c r="D277" s="36">
        <v>2129</v>
      </c>
      <c r="E277" s="37">
        <f t="shared" si="46"/>
        <v>6770.8961953969001</v>
      </c>
      <c r="F277" s="38">
        <f t="shared" si="43"/>
        <v>1.6446180921124967</v>
      </c>
      <c r="G277" s="39">
        <f t="shared" si="44"/>
        <v>-1592.336436635755</v>
      </c>
      <c r="H277" s="39">
        <f t="shared" si="45"/>
        <v>0</v>
      </c>
      <c r="I277" s="37">
        <f t="shared" si="47"/>
        <v>-1592.336436635755</v>
      </c>
      <c r="J277" s="40">
        <f t="shared" si="48"/>
        <v>-42.903352091277533</v>
      </c>
      <c r="K277" s="37">
        <f t="shared" si="49"/>
        <v>-1635.2397887270326</v>
      </c>
      <c r="L277" s="37">
        <f t="shared" si="50"/>
        <v>-3390084.2735975226</v>
      </c>
      <c r="M277" s="37">
        <f t="shared" si="51"/>
        <v>-3481425.5101998523</v>
      </c>
      <c r="N277" s="41">
        <f>jan!M277</f>
        <v>443145.09392650687</v>
      </c>
      <c r="O277" s="41">
        <f t="shared" si="52"/>
        <v>-3924570.6041263593</v>
      </c>
      <c r="P277" s="4"/>
      <c r="Q277" s="65"/>
      <c r="R277" s="4"/>
    </row>
    <row r="278" spans="1:18" s="34" customFormat="1" x14ac:dyDescent="0.2">
      <c r="A278" s="33">
        <v>4643</v>
      </c>
      <c r="B278" s="34" t="s">
        <v>258</v>
      </c>
      <c r="C278" s="36">
        <v>31375141</v>
      </c>
      <c r="D278" s="36">
        <v>5170</v>
      </c>
      <c r="E278" s="37">
        <f t="shared" si="46"/>
        <v>6068.6926499032879</v>
      </c>
      <c r="F278" s="38">
        <f t="shared" si="43"/>
        <v>1.4740562311804906</v>
      </c>
      <c r="G278" s="39">
        <f t="shared" si="44"/>
        <v>-1171.0143093395877</v>
      </c>
      <c r="H278" s="39">
        <f t="shared" si="45"/>
        <v>0</v>
      </c>
      <c r="I278" s="37">
        <f t="shared" si="47"/>
        <v>-1171.0143093395877</v>
      </c>
      <c r="J278" s="40">
        <f t="shared" si="48"/>
        <v>-42.903352091277533</v>
      </c>
      <c r="K278" s="37">
        <f t="shared" si="49"/>
        <v>-1213.9176614308653</v>
      </c>
      <c r="L278" s="37">
        <f t="shared" si="50"/>
        <v>-6054143.9792856686</v>
      </c>
      <c r="M278" s="37">
        <f t="shared" si="51"/>
        <v>-6275954.3095975742</v>
      </c>
      <c r="N278" s="41">
        <f>jan!M278</f>
        <v>-477669.76997070457</v>
      </c>
      <c r="O278" s="41">
        <f t="shared" si="52"/>
        <v>-5798284.5396268694</v>
      </c>
      <c r="P278" s="4"/>
      <c r="Q278" s="65"/>
      <c r="R278" s="4"/>
    </row>
    <row r="279" spans="1:18" s="34" customFormat="1" x14ac:dyDescent="0.2">
      <c r="A279" s="33">
        <v>4644</v>
      </c>
      <c r="B279" s="34" t="s">
        <v>259</v>
      </c>
      <c r="C279" s="36">
        <v>33848093</v>
      </c>
      <c r="D279" s="36">
        <v>5189</v>
      </c>
      <c r="E279" s="37">
        <f t="shared" si="46"/>
        <v>6523.0474079784162</v>
      </c>
      <c r="F279" s="38">
        <f t="shared" si="43"/>
        <v>1.5844168147433804</v>
      </c>
      <c r="G279" s="39">
        <f t="shared" si="44"/>
        <v>-1443.6271641846647</v>
      </c>
      <c r="H279" s="39">
        <f t="shared" si="45"/>
        <v>0</v>
      </c>
      <c r="I279" s="37">
        <f t="shared" si="47"/>
        <v>-1443.6271641846647</v>
      </c>
      <c r="J279" s="40">
        <f t="shared" si="48"/>
        <v>-42.903352091277533</v>
      </c>
      <c r="K279" s="37">
        <f t="shared" si="49"/>
        <v>-1486.5305162759423</v>
      </c>
      <c r="L279" s="37">
        <f t="shared" si="50"/>
        <v>-7490981.354954225</v>
      </c>
      <c r="M279" s="37">
        <f t="shared" si="51"/>
        <v>-7713606.848955865</v>
      </c>
      <c r="N279" s="41">
        <f>jan!M279</f>
        <v>3149103.5254742331</v>
      </c>
      <c r="O279" s="41">
        <f t="shared" si="52"/>
        <v>-10862710.374430098</v>
      </c>
      <c r="P279" s="4"/>
      <c r="Q279" s="65"/>
      <c r="R279" s="4"/>
    </row>
    <row r="280" spans="1:18" s="34" customFormat="1" x14ac:dyDescent="0.2">
      <c r="A280" s="33">
        <v>4645</v>
      </c>
      <c r="B280" s="34" t="s">
        <v>260</v>
      </c>
      <c r="C280" s="36">
        <v>12105220</v>
      </c>
      <c r="D280" s="36">
        <v>2991</v>
      </c>
      <c r="E280" s="37">
        <f t="shared" si="46"/>
        <v>4047.2149782681377</v>
      </c>
      <c r="F280" s="38">
        <f t="shared" si="43"/>
        <v>0.98304903573230629</v>
      </c>
      <c r="G280" s="39">
        <f t="shared" si="44"/>
        <v>41.872293641502345</v>
      </c>
      <c r="H280" s="39">
        <f t="shared" si="45"/>
        <v>0</v>
      </c>
      <c r="I280" s="37">
        <f t="shared" si="47"/>
        <v>41.872293641502345</v>
      </c>
      <c r="J280" s="40">
        <f t="shared" si="48"/>
        <v>-42.903352091277533</v>
      </c>
      <c r="K280" s="37">
        <f t="shared" si="49"/>
        <v>-1.0310584497751876</v>
      </c>
      <c r="L280" s="37">
        <f t="shared" si="50"/>
        <v>125240.03028173352</v>
      </c>
      <c r="M280" s="37">
        <f t="shared" si="51"/>
        <v>-3083.8958232775858</v>
      </c>
      <c r="N280" s="41">
        <f>jan!M280</f>
        <v>-126038.73844920263</v>
      </c>
      <c r="O280" s="41">
        <f t="shared" si="52"/>
        <v>122954.84262592504</v>
      </c>
      <c r="P280" s="4"/>
      <c r="Q280" s="65"/>
      <c r="R280" s="4"/>
    </row>
    <row r="281" spans="1:18" s="34" customFormat="1" x14ac:dyDescent="0.2">
      <c r="A281" s="33">
        <v>4646</v>
      </c>
      <c r="B281" s="34" t="s">
        <v>261</v>
      </c>
      <c r="C281" s="36">
        <v>9380586</v>
      </c>
      <c r="D281" s="36">
        <v>2885</v>
      </c>
      <c r="E281" s="37">
        <f t="shared" si="46"/>
        <v>3251.5029462738303</v>
      </c>
      <c r="F281" s="38">
        <f t="shared" si="43"/>
        <v>0.78977441356056211</v>
      </c>
      <c r="G281" s="39">
        <f t="shared" si="44"/>
        <v>519.2995128380868</v>
      </c>
      <c r="H281" s="39">
        <f t="shared" si="45"/>
        <v>158.82964112041148</v>
      </c>
      <c r="I281" s="37">
        <f t="shared" si="47"/>
        <v>678.12915395849825</v>
      </c>
      <c r="J281" s="40">
        <f t="shared" si="48"/>
        <v>-42.903352091277533</v>
      </c>
      <c r="K281" s="37">
        <f t="shared" si="49"/>
        <v>635.22580186722075</v>
      </c>
      <c r="L281" s="37">
        <f t="shared" si="50"/>
        <v>1956402.6091702674</v>
      </c>
      <c r="M281" s="37">
        <f t="shared" si="51"/>
        <v>1832626.4383869318</v>
      </c>
      <c r="N281" s="41">
        <f>jan!M281</f>
        <v>1457293.2428971212</v>
      </c>
      <c r="O281" s="41">
        <f t="shared" si="52"/>
        <v>375333.19548981055</v>
      </c>
      <c r="P281" s="4"/>
      <c r="Q281" s="65"/>
      <c r="R281" s="4"/>
    </row>
    <row r="282" spans="1:18" s="34" customFormat="1" x14ac:dyDescent="0.2">
      <c r="A282" s="33">
        <v>4647</v>
      </c>
      <c r="B282" s="34" t="s">
        <v>409</v>
      </c>
      <c r="C282" s="36">
        <v>86474207</v>
      </c>
      <c r="D282" s="36">
        <v>22020</v>
      </c>
      <c r="E282" s="37">
        <f t="shared" si="46"/>
        <v>3927.0757039055402</v>
      </c>
      <c r="F282" s="38">
        <f t="shared" si="43"/>
        <v>0.95386778431623531</v>
      </c>
      <c r="G282" s="39">
        <f t="shared" si="44"/>
        <v>113.95585825906082</v>
      </c>
      <c r="H282" s="39">
        <f t="shared" si="45"/>
        <v>0</v>
      </c>
      <c r="I282" s="37">
        <f t="shared" si="47"/>
        <v>113.95585825906082</v>
      </c>
      <c r="J282" s="40">
        <f t="shared" si="48"/>
        <v>-42.903352091277533</v>
      </c>
      <c r="K282" s="37">
        <f t="shared" si="49"/>
        <v>71.052506167783292</v>
      </c>
      <c r="L282" s="37">
        <f t="shared" si="50"/>
        <v>2509307.9988645194</v>
      </c>
      <c r="M282" s="37">
        <f t="shared" si="51"/>
        <v>1564576.1858145881</v>
      </c>
      <c r="N282" s="41">
        <f>jan!M282</f>
        <v>1160002.0017882173</v>
      </c>
      <c r="O282" s="41">
        <f t="shared" si="52"/>
        <v>404574.18402637076</v>
      </c>
      <c r="P282" s="4"/>
      <c r="Q282" s="65"/>
      <c r="R282" s="4"/>
    </row>
    <row r="283" spans="1:18" s="34" customFormat="1" x14ac:dyDescent="0.2">
      <c r="A283" s="33">
        <v>4648</v>
      </c>
      <c r="B283" s="34" t="s">
        <v>262</v>
      </c>
      <c r="C283" s="36">
        <v>20677975</v>
      </c>
      <c r="D283" s="36">
        <v>3597</v>
      </c>
      <c r="E283" s="37">
        <f t="shared" si="46"/>
        <v>5748.6725048651651</v>
      </c>
      <c r="F283" s="38">
        <f t="shared" si="43"/>
        <v>1.3963248784641444</v>
      </c>
      <c r="G283" s="39">
        <f t="shared" si="44"/>
        <v>-979.0022223167141</v>
      </c>
      <c r="H283" s="39">
        <f t="shared" si="45"/>
        <v>0</v>
      </c>
      <c r="I283" s="37">
        <f t="shared" si="47"/>
        <v>-979.0022223167141</v>
      </c>
      <c r="J283" s="40">
        <f t="shared" si="48"/>
        <v>-42.903352091277533</v>
      </c>
      <c r="K283" s="37">
        <f t="shared" si="49"/>
        <v>-1021.9055744079916</v>
      </c>
      <c r="L283" s="37">
        <f t="shared" si="50"/>
        <v>-3521470.9936732207</v>
      </c>
      <c r="M283" s="37">
        <f t="shared" si="51"/>
        <v>-3675794.351145546</v>
      </c>
      <c r="N283" s="41">
        <f>jan!M283</f>
        <v>524630.00982889184</v>
      </c>
      <c r="O283" s="41">
        <f t="shared" si="52"/>
        <v>-4200424.3609744376</v>
      </c>
      <c r="P283" s="4"/>
      <c r="Q283" s="65"/>
      <c r="R283" s="4"/>
    </row>
    <row r="284" spans="1:18" s="34" customFormat="1" x14ac:dyDescent="0.2">
      <c r="A284" s="33">
        <v>4649</v>
      </c>
      <c r="B284" s="34" t="s">
        <v>410</v>
      </c>
      <c r="C284" s="36">
        <v>34113547</v>
      </c>
      <c r="D284" s="36">
        <v>9517</v>
      </c>
      <c r="E284" s="37">
        <f t="shared" si="46"/>
        <v>3584.4853420195441</v>
      </c>
      <c r="F284" s="38">
        <f t="shared" si="43"/>
        <v>0.87065423457608182</v>
      </c>
      <c r="G284" s="39">
        <f t="shared" si="44"/>
        <v>319.51007539065847</v>
      </c>
      <c r="H284" s="39">
        <f t="shared" si="45"/>
        <v>42.285802609411661</v>
      </c>
      <c r="I284" s="37">
        <f t="shared" si="47"/>
        <v>361.79587800007016</v>
      </c>
      <c r="J284" s="40">
        <f t="shared" si="48"/>
        <v>-42.903352091277533</v>
      </c>
      <c r="K284" s="37">
        <f t="shared" si="49"/>
        <v>318.89252590879261</v>
      </c>
      <c r="L284" s="37">
        <f t="shared" si="50"/>
        <v>3443211.3709266679</v>
      </c>
      <c r="M284" s="37">
        <f t="shared" si="51"/>
        <v>3034900.1690739794</v>
      </c>
      <c r="N284" s="41">
        <f>jan!M284</f>
        <v>1878791.2213904825</v>
      </c>
      <c r="O284" s="41">
        <f t="shared" si="52"/>
        <v>1156108.9476834969</v>
      </c>
      <c r="P284" s="4"/>
      <c r="Q284" s="65"/>
      <c r="R284" s="4"/>
    </row>
    <row r="285" spans="1:18" s="34" customFormat="1" x14ac:dyDescent="0.2">
      <c r="A285" s="33">
        <v>4650</v>
      </c>
      <c r="B285" s="34" t="s">
        <v>263</v>
      </c>
      <c r="C285" s="36">
        <v>19823558</v>
      </c>
      <c r="D285" s="36">
        <v>5885</v>
      </c>
      <c r="E285" s="37">
        <f t="shared" si="46"/>
        <v>3368.4890399320307</v>
      </c>
      <c r="F285" s="38">
        <f t="shared" si="43"/>
        <v>0.81818977256232062</v>
      </c>
      <c r="G285" s="39">
        <f t="shared" si="44"/>
        <v>449.10785664316654</v>
      </c>
      <c r="H285" s="39">
        <f t="shared" si="45"/>
        <v>117.88450834004135</v>
      </c>
      <c r="I285" s="37">
        <f t="shared" si="47"/>
        <v>566.99236498320784</v>
      </c>
      <c r="J285" s="40">
        <f t="shared" si="48"/>
        <v>-42.903352091277533</v>
      </c>
      <c r="K285" s="37">
        <f t="shared" si="49"/>
        <v>524.08901289193034</v>
      </c>
      <c r="L285" s="37">
        <f t="shared" si="50"/>
        <v>3336750.0679261782</v>
      </c>
      <c r="M285" s="37">
        <f t="shared" si="51"/>
        <v>3084263.84086901</v>
      </c>
      <c r="N285" s="41">
        <f>jan!M285</f>
        <v>2555550.7983360696</v>
      </c>
      <c r="O285" s="41">
        <f t="shared" si="52"/>
        <v>528713.0425329404</v>
      </c>
      <c r="P285" s="4"/>
      <c r="Q285" s="65"/>
      <c r="R285" s="4"/>
    </row>
    <row r="286" spans="1:18" s="34" customFormat="1" x14ac:dyDescent="0.2">
      <c r="A286" s="33">
        <v>4651</v>
      </c>
      <c r="B286" s="34" t="s">
        <v>264</v>
      </c>
      <c r="C286" s="36">
        <v>24541094</v>
      </c>
      <c r="D286" s="36">
        <v>7118</v>
      </c>
      <c r="E286" s="37">
        <f t="shared" si="46"/>
        <v>3447.751334644563</v>
      </c>
      <c r="F286" s="38">
        <f t="shared" si="43"/>
        <v>0.83744220239505152</v>
      </c>
      <c r="G286" s="39">
        <f t="shared" si="44"/>
        <v>401.55047981564712</v>
      </c>
      <c r="H286" s="39">
        <f t="shared" si="45"/>
        <v>90.142705190655022</v>
      </c>
      <c r="I286" s="37">
        <f t="shared" si="47"/>
        <v>491.69318500630214</v>
      </c>
      <c r="J286" s="40">
        <f t="shared" si="48"/>
        <v>-42.903352091277533</v>
      </c>
      <c r="K286" s="37">
        <f t="shared" si="49"/>
        <v>448.78983291502459</v>
      </c>
      <c r="L286" s="37">
        <f t="shared" si="50"/>
        <v>3499872.0908748587</v>
      </c>
      <c r="M286" s="37">
        <f t="shared" si="51"/>
        <v>3194486.030689145</v>
      </c>
      <c r="N286" s="41">
        <f>jan!M286</f>
        <v>2835602.082371477</v>
      </c>
      <c r="O286" s="41">
        <f t="shared" si="52"/>
        <v>358883.94831766794</v>
      </c>
      <c r="P286" s="4"/>
      <c r="Q286" s="65"/>
      <c r="R286" s="4"/>
    </row>
    <row r="287" spans="1:18" s="34" customFormat="1" x14ac:dyDescent="0.2">
      <c r="A287" s="33">
        <v>5001</v>
      </c>
      <c r="B287" s="34" t="s">
        <v>352</v>
      </c>
      <c r="C287" s="36">
        <v>847307703</v>
      </c>
      <c r="D287" s="36">
        <v>207595</v>
      </c>
      <c r="E287" s="37">
        <f t="shared" si="46"/>
        <v>4081.5419591030613</v>
      </c>
      <c r="F287" s="38">
        <f t="shared" si="43"/>
        <v>0.99138689413384173</v>
      </c>
      <c r="G287" s="39">
        <f t="shared" si="44"/>
        <v>21.276105140548133</v>
      </c>
      <c r="H287" s="39">
        <f t="shared" si="45"/>
        <v>0</v>
      </c>
      <c r="I287" s="37">
        <f t="shared" si="47"/>
        <v>21.276105140548133</v>
      </c>
      <c r="J287" s="40">
        <f t="shared" si="48"/>
        <v>-42.903352091277533</v>
      </c>
      <c r="K287" s="37">
        <f t="shared" si="49"/>
        <v>-21.627246950729401</v>
      </c>
      <c r="L287" s="37">
        <f t="shared" si="50"/>
        <v>4416813.0466520898</v>
      </c>
      <c r="M287" s="37">
        <f t="shared" si="51"/>
        <v>-4489708.3307366697</v>
      </c>
      <c r="N287" s="41">
        <f>jan!M287</f>
        <v>-17666280.694403976</v>
      </c>
      <c r="O287" s="41">
        <f t="shared" si="52"/>
        <v>13176572.363667306</v>
      </c>
      <c r="P287" s="4"/>
      <c r="Q287" s="65"/>
      <c r="R287" s="4"/>
    </row>
    <row r="288" spans="1:18" s="34" customFormat="1" x14ac:dyDescent="0.2">
      <c r="A288" s="33">
        <v>5006</v>
      </c>
      <c r="B288" s="34" t="s">
        <v>353</v>
      </c>
      <c r="C288" s="36">
        <v>75995889</v>
      </c>
      <c r="D288" s="36">
        <v>24152</v>
      </c>
      <c r="E288" s="37">
        <f t="shared" si="46"/>
        <v>3146.5671165948988</v>
      </c>
      <c r="F288" s="38">
        <f t="shared" si="43"/>
        <v>0.76428600567179084</v>
      </c>
      <c r="G288" s="39">
        <f t="shared" si="44"/>
        <v>582.26101064544559</v>
      </c>
      <c r="H288" s="39">
        <f t="shared" si="45"/>
        <v>195.5571815080375</v>
      </c>
      <c r="I288" s="37">
        <f t="shared" si="47"/>
        <v>777.8181921534831</v>
      </c>
      <c r="J288" s="40">
        <f t="shared" si="48"/>
        <v>-42.903352091277533</v>
      </c>
      <c r="K288" s="37">
        <f t="shared" si="49"/>
        <v>734.9148400622056</v>
      </c>
      <c r="L288" s="37">
        <f t="shared" si="50"/>
        <v>18785864.976890925</v>
      </c>
      <c r="M288" s="37">
        <f t="shared" si="51"/>
        <v>17749663.21718239</v>
      </c>
      <c r="N288" s="41">
        <f>jan!M288</f>
        <v>16336240.799653826</v>
      </c>
      <c r="O288" s="41">
        <f t="shared" si="52"/>
        <v>1413422.4175285641</v>
      </c>
      <c r="P288" s="4"/>
      <c r="Q288" s="65"/>
      <c r="R288" s="4"/>
    </row>
    <row r="289" spans="1:18" s="34" customFormat="1" x14ac:dyDescent="0.2">
      <c r="A289" s="33">
        <v>5007</v>
      </c>
      <c r="B289" s="34" t="s">
        <v>354</v>
      </c>
      <c r="C289" s="36">
        <v>51130867</v>
      </c>
      <c r="D289" s="36">
        <v>15096</v>
      </c>
      <c r="E289" s="37">
        <f t="shared" si="46"/>
        <v>3387.0473635400108</v>
      </c>
      <c r="F289" s="38">
        <f t="shared" si="43"/>
        <v>0.82269750003061526</v>
      </c>
      <c r="G289" s="39">
        <f t="shared" si="44"/>
        <v>437.97286247837843</v>
      </c>
      <c r="H289" s="39">
        <f t="shared" si="45"/>
        <v>111.38909507724831</v>
      </c>
      <c r="I289" s="37">
        <f t="shared" si="47"/>
        <v>549.36195755562676</v>
      </c>
      <c r="J289" s="40">
        <f t="shared" si="48"/>
        <v>-42.903352091277533</v>
      </c>
      <c r="K289" s="37">
        <f t="shared" si="49"/>
        <v>506.4586054643492</v>
      </c>
      <c r="L289" s="37">
        <f t="shared" si="50"/>
        <v>8293168.1112597417</v>
      </c>
      <c r="M289" s="37">
        <f t="shared" si="51"/>
        <v>7645499.1080898158</v>
      </c>
      <c r="N289" s="41">
        <f>jan!M289</f>
        <v>5618803.9389687842</v>
      </c>
      <c r="O289" s="41">
        <f t="shared" si="52"/>
        <v>2026695.1691210316</v>
      </c>
      <c r="P289" s="4"/>
      <c r="Q289" s="65"/>
      <c r="R289" s="4"/>
    </row>
    <row r="290" spans="1:18" s="34" customFormat="1" x14ac:dyDescent="0.2">
      <c r="A290" s="33">
        <v>5014</v>
      </c>
      <c r="B290" s="34" t="s">
        <v>356</v>
      </c>
      <c r="C290" s="36">
        <v>31688540</v>
      </c>
      <c r="D290" s="36">
        <v>5204</v>
      </c>
      <c r="E290" s="37">
        <f t="shared" si="46"/>
        <v>6089.2659492697921</v>
      </c>
      <c r="F290" s="38">
        <f t="shared" si="43"/>
        <v>1.4790533865608375</v>
      </c>
      <c r="G290" s="39">
        <f t="shared" si="44"/>
        <v>-1183.3582889594902</v>
      </c>
      <c r="H290" s="39">
        <f t="shared" si="45"/>
        <v>0</v>
      </c>
      <c r="I290" s="37">
        <f t="shared" si="47"/>
        <v>-1183.3582889594902</v>
      </c>
      <c r="J290" s="40">
        <f t="shared" si="48"/>
        <v>-42.903352091277533</v>
      </c>
      <c r="K290" s="37">
        <f t="shared" si="49"/>
        <v>-1226.2616410507678</v>
      </c>
      <c r="L290" s="37">
        <f t="shared" si="50"/>
        <v>-6158196.5357451867</v>
      </c>
      <c r="M290" s="37">
        <f t="shared" si="51"/>
        <v>-6381465.5800281959</v>
      </c>
      <c r="N290" s="41">
        <f>jan!M290</f>
        <v>-6433426.3926745728</v>
      </c>
      <c r="O290" s="41">
        <f t="shared" si="52"/>
        <v>51960.8126463769</v>
      </c>
      <c r="P290" s="4"/>
      <c r="Q290" s="65"/>
      <c r="R290" s="4"/>
    </row>
    <row r="291" spans="1:18" s="34" customFormat="1" x14ac:dyDescent="0.2">
      <c r="A291" s="33">
        <v>5020</v>
      </c>
      <c r="B291" s="34" t="s">
        <v>359</v>
      </c>
      <c r="C291" s="36">
        <v>3371333</v>
      </c>
      <c r="D291" s="36">
        <v>925</v>
      </c>
      <c r="E291" s="37">
        <f t="shared" si="46"/>
        <v>3644.6843243243243</v>
      </c>
      <c r="F291" s="38">
        <f t="shared" si="43"/>
        <v>0.88527627759196914</v>
      </c>
      <c r="G291" s="39">
        <f t="shared" si="44"/>
        <v>283.39068600779035</v>
      </c>
      <c r="H291" s="39">
        <f t="shared" si="45"/>
        <v>21.216158802738594</v>
      </c>
      <c r="I291" s="37">
        <f t="shared" si="47"/>
        <v>304.60684481052897</v>
      </c>
      <c r="J291" s="40">
        <f t="shared" si="48"/>
        <v>-42.903352091277533</v>
      </c>
      <c r="K291" s="37">
        <f t="shared" si="49"/>
        <v>261.70349271925141</v>
      </c>
      <c r="L291" s="37">
        <f t="shared" si="50"/>
        <v>281761.33144973929</v>
      </c>
      <c r="M291" s="37">
        <f t="shared" si="51"/>
        <v>242075.73076530755</v>
      </c>
      <c r="N291" s="41">
        <f>jan!M291</f>
        <v>290503.64001034258</v>
      </c>
      <c r="O291" s="41">
        <f t="shared" si="52"/>
        <v>-48427.909245035029</v>
      </c>
      <c r="P291" s="4"/>
      <c r="Q291" s="65"/>
      <c r="R291" s="4"/>
    </row>
    <row r="292" spans="1:18" s="34" customFormat="1" x14ac:dyDescent="0.2">
      <c r="A292" s="33">
        <v>5021</v>
      </c>
      <c r="B292" s="34" t="s">
        <v>360</v>
      </c>
      <c r="C292" s="36">
        <v>25422911</v>
      </c>
      <c r="D292" s="36">
        <v>6981</v>
      </c>
      <c r="E292" s="37">
        <f t="shared" si="46"/>
        <v>3641.7291219023064</v>
      </c>
      <c r="F292" s="38">
        <f t="shared" si="43"/>
        <v>0.88455847314941849</v>
      </c>
      <c r="G292" s="39">
        <f t="shared" si="44"/>
        <v>285.16380746100111</v>
      </c>
      <c r="H292" s="39">
        <f t="shared" si="45"/>
        <v>22.250479650444866</v>
      </c>
      <c r="I292" s="37">
        <f t="shared" si="47"/>
        <v>307.41428711144596</v>
      </c>
      <c r="J292" s="40">
        <f t="shared" si="48"/>
        <v>-42.903352091277533</v>
      </c>
      <c r="K292" s="37">
        <f t="shared" si="49"/>
        <v>264.5109350201684</v>
      </c>
      <c r="L292" s="37">
        <f t="shared" si="50"/>
        <v>2146059.1383250044</v>
      </c>
      <c r="M292" s="37">
        <f t="shared" si="51"/>
        <v>1846550.8373757957</v>
      </c>
      <c r="N292" s="41">
        <f>jan!M292</f>
        <v>3695875.4452564325</v>
      </c>
      <c r="O292" s="41">
        <f t="shared" si="52"/>
        <v>-1849324.6078806368</v>
      </c>
      <c r="P292" s="4"/>
      <c r="Q292" s="65"/>
      <c r="R292" s="4"/>
    </row>
    <row r="293" spans="1:18" s="34" customFormat="1" x14ac:dyDescent="0.2">
      <c r="A293" s="33">
        <v>5022</v>
      </c>
      <c r="B293" s="34" t="s">
        <v>361</v>
      </c>
      <c r="C293" s="36">
        <v>10685118</v>
      </c>
      <c r="D293" s="36">
        <v>2454</v>
      </c>
      <c r="E293" s="37">
        <f t="shared" si="46"/>
        <v>4354.163814180929</v>
      </c>
      <c r="F293" s="38">
        <f t="shared" si="43"/>
        <v>1.057605430384795</v>
      </c>
      <c r="G293" s="39">
        <f t="shared" si="44"/>
        <v>-142.29700790617244</v>
      </c>
      <c r="H293" s="39">
        <f t="shared" si="45"/>
        <v>0</v>
      </c>
      <c r="I293" s="37">
        <f t="shared" si="47"/>
        <v>-142.29700790617244</v>
      </c>
      <c r="J293" s="40">
        <f t="shared" si="48"/>
        <v>-42.903352091277533</v>
      </c>
      <c r="K293" s="37">
        <f t="shared" si="49"/>
        <v>-185.20035999744997</v>
      </c>
      <c r="L293" s="37">
        <f t="shared" si="50"/>
        <v>-349196.85740174714</v>
      </c>
      <c r="M293" s="37">
        <f t="shared" si="51"/>
        <v>-454481.6834337422</v>
      </c>
      <c r="N293" s="41">
        <f>jan!M293</f>
        <v>2476415.072849059</v>
      </c>
      <c r="O293" s="41">
        <f t="shared" si="52"/>
        <v>-2930896.7562828013</v>
      </c>
      <c r="P293" s="4"/>
      <c r="Q293" s="65"/>
      <c r="R293" s="4"/>
    </row>
    <row r="294" spans="1:18" s="34" customFormat="1" x14ac:dyDescent="0.2">
      <c r="A294" s="33">
        <v>5025</v>
      </c>
      <c r="B294" s="34" t="s">
        <v>362</v>
      </c>
      <c r="C294" s="36">
        <v>20173272</v>
      </c>
      <c r="D294" s="36">
        <v>5550</v>
      </c>
      <c r="E294" s="37">
        <f t="shared" si="46"/>
        <v>3634.8237837837837</v>
      </c>
      <c r="F294" s="38">
        <f t="shared" si="43"/>
        <v>0.88288119976135548</v>
      </c>
      <c r="G294" s="39">
        <f t="shared" si="44"/>
        <v>289.30701033211471</v>
      </c>
      <c r="H294" s="39">
        <f t="shared" si="45"/>
        <v>24.667347991927794</v>
      </c>
      <c r="I294" s="37">
        <f t="shared" si="47"/>
        <v>313.9743583240425</v>
      </c>
      <c r="J294" s="40">
        <f t="shared" si="48"/>
        <v>-42.903352091277533</v>
      </c>
      <c r="K294" s="37">
        <f t="shared" si="49"/>
        <v>271.07100623276494</v>
      </c>
      <c r="L294" s="37">
        <f t="shared" si="50"/>
        <v>1742557.6886984359</v>
      </c>
      <c r="M294" s="37">
        <f t="shared" si="51"/>
        <v>1504444.0845918455</v>
      </c>
      <c r="N294" s="41">
        <f>jan!M294</f>
        <v>1409704.840062055</v>
      </c>
      <c r="O294" s="41">
        <f t="shared" si="52"/>
        <v>94739.244529790478</v>
      </c>
      <c r="P294" s="4"/>
      <c r="Q294" s="65"/>
      <c r="R294" s="4"/>
    </row>
    <row r="295" spans="1:18" s="34" customFormat="1" x14ac:dyDescent="0.2">
      <c r="A295" s="33">
        <v>5026</v>
      </c>
      <c r="B295" s="34" t="s">
        <v>363</v>
      </c>
      <c r="C295" s="36">
        <v>5942373</v>
      </c>
      <c r="D295" s="36">
        <v>1968</v>
      </c>
      <c r="E295" s="37">
        <f t="shared" si="46"/>
        <v>3019.498475609756</v>
      </c>
      <c r="F295" s="38">
        <f t="shared" si="43"/>
        <v>0.73342164445969826</v>
      </c>
      <c r="G295" s="39">
        <f t="shared" si="44"/>
        <v>658.50219523653129</v>
      </c>
      <c r="H295" s="39">
        <f t="shared" si="45"/>
        <v>240.03120585283747</v>
      </c>
      <c r="I295" s="37">
        <f t="shared" si="47"/>
        <v>898.53340108936879</v>
      </c>
      <c r="J295" s="40">
        <f t="shared" si="48"/>
        <v>-42.903352091277533</v>
      </c>
      <c r="K295" s="37">
        <f t="shared" si="49"/>
        <v>855.6300489980913</v>
      </c>
      <c r="L295" s="37">
        <f t="shared" si="50"/>
        <v>1768313.7333438778</v>
      </c>
      <c r="M295" s="37">
        <f t="shared" si="51"/>
        <v>1683879.9364282438</v>
      </c>
      <c r="N295" s="41">
        <f>jan!M295</f>
        <v>1442148.0163679498</v>
      </c>
      <c r="O295" s="41">
        <f t="shared" si="52"/>
        <v>241731.92006029398</v>
      </c>
      <c r="P295" s="4"/>
      <c r="Q295" s="65"/>
      <c r="R295" s="4"/>
    </row>
    <row r="296" spans="1:18" s="34" customFormat="1" x14ac:dyDescent="0.2">
      <c r="A296" s="33">
        <v>5027</v>
      </c>
      <c r="B296" s="34" t="s">
        <v>364</v>
      </c>
      <c r="C296" s="36">
        <v>20529217</v>
      </c>
      <c r="D296" s="36">
        <v>6243</v>
      </c>
      <c r="E296" s="37">
        <f t="shared" si="46"/>
        <v>3288.3576806022747</v>
      </c>
      <c r="F296" s="38">
        <f t="shared" si="43"/>
        <v>0.79872625111757056</v>
      </c>
      <c r="G296" s="39">
        <f t="shared" si="44"/>
        <v>497.18667224102006</v>
      </c>
      <c r="H296" s="39">
        <f t="shared" si="45"/>
        <v>145.93048410545592</v>
      </c>
      <c r="I296" s="37">
        <f t="shared" si="47"/>
        <v>643.11715634647601</v>
      </c>
      <c r="J296" s="40">
        <f t="shared" si="48"/>
        <v>-42.903352091277533</v>
      </c>
      <c r="K296" s="37">
        <f t="shared" si="49"/>
        <v>600.21380425519851</v>
      </c>
      <c r="L296" s="37">
        <f t="shared" si="50"/>
        <v>4014980.4070710498</v>
      </c>
      <c r="M296" s="37">
        <f t="shared" si="51"/>
        <v>3747134.7799652042</v>
      </c>
      <c r="N296" s="41">
        <f>jan!M296</f>
        <v>4349272.1891184505</v>
      </c>
      <c r="O296" s="41">
        <f t="shared" si="52"/>
        <v>-602137.40915324632</v>
      </c>
      <c r="P296" s="4"/>
      <c r="Q296" s="65"/>
      <c r="R296" s="4"/>
    </row>
    <row r="297" spans="1:18" s="34" customFormat="1" x14ac:dyDescent="0.2">
      <c r="A297" s="33">
        <v>5028</v>
      </c>
      <c r="B297" s="34" t="s">
        <v>365</v>
      </c>
      <c r="C297" s="36">
        <v>57487946</v>
      </c>
      <c r="D297" s="36">
        <v>16949</v>
      </c>
      <c r="E297" s="37">
        <f t="shared" si="46"/>
        <v>3391.8193403740634</v>
      </c>
      <c r="F297" s="38">
        <f t="shared" si="43"/>
        <v>0.82385659023225799</v>
      </c>
      <c r="G297" s="39">
        <f t="shared" si="44"/>
        <v>435.10967637794693</v>
      </c>
      <c r="H297" s="39">
        <f t="shared" si="45"/>
        <v>109.71890318532991</v>
      </c>
      <c r="I297" s="37">
        <f t="shared" si="47"/>
        <v>544.82857956327689</v>
      </c>
      <c r="J297" s="40">
        <f t="shared" si="48"/>
        <v>-42.903352091277533</v>
      </c>
      <c r="K297" s="37">
        <f t="shared" si="49"/>
        <v>501.92522747199934</v>
      </c>
      <c r="L297" s="37">
        <f t="shared" si="50"/>
        <v>9234299.5950179808</v>
      </c>
      <c r="M297" s="37">
        <f t="shared" si="51"/>
        <v>8507130.680422917</v>
      </c>
      <c r="N297" s="41">
        <f>jan!M297</f>
        <v>7711740.2427949104</v>
      </c>
      <c r="O297" s="41">
        <f t="shared" si="52"/>
        <v>795390.43762800656</v>
      </c>
      <c r="P297" s="4"/>
      <c r="Q297" s="65"/>
      <c r="R297" s="4"/>
    </row>
    <row r="298" spans="1:18" s="34" customFormat="1" x14ac:dyDescent="0.2">
      <c r="A298" s="33">
        <v>5029</v>
      </c>
      <c r="B298" s="34" t="s">
        <v>366</v>
      </c>
      <c r="C298" s="36">
        <v>28565520</v>
      </c>
      <c r="D298" s="36">
        <v>8367</v>
      </c>
      <c r="E298" s="37">
        <f t="shared" si="46"/>
        <v>3414.0695589817137</v>
      </c>
      <c r="F298" s="38">
        <f t="shared" si="43"/>
        <v>0.8292610612239234</v>
      </c>
      <c r="G298" s="39">
        <f t="shared" si="44"/>
        <v>421.75954521335672</v>
      </c>
      <c r="H298" s="39">
        <f t="shared" si="45"/>
        <v>101.93132667265229</v>
      </c>
      <c r="I298" s="37">
        <f t="shared" si="47"/>
        <v>523.69087188600906</v>
      </c>
      <c r="J298" s="40">
        <f t="shared" si="48"/>
        <v>-42.903352091277533</v>
      </c>
      <c r="K298" s="37">
        <f t="shared" si="49"/>
        <v>480.78751979473151</v>
      </c>
      <c r="L298" s="37">
        <f t="shared" si="50"/>
        <v>4381721.5250702379</v>
      </c>
      <c r="M298" s="37">
        <f t="shared" si="51"/>
        <v>4022749.1781225186</v>
      </c>
      <c r="N298" s="41">
        <f>jan!M298</f>
        <v>2684947.0433692243</v>
      </c>
      <c r="O298" s="41">
        <f t="shared" si="52"/>
        <v>1337802.1347532943</v>
      </c>
      <c r="P298" s="4"/>
      <c r="Q298" s="65"/>
      <c r="R298" s="4"/>
    </row>
    <row r="299" spans="1:18" s="34" customFormat="1" x14ac:dyDescent="0.2">
      <c r="A299" s="33">
        <v>5031</v>
      </c>
      <c r="B299" s="34" t="s">
        <v>367</v>
      </c>
      <c r="C299" s="36">
        <v>52372612</v>
      </c>
      <c r="D299" s="36">
        <v>14334</v>
      </c>
      <c r="E299" s="37">
        <f t="shared" si="46"/>
        <v>3653.7332217106182</v>
      </c>
      <c r="F299" s="38">
        <f t="shared" si="43"/>
        <v>0.88747421120750525</v>
      </c>
      <c r="G299" s="39">
        <f t="shared" si="44"/>
        <v>277.96134757601402</v>
      </c>
      <c r="H299" s="39">
        <f t="shared" si="45"/>
        <v>18.049044717535729</v>
      </c>
      <c r="I299" s="37">
        <f t="shared" si="47"/>
        <v>296.01039229354973</v>
      </c>
      <c r="J299" s="40">
        <f t="shared" si="48"/>
        <v>-42.903352091277533</v>
      </c>
      <c r="K299" s="37">
        <f t="shared" si="49"/>
        <v>253.1070402022722</v>
      </c>
      <c r="L299" s="37">
        <f t="shared" si="50"/>
        <v>4243012.9631357417</v>
      </c>
      <c r="M299" s="37">
        <f t="shared" si="51"/>
        <v>3628036.3142593699</v>
      </c>
      <c r="N299" s="41">
        <f>jan!M299</f>
        <v>1903310.2518452432</v>
      </c>
      <c r="O299" s="41">
        <f t="shared" si="52"/>
        <v>1724726.0624141267</v>
      </c>
      <c r="P299" s="4"/>
      <c r="Q299" s="65"/>
      <c r="R299" s="4"/>
    </row>
    <row r="300" spans="1:18" s="34" customFormat="1" x14ac:dyDescent="0.2">
      <c r="A300" s="33">
        <v>5032</v>
      </c>
      <c r="B300" s="34" t="s">
        <v>368</v>
      </c>
      <c r="C300" s="36">
        <v>14660876</v>
      </c>
      <c r="D300" s="36">
        <v>4069</v>
      </c>
      <c r="E300" s="37">
        <f t="shared" si="46"/>
        <v>3603.0661096092408</v>
      </c>
      <c r="F300" s="38">
        <f t="shared" si="43"/>
        <v>0.87516741357949457</v>
      </c>
      <c r="G300" s="39">
        <f t="shared" si="44"/>
        <v>308.36161483684043</v>
      </c>
      <c r="H300" s="39">
        <f t="shared" si="45"/>
        <v>35.782533953017804</v>
      </c>
      <c r="I300" s="37">
        <f t="shared" si="47"/>
        <v>344.14414878985826</v>
      </c>
      <c r="J300" s="40">
        <f t="shared" si="48"/>
        <v>-42.903352091277533</v>
      </c>
      <c r="K300" s="37">
        <f t="shared" si="49"/>
        <v>301.24079669858071</v>
      </c>
      <c r="L300" s="37">
        <f t="shared" si="50"/>
        <v>1400322.5414259334</v>
      </c>
      <c r="M300" s="37">
        <f t="shared" si="51"/>
        <v>1225748.8017665248</v>
      </c>
      <c r="N300" s="41">
        <f>jan!M300</f>
        <v>2540180.4881103607</v>
      </c>
      <c r="O300" s="41">
        <f t="shared" si="52"/>
        <v>-1314431.6863438359</v>
      </c>
      <c r="P300" s="4"/>
      <c r="Q300" s="65"/>
      <c r="R300" s="4"/>
    </row>
    <row r="301" spans="1:18" s="34" customFormat="1" x14ac:dyDescent="0.2">
      <c r="A301" s="33">
        <v>5033</v>
      </c>
      <c r="B301" s="34" t="s">
        <v>369</v>
      </c>
      <c r="C301" s="36">
        <v>9136536</v>
      </c>
      <c r="D301" s="36">
        <v>759</v>
      </c>
      <c r="E301" s="37">
        <f t="shared" si="46"/>
        <v>12037.596837944664</v>
      </c>
      <c r="F301" s="38">
        <f t="shared" si="43"/>
        <v>2.9238743253365573</v>
      </c>
      <c r="G301" s="39">
        <f t="shared" si="44"/>
        <v>-4752.3568221644136</v>
      </c>
      <c r="H301" s="39">
        <f t="shared" si="45"/>
        <v>0</v>
      </c>
      <c r="I301" s="37">
        <f t="shared" si="47"/>
        <v>-4752.3568221644136</v>
      </c>
      <c r="J301" s="40">
        <f t="shared" si="48"/>
        <v>-42.903352091277533</v>
      </c>
      <c r="K301" s="37">
        <f t="shared" si="49"/>
        <v>-4795.2601742556908</v>
      </c>
      <c r="L301" s="37">
        <f t="shared" si="50"/>
        <v>-3607038.8280227901</v>
      </c>
      <c r="M301" s="37">
        <f t="shared" si="51"/>
        <v>-3639602.4722600691</v>
      </c>
      <c r="N301" s="41">
        <f>jan!M301</f>
        <v>389679.17277605383</v>
      </c>
      <c r="O301" s="41">
        <f t="shared" si="52"/>
        <v>-4029281.6450361228</v>
      </c>
      <c r="P301" s="4"/>
      <c r="Q301" s="65"/>
      <c r="R301" s="4"/>
    </row>
    <row r="302" spans="1:18" s="34" customFormat="1" x14ac:dyDescent="0.2">
      <c r="A302" s="33">
        <v>5034</v>
      </c>
      <c r="B302" s="34" t="s">
        <v>370</v>
      </c>
      <c r="C302" s="36">
        <v>9749392</v>
      </c>
      <c r="D302" s="36">
        <v>2413</v>
      </c>
      <c r="E302" s="37">
        <f t="shared" si="46"/>
        <v>4040.3613758806464</v>
      </c>
      <c r="F302" s="38">
        <f t="shared" si="43"/>
        <v>0.98138432870426517</v>
      </c>
      <c r="G302" s="39">
        <f t="shared" si="44"/>
        <v>45.984455073997104</v>
      </c>
      <c r="H302" s="39">
        <f t="shared" si="45"/>
        <v>0</v>
      </c>
      <c r="I302" s="37">
        <f t="shared" si="47"/>
        <v>45.984455073997104</v>
      </c>
      <c r="J302" s="40">
        <f t="shared" si="48"/>
        <v>-42.903352091277533</v>
      </c>
      <c r="K302" s="37">
        <f t="shared" si="49"/>
        <v>3.0811029827195711</v>
      </c>
      <c r="L302" s="37">
        <f t="shared" si="50"/>
        <v>110960.49009355501</v>
      </c>
      <c r="M302" s="37">
        <f t="shared" si="51"/>
        <v>7434.7014973023252</v>
      </c>
      <c r="N302" s="41">
        <f>jan!M302</f>
        <v>2404224.9975080602</v>
      </c>
      <c r="O302" s="41">
        <f t="shared" si="52"/>
        <v>-2396790.2960107578</v>
      </c>
      <c r="P302" s="4"/>
      <c r="Q302" s="65"/>
      <c r="R302" s="4"/>
    </row>
    <row r="303" spans="1:18" s="34" customFormat="1" x14ac:dyDescent="0.2">
      <c r="A303" s="33">
        <v>5035</v>
      </c>
      <c r="B303" s="34" t="s">
        <v>371</v>
      </c>
      <c r="C303" s="36">
        <v>79027764</v>
      </c>
      <c r="D303" s="36">
        <v>24283</v>
      </c>
      <c r="E303" s="37">
        <f t="shared" si="46"/>
        <v>3254.4481324383314</v>
      </c>
      <c r="F303" s="38">
        <f t="shared" si="43"/>
        <v>0.79048978510237822</v>
      </c>
      <c r="G303" s="39">
        <f t="shared" si="44"/>
        <v>517.53240113938602</v>
      </c>
      <c r="H303" s="39">
        <f t="shared" si="45"/>
        <v>157.79882596283608</v>
      </c>
      <c r="I303" s="37">
        <f t="shared" si="47"/>
        <v>675.3312271022221</v>
      </c>
      <c r="J303" s="40">
        <f t="shared" si="48"/>
        <v>-42.903352091277533</v>
      </c>
      <c r="K303" s="37">
        <f t="shared" si="49"/>
        <v>632.4278750109446</v>
      </c>
      <c r="L303" s="37">
        <f t="shared" si="50"/>
        <v>16399068.187723259</v>
      </c>
      <c r="M303" s="37">
        <f t="shared" si="51"/>
        <v>15357246.088890769</v>
      </c>
      <c r="N303" s="41">
        <f>jan!M303</f>
        <v>11353019.23915799</v>
      </c>
      <c r="O303" s="41">
        <f t="shared" si="52"/>
        <v>4004226.849732779</v>
      </c>
      <c r="P303" s="4"/>
      <c r="Q303" s="65"/>
      <c r="R303" s="4"/>
    </row>
    <row r="304" spans="1:18" s="34" customFormat="1" x14ac:dyDescent="0.2">
      <c r="A304" s="33">
        <v>5036</v>
      </c>
      <c r="B304" s="34" t="s">
        <v>372</v>
      </c>
      <c r="C304" s="36">
        <v>7416403</v>
      </c>
      <c r="D304" s="36">
        <v>2609</v>
      </c>
      <c r="E304" s="37">
        <f t="shared" si="46"/>
        <v>2842.6228440015329</v>
      </c>
      <c r="F304" s="38">
        <f t="shared" si="43"/>
        <v>0.69045940498621938</v>
      </c>
      <c r="G304" s="39">
        <f t="shared" si="44"/>
        <v>764.62757420146511</v>
      </c>
      <c r="H304" s="39">
        <f t="shared" si="45"/>
        <v>301.93767691571554</v>
      </c>
      <c r="I304" s="37">
        <f t="shared" si="47"/>
        <v>1066.5652511171807</v>
      </c>
      <c r="J304" s="40">
        <f t="shared" si="48"/>
        <v>-42.903352091277533</v>
      </c>
      <c r="K304" s="37">
        <f t="shared" si="49"/>
        <v>1023.6618990259032</v>
      </c>
      <c r="L304" s="37">
        <f t="shared" si="50"/>
        <v>2782668.7401647242</v>
      </c>
      <c r="M304" s="37">
        <f t="shared" si="51"/>
        <v>2670733.8945585815</v>
      </c>
      <c r="N304" s="41">
        <f>jan!M304</f>
        <v>2212404.8527967394</v>
      </c>
      <c r="O304" s="41">
        <f t="shared" si="52"/>
        <v>458329.04176184209</v>
      </c>
      <c r="P304" s="4"/>
      <c r="Q304" s="65"/>
      <c r="R304" s="4"/>
    </row>
    <row r="305" spans="1:18" s="34" customFormat="1" x14ac:dyDescent="0.2">
      <c r="A305" s="33">
        <v>5037</v>
      </c>
      <c r="B305" s="34" t="s">
        <v>373</v>
      </c>
      <c r="C305" s="36">
        <v>65736870</v>
      </c>
      <c r="D305" s="36">
        <v>20170</v>
      </c>
      <c r="E305" s="37">
        <f t="shared" si="46"/>
        <v>3259.1408031730293</v>
      </c>
      <c r="F305" s="38">
        <f t="shared" si="43"/>
        <v>0.79162961223425155</v>
      </c>
      <c r="G305" s="39">
        <f t="shared" si="44"/>
        <v>514.71679869856735</v>
      </c>
      <c r="H305" s="39">
        <f t="shared" si="45"/>
        <v>156.15639120569182</v>
      </c>
      <c r="I305" s="37">
        <f t="shared" si="47"/>
        <v>670.87318990425911</v>
      </c>
      <c r="J305" s="40">
        <f t="shared" si="48"/>
        <v>-42.903352091277533</v>
      </c>
      <c r="K305" s="37">
        <f t="shared" si="49"/>
        <v>627.96983781298161</v>
      </c>
      <c r="L305" s="37">
        <f t="shared" si="50"/>
        <v>13531512.240368906</v>
      </c>
      <c r="M305" s="37">
        <f t="shared" si="51"/>
        <v>12666151.62868784</v>
      </c>
      <c r="N305" s="41">
        <f>jan!M305</f>
        <v>10504142.951901194</v>
      </c>
      <c r="O305" s="41">
        <f t="shared" si="52"/>
        <v>2162008.6767866462</v>
      </c>
      <c r="P305" s="4"/>
      <c r="Q305" s="65"/>
      <c r="R305" s="4"/>
    </row>
    <row r="306" spans="1:18" s="34" customFormat="1" x14ac:dyDescent="0.2">
      <c r="A306" s="33">
        <v>5038</v>
      </c>
      <c r="B306" s="34" t="s">
        <v>374</v>
      </c>
      <c r="C306" s="36">
        <v>45459955</v>
      </c>
      <c r="D306" s="36">
        <v>14986</v>
      </c>
      <c r="E306" s="37">
        <f t="shared" si="46"/>
        <v>3033.4949286000265</v>
      </c>
      <c r="F306" s="38">
        <f t="shared" si="43"/>
        <v>0.73682131551489027</v>
      </c>
      <c r="G306" s="39">
        <f t="shared" si="44"/>
        <v>650.10432344236904</v>
      </c>
      <c r="H306" s="39">
        <f t="shared" si="45"/>
        <v>235.13244730624282</v>
      </c>
      <c r="I306" s="37">
        <f t="shared" si="47"/>
        <v>885.23677074861189</v>
      </c>
      <c r="J306" s="40">
        <f t="shared" si="48"/>
        <v>-42.903352091277533</v>
      </c>
      <c r="K306" s="37">
        <f t="shared" si="49"/>
        <v>842.33341865733439</v>
      </c>
      <c r="L306" s="37">
        <f t="shared" si="50"/>
        <v>13266158.246438697</v>
      </c>
      <c r="M306" s="37">
        <f t="shared" si="51"/>
        <v>12623208.611998813</v>
      </c>
      <c r="N306" s="41">
        <f>jan!M306</f>
        <v>10090231.666102694</v>
      </c>
      <c r="O306" s="41">
        <f t="shared" si="52"/>
        <v>2532976.9458961189</v>
      </c>
      <c r="P306" s="4"/>
      <c r="Q306" s="65"/>
      <c r="R306" s="4"/>
    </row>
    <row r="307" spans="1:18" s="34" customFormat="1" x14ac:dyDescent="0.2">
      <c r="A307" s="33">
        <v>5041</v>
      </c>
      <c r="B307" s="34" t="s">
        <v>391</v>
      </c>
      <c r="C307" s="36">
        <v>5916647</v>
      </c>
      <c r="D307" s="36">
        <v>2054</v>
      </c>
      <c r="E307" s="37">
        <f t="shared" si="46"/>
        <v>2880.5486854917235</v>
      </c>
      <c r="F307" s="38">
        <f t="shared" si="43"/>
        <v>0.69967140931671878</v>
      </c>
      <c r="G307" s="39">
        <f t="shared" si="44"/>
        <v>741.87206930735078</v>
      </c>
      <c r="H307" s="39">
        <f t="shared" si="45"/>
        <v>288.66363239414886</v>
      </c>
      <c r="I307" s="37">
        <f t="shared" si="47"/>
        <v>1030.5357017014996</v>
      </c>
      <c r="J307" s="40">
        <f t="shared" si="48"/>
        <v>-42.903352091277533</v>
      </c>
      <c r="K307" s="37">
        <f t="shared" si="49"/>
        <v>987.63234961022215</v>
      </c>
      <c r="L307" s="37">
        <f t="shared" si="50"/>
        <v>2116720.3312948802</v>
      </c>
      <c r="M307" s="37">
        <f t="shared" si="51"/>
        <v>2028596.8460993962</v>
      </c>
      <c r="N307" s="41">
        <f>jan!M307</f>
        <v>2043081.998790533</v>
      </c>
      <c r="O307" s="41">
        <f t="shared" si="52"/>
        <v>-14485.152691136813</v>
      </c>
      <c r="P307" s="4"/>
      <c r="Q307" s="65"/>
      <c r="R307" s="4"/>
    </row>
    <row r="308" spans="1:18" s="34" customFormat="1" x14ac:dyDescent="0.2">
      <c r="A308" s="33">
        <v>5042</v>
      </c>
      <c r="B308" s="34" t="s">
        <v>375</v>
      </c>
      <c r="C308" s="36">
        <v>5208298</v>
      </c>
      <c r="D308" s="36">
        <v>1328</v>
      </c>
      <c r="E308" s="37">
        <f t="shared" si="46"/>
        <v>3921.9111445783133</v>
      </c>
      <c r="F308" s="38">
        <f t="shared" si="43"/>
        <v>0.95261333771681478</v>
      </c>
      <c r="G308" s="39">
        <f t="shared" si="44"/>
        <v>117.05459385539697</v>
      </c>
      <c r="H308" s="39">
        <f t="shared" si="45"/>
        <v>0</v>
      </c>
      <c r="I308" s="37">
        <f t="shared" si="47"/>
        <v>117.05459385539697</v>
      </c>
      <c r="J308" s="40">
        <f t="shared" si="48"/>
        <v>-42.903352091277533</v>
      </c>
      <c r="K308" s="37">
        <f t="shared" si="49"/>
        <v>74.151241764119447</v>
      </c>
      <c r="L308" s="37">
        <f t="shared" si="50"/>
        <v>155448.50063996718</v>
      </c>
      <c r="M308" s="37">
        <f t="shared" si="51"/>
        <v>98472.849062750625</v>
      </c>
      <c r="N308" s="41">
        <f>jan!M308</f>
        <v>760582.93787430751</v>
      </c>
      <c r="O308" s="41">
        <f t="shared" si="52"/>
        <v>-662110.08881155693</v>
      </c>
      <c r="P308" s="4"/>
      <c r="Q308" s="65"/>
      <c r="R308" s="4"/>
    </row>
    <row r="309" spans="1:18" s="34" customFormat="1" x14ac:dyDescent="0.2">
      <c r="A309" s="33">
        <v>5043</v>
      </c>
      <c r="B309" s="34" t="s">
        <v>392</v>
      </c>
      <c r="C309" s="36">
        <v>2746640</v>
      </c>
      <c r="D309" s="36">
        <v>459</v>
      </c>
      <c r="E309" s="37">
        <f t="shared" si="46"/>
        <v>5983.9651416122006</v>
      </c>
      <c r="F309" s="38">
        <f t="shared" si="43"/>
        <v>1.4534763272779812</v>
      </c>
      <c r="G309" s="39">
        <f t="shared" si="44"/>
        <v>-1120.1778043649354</v>
      </c>
      <c r="H309" s="39">
        <f t="shared" si="45"/>
        <v>0</v>
      </c>
      <c r="I309" s="37">
        <f t="shared" si="47"/>
        <v>-1120.1778043649354</v>
      </c>
      <c r="J309" s="40">
        <f t="shared" si="48"/>
        <v>-42.903352091277533</v>
      </c>
      <c r="K309" s="37">
        <f t="shared" si="49"/>
        <v>-1163.081156456213</v>
      </c>
      <c r="L309" s="37">
        <f t="shared" si="50"/>
        <v>-514161.61220350536</v>
      </c>
      <c r="M309" s="37">
        <f t="shared" si="51"/>
        <v>-533854.25081340177</v>
      </c>
      <c r="N309" s="41">
        <f>jan!M309</f>
        <v>492423.04223215912</v>
      </c>
      <c r="O309" s="41">
        <f t="shared" si="52"/>
        <v>-1026277.2930455608</v>
      </c>
      <c r="P309" s="4"/>
      <c r="Q309" s="65"/>
      <c r="R309" s="4"/>
    </row>
    <row r="310" spans="1:18" s="34" customFormat="1" x14ac:dyDescent="0.2">
      <c r="A310" s="33">
        <v>5044</v>
      </c>
      <c r="B310" s="34" t="s">
        <v>376</v>
      </c>
      <c r="C310" s="36">
        <v>7123782</v>
      </c>
      <c r="D310" s="36">
        <v>846</v>
      </c>
      <c r="E310" s="37">
        <f t="shared" si="46"/>
        <v>8420.5460992907792</v>
      </c>
      <c r="F310" s="38">
        <f t="shared" si="43"/>
        <v>2.0453101126813453</v>
      </c>
      <c r="G310" s="39">
        <f t="shared" si="44"/>
        <v>-2582.1263789720824</v>
      </c>
      <c r="H310" s="39">
        <f t="shared" si="45"/>
        <v>0</v>
      </c>
      <c r="I310" s="37">
        <f t="shared" si="47"/>
        <v>-2582.1263789720824</v>
      </c>
      <c r="J310" s="40">
        <f t="shared" si="48"/>
        <v>-42.903352091277533</v>
      </c>
      <c r="K310" s="37">
        <f t="shared" si="49"/>
        <v>-2625.02973106336</v>
      </c>
      <c r="L310" s="37">
        <f t="shared" si="50"/>
        <v>-2184478.9166103816</v>
      </c>
      <c r="M310" s="37">
        <f t="shared" si="51"/>
        <v>-2220775.1524796025</v>
      </c>
      <c r="N310" s="41">
        <f>jan!M310</f>
        <v>605845.81313378317</v>
      </c>
      <c r="O310" s="41">
        <f t="shared" si="52"/>
        <v>-2826620.9656133857</v>
      </c>
      <c r="P310" s="4"/>
      <c r="Q310" s="65"/>
      <c r="R310" s="4"/>
    </row>
    <row r="311" spans="1:18" s="34" customFormat="1" x14ac:dyDescent="0.2">
      <c r="A311" s="33">
        <v>5045</v>
      </c>
      <c r="B311" s="34" t="s">
        <v>377</v>
      </c>
      <c r="C311" s="36">
        <v>9998817</v>
      </c>
      <c r="D311" s="36">
        <v>2347</v>
      </c>
      <c r="E311" s="37">
        <f t="shared" si="46"/>
        <v>4260.2543672773754</v>
      </c>
      <c r="F311" s="38">
        <f t="shared" si="43"/>
        <v>1.0347952777933465</v>
      </c>
      <c r="G311" s="39">
        <f t="shared" si="44"/>
        <v>-85.951339764040313</v>
      </c>
      <c r="H311" s="39">
        <f t="shared" si="45"/>
        <v>0</v>
      </c>
      <c r="I311" s="37">
        <f t="shared" si="47"/>
        <v>-85.951339764040313</v>
      </c>
      <c r="J311" s="40">
        <f t="shared" si="48"/>
        <v>-42.903352091277533</v>
      </c>
      <c r="K311" s="37">
        <f t="shared" si="49"/>
        <v>-128.85469185531784</v>
      </c>
      <c r="L311" s="37">
        <f t="shared" si="50"/>
        <v>-201727.7944262026</v>
      </c>
      <c r="M311" s="37">
        <f t="shared" si="51"/>
        <v>-302421.96178443095</v>
      </c>
      <c r="N311" s="41">
        <f>jan!M311</f>
        <v>1315180.9237884034</v>
      </c>
      <c r="O311" s="41">
        <f t="shared" si="52"/>
        <v>-1617602.8855728344</v>
      </c>
      <c r="P311" s="4"/>
      <c r="Q311" s="65"/>
      <c r="R311" s="4"/>
    </row>
    <row r="312" spans="1:18" s="34" customFormat="1" x14ac:dyDescent="0.2">
      <c r="A312" s="33">
        <v>5046</v>
      </c>
      <c r="B312" s="34" t="s">
        <v>378</v>
      </c>
      <c r="C312" s="36">
        <v>3496582</v>
      </c>
      <c r="D312" s="36">
        <v>1215</v>
      </c>
      <c r="E312" s="37">
        <f t="shared" si="46"/>
        <v>2877.8452674897121</v>
      </c>
      <c r="F312" s="38">
        <f t="shared" si="43"/>
        <v>0.69901476209774749</v>
      </c>
      <c r="G312" s="39">
        <f t="shared" si="44"/>
        <v>743.49412010855769</v>
      </c>
      <c r="H312" s="39">
        <f t="shared" si="45"/>
        <v>289.60982869485281</v>
      </c>
      <c r="I312" s="37">
        <f t="shared" si="47"/>
        <v>1033.1039488034105</v>
      </c>
      <c r="J312" s="40">
        <f t="shared" si="48"/>
        <v>-42.903352091277533</v>
      </c>
      <c r="K312" s="37">
        <f t="shared" si="49"/>
        <v>990.20059671213301</v>
      </c>
      <c r="L312" s="37">
        <f t="shared" si="50"/>
        <v>1255221.2977961437</v>
      </c>
      <c r="M312" s="37">
        <f t="shared" si="51"/>
        <v>1203093.7250052416</v>
      </c>
      <c r="N312" s="41">
        <f>jan!M312</f>
        <v>1012164.5912027739</v>
      </c>
      <c r="O312" s="41">
        <f t="shared" si="52"/>
        <v>190929.13380246772</v>
      </c>
      <c r="P312" s="4"/>
      <c r="Q312" s="65"/>
      <c r="R312" s="4"/>
    </row>
    <row r="313" spans="1:18" s="34" customFormat="1" x14ac:dyDescent="0.2">
      <c r="A313" s="33">
        <v>5047</v>
      </c>
      <c r="B313" s="34" t="s">
        <v>379</v>
      </c>
      <c r="C313" s="36">
        <v>12566259</v>
      </c>
      <c r="D313" s="36">
        <v>3865</v>
      </c>
      <c r="E313" s="37">
        <f t="shared" si="46"/>
        <v>3251.2959896507114</v>
      </c>
      <c r="F313" s="38">
        <f t="shared" si="43"/>
        <v>0.78972414479305464</v>
      </c>
      <c r="G313" s="39">
        <f t="shared" si="44"/>
        <v>519.42368681195808</v>
      </c>
      <c r="H313" s="39">
        <f t="shared" si="45"/>
        <v>158.90207593850312</v>
      </c>
      <c r="I313" s="37">
        <f t="shared" si="47"/>
        <v>678.32576275046119</v>
      </c>
      <c r="J313" s="40">
        <f t="shared" si="48"/>
        <v>-42.903352091277533</v>
      </c>
      <c r="K313" s="37">
        <f t="shared" si="49"/>
        <v>635.4224106591837</v>
      </c>
      <c r="L313" s="37">
        <f t="shared" si="50"/>
        <v>2621729.0730305323</v>
      </c>
      <c r="M313" s="37">
        <f t="shared" si="51"/>
        <v>2455907.617197745</v>
      </c>
      <c r="N313" s="41">
        <f>jan!M313</f>
        <v>2174136.9193405122</v>
      </c>
      <c r="O313" s="41">
        <f t="shared" si="52"/>
        <v>281770.69785723276</v>
      </c>
      <c r="P313" s="4"/>
      <c r="Q313" s="65"/>
      <c r="R313" s="4"/>
    </row>
    <row r="314" spans="1:18" s="34" customFormat="1" x14ac:dyDescent="0.2">
      <c r="A314" s="33">
        <v>5049</v>
      </c>
      <c r="B314" s="34" t="s">
        <v>380</v>
      </c>
      <c r="C314" s="36">
        <v>4367342</v>
      </c>
      <c r="D314" s="36">
        <v>1100</v>
      </c>
      <c r="E314" s="37">
        <f t="shared" si="46"/>
        <v>3970.3109090909093</v>
      </c>
      <c r="F314" s="38">
        <f t="shared" si="43"/>
        <v>0.96436940753007139</v>
      </c>
      <c r="G314" s="39">
        <f t="shared" si="44"/>
        <v>88.014735147839374</v>
      </c>
      <c r="H314" s="39">
        <f t="shared" si="45"/>
        <v>0</v>
      </c>
      <c r="I314" s="37">
        <f t="shared" si="47"/>
        <v>88.014735147839374</v>
      </c>
      <c r="J314" s="40">
        <f t="shared" si="48"/>
        <v>-42.903352091277533</v>
      </c>
      <c r="K314" s="37">
        <f t="shared" si="49"/>
        <v>45.111383056561841</v>
      </c>
      <c r="L314" s="37">
        <f t="shared" si="50"/>
        <v>96816.208662623307</v>
      </c>
      <c r="M314" s="37">
        <f t="shared" si="51"/>
        <v>49622.521362218024</v>
      </c>
      <c r="N314" s="41">
        <f>jan!M314</f>
        <v>-37200.240419298898</v>
      </c>
      <c r="O314" s="41">
        <f t="shared" si="52"/>
        <v>86822.761781516921</v>
      </c>
      <c r="P314" s="4"/>
      <c r="Q314" s="65"/>
      <c r="R314" s="4"/>
    </row>
    <row r="315" spans="1:18" s="34" customFormat="1" x14ac:dyDescent="0.2">
      <c r="A315" s="33">
        <v>5052</v>
      </c>
      <c r="B315" s="34" t="s">
        <v>381</v>
      </c>
      <c r="C315" s="36">
        <v>1787427</v>
      </c>
      <c r="D315" s="36">
        <v>563</v>
      </c>
      <c r="E315" s="37">
        <f t="shared" si="46"/>
        <v>3174.8259325044405</v>
      </c>
      <c r="F315" s="38">
        <f t="shared" si="43"/>
        <v>0.77114993602389159</v>
      </c>
      <c r="G315" s="39">
        <f t="shared" si="44"/>
        <v>565.30572109972059</v>
      </c>
      <c r="H315" s="39">
        <f t="shared" si="45"/>
        <v>185.66659593969791</v>
      </c>
      <c r="I315" s="37">
        <f t="shared" si="47"/>
        <v>750.9723170394185</v>
      </c>
      <c r="J315" s="40">
        <f t="shared" si="48"/>
        <v>-42.903352091277533</v>
      </c>
      <c r="K315" s="37">
        <f t="shared" si="49"/>
        <v>708.068964948141</v>
      </c>
      <c r="L315" s="37">
        <f t="shared" si="50"/>
        <v>422797.41449319263</v>
      </c>
      <c r="M315" s="37">
        <f t="shared" si="51"/>
        <v>398642.82726580341</v>
      </c>
      <c r="N315" s="41">
        <f>jan!M315</f>
        <v>482432.36748737603</v>
      </c>
      <c r="O315" s="41">
        <f t="shared" si="52"/>
        <v>-83789.540221572621</v>
      </c>
      <c r="P315" s="4"/>
      <c r="Q315" s="65"/>
      <c r="R315" s="4"/>
    </row>
    <row r="316" spans="1:18" s="34" customFormat="1" x14ac:dyDescent="0.2">
      <c r="A316" s="33">
        <v>5053</v>
      </c>
      <c r="B316" s="34" t="s">
        <v>382</v>
      </c>
      <c r="C316" s="36">
        <v>22115596</v>
      </c>
      <c r="D316" s="36">
        <v>6764</v>
      </c>
      <c r="E316" s="37">
        <f t="shared" si="46"/>
        <v>3269.6031933767003</v>
      </c>
      <c r="F316" s="38">
        <f t="shared" si="43"/>
        <v>0.79417087645085493</v>
      </c>
      <c r="G316" s="39">
        <f t="shared" si="44"/>
        <v>508.43936457636471</v>
      </c>
      <c r="H316" s="39">
        <f t="shared" si="45"/>
        <v>152.49455463440697</v>
      </c>
      <c r="I316" s="37">
        <f t="shared" si="47"/>
        <v>660.93391921077171</v>
      </c>
      <c r="J316" s="40">
        <f t="shared" si="48"/>
        <v>-42.903352091277533</v>
      </c>
      <c r="K316" s="37">
        <f t="shared" si="49"/>
        <v>618.03056711949421</v>
      </c>
      <c r="L316" s="37">
        <f t="shared" si="50"/>
        <v>4470557.0295416601</v>
      </c>
      <c r="M316" s="37">
        <f t="shared" si="51"/>
        <v>4180358.7559962589</v>
      </c>
      <c r="N316" s="41">
        <f>jan!M316</f>
        <v>3739570.0233296826</v>
      </c>
      <c r="O316" s="41">
        <f t="shared" si="52"/>
        <v>440788.73266657628</v>
      </c>
      <c r="P316" s="4"/>
      <c r="Q316" s="65"/>
      <c r="R316" s="4"/>
    </row>
    <row r="317" spans="1:18" s="34" customFormat="1" x14ac:dyDescent="0.2">
      <c r="A317" s="33">
        <v>5054</v>
      </c>
      <c r="B317" s="34" t="s">
        <v>383</v>
      </c>
      <c r="C317" s="36">
        <v>30942556</v>
      </c>
      <c r="D317" s="36">
        <v>9948</v>
      </c>
      <c r="E317" s="37">
        <f t="shared" si="46"/>
        <v>3110.4298351427424</v>
      </c>
      <c r="F317" s="38">
        <f t="shared" si="43"/>
        <v>0.75550843396475709</v>
      </c>
      <c r="G317" s="39">
        <f t="shared" si="44"/>
        <v>603.94337951673947</v>
      </c>
      <c r="H317" s="39">
        <f t="shared" si="45"/>
        <v>208.20523001629226</v>
      </c>
      <c r="I317" s="37">
        <f t="shared" si="47"/>
        <v>812.14860953303173</v>
      </c>
      <c r="J317" s="40">
        <f t="shared" si="48"/>
        <v>-42.903352091277533</v>
      </c>
      <c r="K317" s="37">
        <f t="shared" si="49"/>
        <v>769.24525744175423</v>
      </c>
      <c r="L317" s="37">
        <f t="shared" si="50"/>
        <v>8079254.3676346</v>
      </c>
      <c r="M317" s="37">
        <f t="shared" si="51"/>
        <v>7652451.8210305711</v>
      </c>
      <c r="N317" s="41">
        <f>jan!M317</f>
        <v>6891795.1388355503</v>
      </c>
      <c r="O317" s="41">
        <f t="shared" si="52"/>
        <v>760656.68219502084</v>
      </c>
      <c r="P317" s="4"/>
      <c r="Q317" s="65"/>
      <c r="R317" s="4"/>
    </row>
    <row r="318" spans="1:18" s="34" customFormat="1" x14ac:dyDescent="0.2">
      <c r="A318" s="33">
        <v>5055</v>
      </c>
      <c r="B318" s="34" t="s">
        <v>411</v>
      </c>
      <c r="C318" s="36">
        <v>22734330</v>
      </c>
      <c r="D318" s="36">
        <v>5941</v>
      </c>
      <c r="E318" s="37">
        <f t="shared" si="46"/>
        <v>3826.684059922572</v>
      </c>
      <c r="F318" s="38">
        <f t="shared" si="43"/>
        <v>0.92948313725820619</v>
      </c>
      <c r="G318" s="39">
        <f t="shared" si="44"/>
        <v>174.1908446488417</v>
      </c>
      <c r="H318" s="39">
        <f t="shared" si="45"/>
        <v>0</v>
      </c>
      <c r="I318" s="37">
        <f t="shared" si="47"/>
        <v>174.1908446488417</v>
      </c>
      <c r="J318" s="40">
        <f t="shared" si="48"/>
        <v>-42.903352091277533</v>
      </c>
      <c r="K318" s="37">
        <f t="shared" si="49"/>
        <v>131.28749255756418</v>
      </c>
      <c r="L318" s="37">
        <f t="shared" si="50"/>
        <v>1034867.8080587685</v>
      </c>
      <c r="M318" s="37">
        <f t="shared" si="51"/>
        <v>779978.9932844888</v>
      </c>
      <c r="N318" s="41">
        <f>jan!M318</f>
        <v>1516369.2927042632</v>
      </c>
      <c r="O318" s="41">
        <f t="shared" si="52"/>
        <v>-736390.29941977444</v>
      </c>
      <c r="P318" s="4"/>
      <c r="Q318" s="65"/>
      <c r="R318" s="4"/>
    </row>
    <row r="319" spans="1:18" s="34" customFormat="1" x14ac:dyDescent="0.2">
      <c r="A319" s="33">
        <v>5056</v>
      </c>
      <c r="B319" s="34" t="s">
        <v>355</v>
      </c>
      <c r="C319" s="36">
        <v>18757421</v>
      </c>
      <c r="D319" s="36">
        <v>5140</v>
      </c>
      <c r="E319" s="37">
        <f t="shared" si="46"/>
        <v>3649.3036964980543</v>
      </c>
      <c r="F319" s="38">
        <f t="shared" si="43"/>
        <v>0.88639830085622806</v>
      </c>
      <c r="G319" s="39">
        <f t="shared" si="44"/>
        <v>280.6190627035524</v>
      </c>
      <c r="H319" s="39">
        <f t="shared" si="45"/>
        <v>19.599378541933106</v>
      </c>
      <c r="I319" s="37">
        <f t="shared" si="47"/>
        <v>300.21844124548551</v>
      </c>
      <c r="J319" s="40">
        <f t="shared" si="48"/>
        <v>-42.903352091277533</v>
      </c>
      <c r="K319" s="37">
        <f t="shared" si="49"/>
        <v>257.31508915420795</v>
      </c>
      <c r="L319" s="37">
        <f t="shared" si="50"/>
        <v>1543122.7880017955</v>
      </c>
      <c r="M319" s="37">
        <f t="shared" si="51"/>
        <v>1322599.5582526289</v>
      </c>
      <c r="N319" s="41">
        <f>jan!M319</f>
        <v>1007711.8147680036</v>
      </c>
      <c r="O319" s="41">
        <f t="shared" si="52"/>
        <v>314887.74348462524</v>
      </c>
      <c r="P319" s="4"/>
      <c r="Q319" s="65"/>
      <c r="R319" s="4"/>
    </row>
    <row r="320" spans="1:18" s="34" customFormat="1" x14ac:dyDescent="0.2">
      <c r="A320" s="33">
        <v>5057</v>
      </c>
      <c r="B320" s="34" t="s">
        <v>357</v>
      </c>
      <c r="C320" s="36">
        <v>34557151</v>
      </c>
      <c r="D320" s="36">
        <v>10306</v>
      </c>
      <c r="E320" s="37">
        <f t="shared" si="46"/>
        <v>3353.1099359596351</v>
      </c>
      <c r="F320" s="38">
        <f t="shared" si="43"/>
        <v>0.81445426223937756</v>
      </c>
      <c r="G320" s="39">
        <f t="shared" si="44"/>
        <v>458.33531902660388</v>
      </c>
      <c r="H320" s="39">
        <f t="shared" si="45"/>
        <v>123.2671947303798</v>
      </c>
      <c r="I320" s="37">
        <f t="shared" si="47"/>
        <v>581.60251375698363</v>
      </c>
      <c r="J320" s="40">
        <f t="shared" si="48"/>
        <v>-42.903352091277533</v>
      </c>
      <c r="K320" s="37">
        <f t="shared" si="49"/>
        <v>538.69916166570613</v>
      </c>
      <c r="L320" s="37">
        <f t="shared" si="50"/>
        <v>5993995.5067794733</v>
      </c>
      <c r="M320" s="37">
        <f t="shared" si="51"/>
        <v>5551833.5601267675</v>
      </c>
      <c r="N320" s="41">
        <f>jan!M320</f>
        <v>4623333.6296179323</v>
      </c>
      <c r="O320" s="41">
        <f t="shared" si="52"/>
        <v>928499.93050883524</v>
      </c>
      <c r="P320" s="4"/>
      <c r="Q320" s="65"/>
      <c r="R320" s="4"/>
    </row>
    <row r="321" spans="1:18" s="34" customFormat="1" x14ac:dyDescent="0.2">
      <c r="A321" s="33">
        <v>5058</v>
      </c>
      <c r="B321" s="34" t="s">
        <v>358</v>
      </c>
      <c r="C321" s="36">
        <v>15843485</v>
      </c>
      <c r="D321" s="36">
        <v>4271</v>
      </c>
      <c r="E321" s="37">
        <f t="shared" si="46"/>
        <v>3709.5492858815264</v>
      </c>
      <c r="F321" s="38">
        <f t="shared" si="43"/>
        <v>0.90103166450717243</v>
      </c>
      <c r="G321" s="39">
        <f t="shared" si="44"/>
        <v>244.47170907346907</v>
      </c>
      <c r="H321" s="39">
        <f t="shared" si="45"/>
        <v>0</v>
      </c>
      <c r="I321" s="37">
        <f t="shared" si="47"/>
        <v>244.47170907346907</v>
      </c>
      <c r="J321" s="40">
        <f t="shared" si="48"/>
        <v>-42.903352091277533</v>
      </c>
      <c r="K321" s="37">
        <f t="shared" si="49"/>
        <v>201.56835698219155</v>
      </c>
      <c r="L321" s="37">
        <f t="shared" si="50"/>
        <v>1044138.6694527864</v>
      </c>
      <c r="M321" s="37">
        <f t="shared" si="51"/>
        <v>860898.45267094008</v>
      </c>
      <c r="N321" s="41">
        <f>jan!M321</f>
        <v>1370727.191009915</v>
      </c>
      <c r="O321" s="41">
        <f t="shared" si="52"/>
        <v>-509828.73833897489</v>
      </c>
      <c r="P321" s="4"/>
      <c r="Q321" s="65"/>
      <c r="R321" s="4"/>
    </row>
    <row r="322" spans="1:18" s="34" customFormat="1" x14ac:dyDescent="0.2">
      <c r="A322" s="33">
        <v>5059</v>
      </c>
      <c r="B322" s="34" t="s">
        <v>412</v>
      </c>
      <c r="C322" s="36">
        <v>59800296</v>
      </c>
      <c r="D322" s="36">
        <v>18300</v>
      </c>
      <c r="E322" s="37">
        <f t="shared" si="46"/>
        <v>3267.7757377049179</v>
      </c>
      <c r="F322" s="38">
        <f t="shared" si="43"/>
        <v>0.79372699626518761</v>
      </c>
      <c r="G322" s="39">
        <f t="shared" si="44"/>
        <v>509.53583797943418</v>
      </c>
      <c r="H322" s="39">
        <f t="shared" si="45"/>
        <v>153.13416411953082</v>
      </c>
      <c r="I322" s="37">
        <f t="shared" si="47"/>
        <v>662.67000209896503</v>
      </c>
      <c r="J322" s="40">
        <f t="shared" si="48"/>
        <v>-42.903352091277533</v>
      </c>
      <c r="K322" s="37">
        <f t="shared" si="49"/>
        <v>619.76665000768753</v>
      </c>
      <c r="L322" s="37">
        <f t="shared" si="50"/>
        <v>12126861.03841106</v>
      </c>
      <c r="M322" s="37">
        <f t="shared" si="51"/>
        <v>11341729.695140682</v>
      </c>
      <c r="N322" s="41">
        <f>jan!M322</f>
        <v>10208121.513177583</v>
      </c>
      <c r="O322" s="41">
        <f t="shared" si="52"/>
        <v>1133608.1819630992</v>
      </c>
      <c r="P322" s="4"/>
      <c r="Q322" s="65"/>
      <c r="R322" s="4"/>
    </row>
    <row r="323" spans="1:18" s="34" customFormat="1" x14ac:dyDescent="0.2">
      <c r="A323" s="33">
        <v>5060</v>
      </c>
      <c r="B323" s="34" t="s">
        <v>413</v>
      </c>
      <c r="C323" s="36">
        <v>37131749</v>
      </c>
      <c r="D323" s="36">
        <v>9581</v>
      </c>
      <c r="E323" s="37">
        <f t="shared" si="46"/>
        <v>3875.5609017847823</v>
      </c>
      <c r="F323" s="38">
        <f t="shared" si="43"/>
        <v>0.94135508686312852</v>
      </c>
      <c r="G323" s="39">
        <f t="shared" si="44"/>
        <v>144.86473953151554</v>
      </c>
      <c r="H323" s="39">
        <f t="shared" si="45"/>
        <v>0</v>
      </c>
      <c r="I323" s="37">
        <f t="shared" si="47"/>
        <v>144.86473953151554</v>
      </c>
      <c r="J323" s="40">
        <f t="shared" si="48"/>
        <v>-42.903352091277533</v>
      </c>
      <c r="K323" s="37">
        <f t="shared" si="49"/>
        <v>101.96138744023801</v>
      </c>
      <c r="L323" s="37">
        <f t="shared" si="50"/>
        <v>1387949.0694514504</v>
      </c>
      <c r="M323" s="37">
        <f t="shared" si="51"/>
        <v>976892.05306492036</v>
      </c>
      <c r="N323" s="41">
        <f>jan!M323</f>
        <v>1189829.2139479062</v>
      </c>
      <c r="O323" s="41">
        <f t="shared" si="52"/>
        <v>-212937.1608829858</v>
      </c>
      <c r="P323" s="4"/>
      <c r="Q323" s="65"/>
      <c r="R323" s="4"/>
    </row>
    <row r="324" spans="1:18" s="34" customFormat="1" x14ac:dyDescent="0.2">
      <c r="A324" s="33">
        <v>5061</v>
      </c>
      <c r="B324" s="34" t="s">
        <v>285</v>
      </c>
      <c r="C324" s="36">
        <v>7643453</v>
      </c>
      <c r="D324" s="36">
        <v>1989</v>
      </c>
      <c r="E324" s="37">
        <f t="shared" si="46"/>
        <v>3842.8622423328306</v>
      </c>
      <c r="F324" s="38">
        <f t="shared" si="43"/>
        <v>0.93341273988710127</v>
      </c>
      <c r="G324" s="39">
        <f t="shared" si="44"/>
        <v>164.48393520268655</v>
      </c>
      <c r="H324" s="39">
        <f t="shared" si="45"/>
        <v>0</v>
      </c>
      <c r="I324" s="37">
        <f t="shared" si="47"/>
        <v>164.48393520268655</v>
      </c>
      <c r="J324" s="40">
        <f t="shared" si="48"/>
        <v>-42.903352091277533</v>
      </c>
      <c r="K324" s="37">
        <f t="shared" si="49"/>
        <v>121.58058311140903</v>
      </c>
      <c r="L324" s="37">
        <f t="shared" si="50"/>
        <v>327158.54711814353</v>
      </c>
      <c r="M324" s="37">
        <f t="shared" si="51"/>
        <v>241823.77980859255</v>
      </c>
      <c r="N324" s="41">
        <f>jan!M324</f>
        <v>1521264.633006023</v>
      </c>
      <c r="O324" s="41">
        <f t="shared" si="52"/>
        <v>-1279440.8531974305</v>
      </c>
      <c r="P324" s="4"/>
      <c r="Q324" s="65"/>
      <c r="R324" s="4"/>
    </row>
    <row r="325" spans="1:18" s="34" customFormat="1" x14ac:dyDescent="0.2">
      <c r="A325" s="33">
        <v>5401</v>
      </c>
      <c r="B325" s="34" t="s">
        <v>324</v>
      </c>
      <c r="C325" s="36">
        <v>319061346</v>
      </c>
      <c r="D325" s="36">
        <v>77095</v>
      </c>
      <c r="E325" s="37">
        <f t="shared" si="46"/>
        <v>4138.5478435696223</v>
      </c>
      <c r="F325" s="38">
        <f t="shared" si="43"/>
        <v>1.0052333490557643</v>
      </c>
      <c r="G325" s="39">
        <f t="shared" si="44"/>
        <v>-12.927425539388423</v>
      </c>
      <c r="H325" s="39">
        <f t="shared" si="45"/>
        <v>0</v>
      </c>
      <c r="I325" s="37">
        <f t="shared" si="47"/>
        <v>-12.927425539388423</v>
      </c>
      <c r="J325" s="40">
        <f t="shared" si="48"/>
        <v>-42.903352091277533</v>
      </c>
      <c r="K325" s="37">
        <f t="shared" si="49"/>
        <v>-55.830777630665956</v>
      </c>
      <c r="L325" s="37">
        <f t="shared" si="50"/>
        <v>-996639.87195915054</v>
      </c>
      <c r="M325" s="37">
        <f t="shared" si="51"/>
        <v>-4304273.8014361924</v>
      </c>
      <c r="N325" s="41">
        <f>jan!M325</f>
        <v>-9806344.0810235012</v>
      </c>
      <c r="O325" s="41">
        <f t="shared" si="52"/>
        <v>5502070.2795873089</v>
      </c>
      <c r="P325" s="4"/>
      <c r="Q325" s="65"/>
      <c r="R325" s="4"/>
    </row>
    <row r="326" spans="1:18" s="34" customFormat="1" x14ac:dyDescent="0.2">
      <c r="A326" s="33">
        <v>5402</v>
      </c>
      <c r="B326" s="34" t="s">
        <v>386</v>
      </c>
      <c r="C326" s="36">
        <v>88535918</v>
      </c>
      <c r="D326" s="36">
        <v>24738</v>
      </c>
      <c r="E326" s="37">
        <f t="shared" si="46"/>
        <v>3578.9440536825937</v>
      </c>
      <c r="F326" s="38">
        <f t="shared" si="43"/>
        <v>0.86930828231369794</v>
      </c>
      <c r="G326" s="39">
        <f t="shared" si="44"/>
        <v>322.83484839282875</v>
      </c>
      <c r="H326" s="39">
        <f t="shared" si="45"/>
        <v>44.225253527344307</v>
      </c>
      <c r="I326" s="37">
        <f t="shared" si="47"/>
        <v>367.06010192017305</v>
      </c>
      <c r="J326" s="40">
        <f t="shared" si="48"/>
        <v>-42.903352091277533</v>
      </c>
      <c r="K326" s="37">
        <f t="shared" si="49"/>
        <v>324.1567498288955</v>
      </c>
      <c r="L326" s="37">
        <f t="shared" si="50"/>
        <v>9080332.8013012409</v>
      </c>
      <c r="M326" s="37">
        <f t="shared" si="51"/>
        <v>8018989.6772672171</v>
      </c>
      <c r="N326" s="41">
        <f>jan!M326</f>
        <v>4536368.5044612568</v>
      </c>
      <c r="O326" s="41">
        <f t="shared" si="52"/>
        <v>3482621.1728059603</v>
      </c>
      <c r="P326" s="4"/>
      <c r="Q326" s="65"/>
      <c r="R326" s="4"/>
    </row>
    <row r="327" spans="1:18" s="34" customFormat="1" x14ac:dyDescent="0.2">
      <c r="A327" s="33">
        <v>5403</v>
      </c>
      <c r="B327" s="34" t="s">
        <v>342</v>
      </c>
      <c r="C327" s="36">
        <v>82686394</v>
      </c>
      <c r="D327" s="36">
        <v>20847</v>
      </c>
      <c r="E327" s="37">
        <f t="shared" si="46"/>
        <v>3966.3449896867655</v>
      </c>
      <c r="F327" s="38">
        <f t="shared" si="43"/>
        <v>0.96340610479795319</v>
      </c>
      <c r="G327" s="39">
        <f t="shared" si="44"/>
        <v>90.394286790325623</v>
      </c>
      <c r="H327" s="39">
        <f t="shared" si="45"/>
        <v>0</v>
      </c>
      <c r="I327" s="37">
        <f t="shared" si="47"/>
        <v>90.394286790325623</v>
      </c>
      <c r="J327" s="40">
        <f t="shared" si="48"/>
        <v>-42.903352091277533</v>
      </c>
      <c r="K327" s="37">
        <f t="shared" si="49"/>
        <v>47.49093469904809</v>
      </c>
      <c r="L327" s="37">
        <f t="shared" si="50"/>
        <v>1884449.6967179182</v>
      </c>
      <c r="M327" s="37">
        <f t="shared" si="51"/>
        <v>990043.51567105553</v>
      </c>
      <c r="N327" s="41">
        <f>jan!M327</f>
        <v>1463531.9850717033</v>
      </c>
      <c r="O327" s="41">
        <f t="shared" si="52"/>
        <v>-473488.46940064779</v>
      </c>
      <c r="P327" s="4"/>
      <c r="Q327" s="65"/>
      <c r="R327" s="4"/>
    </row>
    <row r="328" spans="1:18" s="34" customFormat="1" x14ac:dyDescent="0.2">
      <c r="A328" s="33">
        <v>5404</v>
      </c>
      <c r="B328" s="34" t="s">
        <v>339</v>
      </c>
      <c r="C328" s="36">
        <v>6426309</v>
      </c>
      <c r="D328" s="36">
        <v>1959</v>
      </c>
      <c r="E328" s="37">
        <f t="shared" si="46"/>
        <v>3280.4027565084225</v>
      </c>
      <c r="F328" s="38">
        <f t="shared" ref="F328:F363" si="53">IF(ISNUMBER(C328),E328/E$365,"")</f>
        <v>0.79679403834859841</v>
      </c>
      <c r="G328" s="39">
        <f t="shared" ref="G328:G363" si="54">(E$365-E328)*0.6</f>
        <v>501.95962669733143</v>
      </c>
      <c r="H328" s="39">
        <f t="shared" ref="H328:H363" si="55">IF(E328&gt;=E$365*0.9,0,IF(E328&lt;0.9*E$365,(E$365*0.9-E328)*0.35))</f>
        <v>148.7147075383042</v>
      </c>
      <c r="I328" s="37">
        <f t="shared" si="47"/>
        <v>650.67433423563557</v>
      </c>
      <c r="J328" s="40">
        <f t="shared" si="48"/>
        <v>-42.903352091277533</v>
      </c>
      <c r="K328" s="37">
        <f t="shared" si="49"/>
        <v>607.77098214435807</v>
      </c>
      <c r="L328" s="37">
        <f t="shared" si="50"/>
        <v>1274671.0207676101</v>
      </c>
      <c r="M328" s="37">
        <f t="shared" si="51"/>
        <v>1190623.3540207974</v>
      </c>
      <c r="N328" s="41">
        <f>jan!M328</f>
        <v>987202.79495163355</v>
      </c>
      <c r="O328" s="41">
        <f t="shared" si="52"/>
        <v>203420.55906916386</v>
      </c>
      <c r="P328" s="4"/>
      <c r="Q328" s="65"/>
      <c r="R328" s="4"/>
    </row>
    <row r="329" spans="1:18" s="34" customFormat="1" x14ac:dyDescent="0.2">
      <c r="A329" s="33">
        <v>5405</v>
      </c>
      <c r="B329" s="34" t="s">
        <v>340</v>
      </c>
      <c r="C329" s="36">
        <v>20968734</v>
      </c>
      <c r="D329" s="36">
        <v>5642</v>
      </c>
      <c r="E329" s="37">
        <f t="shared" ref="E329:E363" si="56">(C329)/D329</f>
        <v>3716.5427153491669</v>
      </c>
      <c r="F329" s="38">
        <f t="shared" si="53"/>
        <v>0.90273033485988197</v>
      </c>
      <c r="G329" s="39">
        <f t="shared" si="54"/>
        <v>240.27565139288481</v>
      </c>
      <c r="H329" s="39">
        <f t="shared" si="55"/>
        <v>0</v>
      </c>
      <c r="I329" s="37">
        <f t="shared" ref="I329:I363" si="57">G329+H329</f>
        <v>240.27565139288481</v>
      </c>
      <c r="J329" s="40">
        <f t="shared" ref="J329:J363" si="58">I$367</f>
        <v>-42.903352091277533</v>
      </c>
      <c r="K329" s="37">
        <f t="shared" ref="K329:K363" si="59">I329+J329</f>
        <v>197.37229930160728</v>
      </c>
      <c r="L329" s="37">
        <f t="shared" ref="L329:L363" si="60">(I329*D329)</f>
        <v>1355635.225158656</v>
      </c>
      <c r="M329" s="37">
        <f t="shared" ref="M329:M363" si="61">(K329*D329)</f>
        <v>1113574.5126596682</v>
      </c>
      <c r="N329" s="41">
        <f>jan!M329</f>
        <v>674769.15014028701</v>
      </c>
      <c r="O329" s="41">
        <f t="shared" ref="O329:O363" si="62">M329-N329</f>
        <v>438805.36251938122</v>
      </c>
      <c r="P329" s="4"/>
      <c r="Q329" s="65"/>
      <c r="R329" s="4"/>
    </row>
    <row r="330" spans="1:18" s="34" customFormat="1" x14ac:dyDescent="0.2">
      <c r="A330" s="33">
        <v>5406</v>
      </c>
      <c r="B330" s="34" t="s">
        <v>341</v>
      </c>
      <c r="C330" s="36">
        <v>45941089</v>
      </c>
      <c r="D330" s="36">
        <v>11331</v>
      </c>
      <c r="E330" s="37">
        <f t="shared" si="56"/>
        <v>4054.4602418144914</v>
      </c>
      <c r="F330" s="38">
        <f t="shared" si="53"/>
        <v>0.98480887537045592</v>
      </c>
      <c r="G330" s="39">
        <f t="shared" si="54"/>
        <v>37.52513551369011</v>
      </c>
      <c r="H330" s="39">
        <f t="shared" si="55"/>
        <v>0</v>
      </c>
      <c r="I330" s="37">
        <f t="shared" si="57"/>
        <v>37.52513551369011</v>
      </c>
      <c r="J330" s="40">
        <f t="shared" si="58"/>
        <v>-42.903352091277533</v>
      </c>
      <c r="K330" s="37">
        <f t="shared" si="59"/>
        <v>-5.3782165775874233</v>
      </c>
      <c r="L330" s="37">
        <f t="shared" si="60"/>
        <v>425197.31050562265</v>
      </c>
      <c r="M330" s="37">
        <f t="shared" si="61"/>
        <v>-60940.572040643092</v>
      </c>
      <c r="N330" s="41">
        <f>jan!M330</f>
        <v>-914615.09581006947</v>
      </c>
      <c r="O330" s="41">
        <f t="shared" si="62"/>
        <v>853674.52376942639</v>
      </c>
      <c r="P330" s="4"/>
      <c r="Q330" s="65"/>
      <c r="R330" s="4"/>
    </row>
    <row r="331" spans="1:18" s="34" customFormat="1" x14ac:dyDescent="0.2">
      <c r="A331" s="33">
        <v>5411</v>
      </c>
      <c r="B331" s="34" t="s">
        <v>325</v>
      </c>
      <c r="C331" s="36">
        <v>8654018</v>
      </c>
      <c r="D331" s="36">
        <v>2822</v>
      </c>
      <c r="E331" s="37">
        <f t="shared" si="56"/>
        <v>3066.6257973068746</v>
      </c>
      <c r="F331" s="38">
        <f t="shared" si="53"/>
        <v>0.74486864403836239</v>
      </c>
      <c r="G331" s="39">
        <f t="shared" si="54"/>
        <v>630.22580221826013</v>
      </c>
      <c r="H331" s="39">
        <f t="shared" si="55"/>
        <v>223.53664325884597</v>
      </c>
      <c r="I331" s="37">
        <f t="shared" si="57"/>
        <v>853.7624454771061</v>
      </c>
      <c r="J331" s="40">
        <f t="shared" si="58"/>
        <v>-42.903352091277533</v>
      </c>
      <c r="K331" s="37">
        <f t="shared" si="59"/>
        <v>810.8590933858286</v>
      </c>
      <c r="L331" s="37">
        <f t="shared" si="60"/>
        <v>2409317.6211363934</v>
      </c>
      <c r="M331" s="37">
        <f t="shared" si="61"/>
        <v>2288244.3615348083</v>
      </c>
      <c r="N331" s="41">
        <f>jan!M331</f>
        <v>1899928.6929829034</v>
      </c>
      <c r="O331" s="41">
        <f t="shared" si="62"/>
        <v>388315.66855190485</v>
      </c>
      <c r="P331" s="4"/>
      <c r="Q331" s="65"/>
      <c r="R331" s="4"/>
    </row>
    <row r="332" spans="1:18" s="34" customFormat="1" x14ac:dyDescent="0.2">
      <c r="A332" s="33">
        <v>5412</v>
      </c>
      <c r="B332" s="34" t="s">
        <v>313</v>
      </c>
      <c r="C332" s="36">
        <v>13072602</v>
      </c>
      <c r="D332" s="36">
        <v>4209</v>
      </c>
      <c r="E332" s="37">
        <f t="shared" si="56"/>
        <v>3105.8688524590166</v>
      </c>
      <c r="F332" s="38">
        <f t="shared" si="53"/>
        <v>0.75440059322654485</v>
      </c>
      <c r="G332" s="39">
        <f t="shared" si="54"/>
        <v>606.67996912697492</v>
      </c>
      <c r="H332" s="39">
        <f t="shared" si="55"/>
        <v>209.80157395559627</v>
      </c>
      <c r="I332" s="37">
        <f t="shared" si="57"/>
        <v>816.48154308257119</v>
      </c>
      <c r="J332" s="40">
        <f t="shared" si="58"/>
        <v>-42.903352091277533</v>
      </c>
      <c r="K332" s="37">
        <f t="shared" si="59"/>
        <v>773.5781909912937</v>
      </c>
      <c r="L332" s="37">
        <f t="shared" si="60"/>
        <v>3436570.8148345421</v>
      </c>
      <c r="M332" s="37">
        <f t="shared" si="61"/>
        <v>3255990.605882355</v>
      </c>
      <c r="N332" s="41">
        <f>jan!M332</f>
        <v>2607497.7990308451</v>
      </c>
      <c r="O332" s="41">
        <f t="shared" si="62"/>
        <v>648492.80685150996</v>
      </c>
      <c r="P332" s="4"/>
      <c r="Q332" s="65"/>
      <c r="R332" s="4"/>
    </row>
    <row r="333" spans="1:18" s="34" customFormat="1" x14ac:dyDescent="0.2">
      <c r="A333" s="33">
        <v>5413</v>
      </c>
      <c r="B333" s="34" t="s">
        <v>326</v>
      </c>
      <c r="C333" s="36">
        <v>4660008</v>
      </c>
      <c r="D333" s="36">
        <v>1320</v>
      </c>
      <c r="E333" s="37">
        <f t="shared" si="56"/>
        <v>3530.3090909090911</v>
      </c>
      <c r="F333" s="38">
        <f t="shared" si="53"/>
        <v>0.8574950839750648</v>
      </c>
      <c r="G333" s="39">
        <f t="shared" si="54"/>
        <v>352.01582605693028</v>
      </c>
      <c r="H333" s="39">
        <f t="shared" si="55"/>
        <v>61.247490498070214</v>
      </c>
      <c r="I333" s="37">
        <f t="shared" si="57"/>
        <v>413.26331655500047</v>
      </c>
      <c r="J333" s="40">
        <f t="shared" si="58"/>
        <v>-42.903352091277533</v>
      </c>
      <c r="K333" s="37">
        <f t="shared" si="59"/>
        <v>370.35996446372292</v>
      </c>
      <c r="L333" s="37">
        <f t="shared" si="60"/>
        <v>545507.5778526006</v>
      </c>
      <c r="M333" s="37">
        <f t="shared" si="61"/>
        <v>488875.15309211425</v>
      </c>
      <c r="N333" s="41">
        <f>jan!M333</f>
        <v>368198.77439313708</v>
      </c>
      <c r="O333" s="41">
        <f t="shared" si="62"/>
        <v>120676.37869897718</v>
      </c>
      <c r="P333" s="4"/>
      <c r="Q333" s="65"/>
      <c r="R333" s="4"/>
    </row>
    <row r="334" spans="1:18" s="34" customFormat="1" x14ac:dyDescent="0.2">
      <c r="A334" s="33">
        <v>5414</v>
      </c>
      <c r="B334" s="34" t="s">
        <v>327</v>
      </c>
      <c r="C334" s="36">
        <v>4079296</v>
      </c>
      <c r="D334" s="36">
        <v>1092</v>
      </c>
      <c r="E334" s="37">
        <f t="shared" si="56"/>
        <v>3735.6190476190477</v>
      </c>
      <c r="F334" s="38">
        <f t="shared" si="53"/>
        <v>0.90736388413856151</v>
      </c>
      <c r="G334" s="39">
        <f t="shared" si="54"/>
        <v>228.82985203095632</v>
      </c>
      <c r="H334" s="39">
        <f t="shared" si="55"/>
        <v>0</v>
      </c>
      <c r="I334" s="37">
        <f t="shared" si="57"/>
        <v>228.82985203095632</v>
      </c>
      <c r="J334" s="40">
        <f t="shared" si="58"/>
        <v>-42.903352091277533</v>
      </c>
      <c r="K334" s="37">
        <f t="shared" si="59"/>
        <v>185.92649993967879</v>
      </c>
      <c r="L334" s="37">
        <f t="shared" si="60"/>
        <v>249882.19841780429</v>
      </c>
      <c r="M334" s="37">
        <f t="shared" si="61"/>
        <v>203031.73793412925</v>
      </c>
      <c r="N334" s="41">
        <f>jan!M334</f>
        <v>101709.4355110232</v>
      </c>
      <c r="O334" s="41">
        <f t="shared" si="62"/>
        <v>101322.30242310606</v>
      </c>
      <c r="P334" s="4"/>
      <c r="Q334" s="65"/>
      <c r="R334" s="4"/>
    </row>
    <row r="335" spans="1:18" s="34" customFormat="1" x14ac:dyDescent="0.2">
      <c r="A335" s="33">
        <v>5415</v>
      </c>
      <c r="B335" s="34" t="s">
        <v>387</v>
      </c>
      <c r="C335" s="36">
        <v>2307572</v>
      </c>
      <c r="D335" s="36">
        <v>1020</v>
      </c>
      <c r="E335" s="37">
        <f t="shared" si="56"/>
        <v>2262.3254901960786</v>
      </c>
      <c r="F335" s="38">
        <f t="shared" si="53"/>
        <v>0.54950797118307371</v>
      </c>
      <c r="G335" s="39">
        <f t="shared" si="54"/>
        <v>1112.8059864847378</v>
      </c>
      <c r="H335" s="39">
        <f t="shared" si="55"/>
        <v>505.04175074762458</v>
      </c>
      <c r="I335" s="37">
        <f t="shared" si="57"/>
        <v>1617.8477372323623</v>
      </c>
      <c r="J335" s="40">
        <f t="shared" si="58"/>
        <v>-42.903352091277533</v>
      </c>
      <c r="K335" s="37">
        <f t="shared" si="59"/>
        <v>1574.9443851410847</v>
      </c>
      <c r="L335" s="37">
        <f t="shared" si="60"/>
        <v>1650204.6919770096</v>
      </c>
      <c r="M335" s="37">
        <f t="shared" si="61"/>
        <v>1606443.2728439064</v>
      </c>
      <c r="N335" s="41">
        <f>jan!M335</f>
        <v>1479944.2938492426</v>
      </c>
      <c r="O335" s="41">
        <f t="shared" si="62"/>
        <v>126498.9789946638</v>
      </c>
      <c r="P335" s="4"/>
      <c r="Q335" s="65"/>
      <c r="R335" s="4"/>
    </row>
    <row r="336" spans="1:18" s="34" customFormat="1" x14ac:dyDescent="0.2">
      <c r="A336" s="33">
        <v>5416</v>
      </c>
      <c r="B336" s="34" t="s">
        <v>328</v>
      </c>
      <c r="C336" s="36">
        <v>22139428</v>
      </c>
      <c r="D336" s="36">
        <v>3959</v>
      </c>
      <c r="E336" s="37">
        <f t="shared" si="56"/>
        <v>5592.1768123263446</v>
      </c>
      <c r="F336" s="38">
        <f t="shared" si="53"/>
        <v>1.3583128280856447</v>
      </c>
      <c r="G336" s="39">
        <f t="shared" si="54"/>
        <v>-885.10480679342174</v>
      </c>
      <c r="H336" s="39">
        <f t="shared" si="55"/>
        <v>0</v>
      </c>
      <c r="I336" s="37">
        <f t="shared" si="57"/>
        <v>-885.10480679342174</v>
      </c>
      <c r="J336" s="40">
        <f t="shared" si="58"/>
        <v>-42.903352091277533</v>
      </c>
      <c r="K336" s="37">
        <f t="shared" si="59"/>
        <v>-928.00815888469924</v>
      </c>
      <c r="L336" s="37">
        <f t="shared" si="60"/>
        <v>-3504129.9300951567</v>
      </c>
      <c r="M336" s="37">
        <f t="shared" si="61"/>
        <v>-3673984.3010245245</v>
      </c>
      <c r="N336" s="41">
        <f>jan!M336</f>
        <v>-434901.52601818601</v>
      </c>
      <c r="O336" s="41">
        <f t="shared" si="62"/>
        <v>-3239082.7750063385</v>
      </c>
      <c r="P336" s="4"/>
      <c r="Q336" s="65"/>
      <c r="R336" s="4"/>
    </row>
    <row r="337" spans="1:18" s="34" customFormat="1" x14ac:dyDescent="0.2">
      <c r="A337" s="33">
        <v>5417</v>
      </c>
      <c r="B337" s="34" t="s">
        <v>329</v>
      </c>
      <c r="C337" s="36">
        <v>6943933</v>
      </c>
      <c r="D337" s="36">
        <v>2089</v>
      </c>
      <c r="E337" s="37">
        <f t="shared" si="56"/>
        <v>3324.046433700335</v>
      </c>
      <c r="F337" s="38">
        <f t="shared" si="53"/>
        <v>0.80739487744652072</v>
      </c>
      <c r="G337" s="39">
        <f t="shared" si="54"/>
        <v>475.77342038218393</v>
      </c>
      <c r="H337" s="39">
        <f t="shared" si="55"/>
        <v>133.43942052113485</v>
      </c>
      <c r="I337" s="37">
        <f t="shared" si="57"/>
        <v>609.21284090331881</v>
      </c>
      <c r="J337" s="40">
        <f t="shared" si="58"/>
        <v>-42.903352091277533</v>
      </c>
      <c r="K337" s="37">
        <f t="shared" si="59"/>
        <v>566.30948881204131</v>
      </c>
      <c r="L337" s="37">
        <f t="shared" si="60"/>
        <v>1272645.6246470329</v>
      </c>
      <c r="M337" s="37">
        <f t="shared" si="61"/>
        <v>1183020.5221283543</v>
      </c>
      <c r="N337" s="41">
        <f>jan!M337</f>
        <v>947659.87652065465</v>
      </c>
      <c r="O337" s="41">
        <f t="shared" si="62"/>
        <v>235360.64560769964</v>
      </c>
      <c r="P337" s="4"/>
      <c r="Q337" s="65"/>
      <c r="R337" s="4"/>
    </row>
    <row r="338" spans="1:18" s="34" customFormat="1" x14ac:dyDescent="0.2">
      <c r="A338" s="33">
        <v>5418</v>
      </c>
      <c r="B338" s="34" t="s">
        <v>330</v>
      </c>
      <c r="C338" s="36">
        <v>27765071</v>
      </c>
      <c r="D338" s="36">
        <v>6609</v>
      </c>
      <c r="E338" s="37">
        <f t="shared" si="56"/>
        <v>4201.1001664397036</v>
      </c>
      <c r="F338" s="38">
        <f t="shared" si="53"/>
        <v>1.0204270071664494</v>
      </c>
      <c r="G338" s="39">
        <f t="shared" si="54"/>
        <v>-50.458819261437199</v>
      </c>
      <c r="H338" s="39">
        <f t="shared" si="55"/>
        <v>0</v>
      </c>
      <c r="I338" s="37">
        <f t="shared" si="57"/>
        <v>-50.458819261437199</v>
      </c>
      <c r="J338" s="40">
        <f t="shared" si="58"/>
        <v>-42.903352091277533</v>
      </c>
      <c r="K338" s="37">
        <f t="shared" si="59"/>
        <v>-93.362171352714739</v>
      </c>
      <c r="L338" s="37">
        <f t="shared" si="60"/>
        <v>-333482.33649883844</v>
      </c>
      <c r="M338" s="37">
        <f t="shared" si="61"/>
        <v>-617030.59047009167</v>
      </c>
      <c r="N338" s="41">
        <f>jan!M338</f>
        <v>298994.22206259397</v>
      </c>
      <c r="O338" s="41">
        <f t="shared" si="62"/>
        <v>-916024.8125326857</v>
      </c>
      <c r="P338" s="4"/>
      <c r="Q338" s="65"/>
      <c r="R338" s="4"/>
    </row>
    <row r="339" spans="1:18" s="34" customFormat="1" x14ac:dyDescent="0.2">
      <c r="A339" s="33">
        <v>5419</v>
      </c>
      <c r="B339" s="34" t="s">
        <v>331</v>
      </c>
      <c r="C339" s="36">
        <v>12270308</v>
      </c>
      <c r="D339" s="36">
        <v>3465</v>
      </c>
      <c r="E339" s="37">
        <f t="shared" si="56"/>
        <v>3541.21443001443</v>
      </c>
      <c r="F339" s="38">
        <f t="shared" si="53"/>
        <v>0.86014393834761527</v>
      </c>
      <c r="G339" s="39">
        <f t="shared" si="54"/>
        <v>345.4726225937269</v>
      </c>
      <c r="H339" s="39">
        <f t="shared" si="55"/>
        <v>57.430621811201576</v>
      </c>
      <c r="I339" s="37">
        <f t="shared" si="57"/>
        <v>402.9032444049285</v>
      </c>
      <c r="J339" s="40">
        <f t="shared" si="58"/>
        <v>-42.903352091277533</v>
      </c>
      <c r="K339" s="37">
        <f t="shared" si="59"/>
        <v>359.99989231365095</v>
      </c>
      <c r="L339" s="37">
        <f t="shared" si="60"/>
        <v>1396059.7418630773</v>
      </c>
      <c r="M339" s="37">
        <f t="shared" si="61"/>
        <v>1247399.6268668005</v>
      </c>
      <c r="N339" s="41">
        <f>jan!M339</f>
        <v>1250986.695281985</v>
      </c>
      <c r="O339" s="41">
        <f t="shared" si="62"/>
        <v>-3587.0684151845053</v>
      </c>
      <c r="P339" s="4"/>
      <c r="Q339" s="65"/>
      <c r="R339" s="4"/>
    </row>
    <row r="340" spans="1:18" s="34" customFormat="1" x14ac:dyDescent="0.2">
      <c r="A340" s="33">
        <v>5420</v>
      </c>
      <c r="B340" s="34" t="s">
        <v>332</v>
      </c>
      <c r="C340" s="36">
        <v>3372626</v>
      </c>
      <c r="D340" s="36">
        <v>1063</v>
      </c>
      <c r="E340" s="37">
        <f t="shared" si="56"/>
        <v>3172.7431796801507</v>
      </c>
      <c r="F340" s="38">
        <f t="shared" si="53"/>
        <v>0.77064404538883002</v>
      </c>
      <c r="G340" s="39">
        <f t="shared" si="54"/>
        <v>566.5553727942945</v>
      </c>
      <c r="H340" s="39">
        <f t="shared" si="55"/>
        <v>186.39555942819936</v>
      </c>
      <c r="I340" s="37">
        <f t="shared" si="57"/>
        <v>752.95093222249386</v>
      </c>
      <c r="J340" s="40">
        <f t="shared" si="58"/>
        <v>-42.903352091277533</v>
      </c>
      <c r="K340" s="37">
        <f t="shared" si="59"/>
        <v>710.04758013121636</v>
      </c>
      <c r="L340" s="37">
        <f t="shared" si="60"/>
        <v>800386.84095251095</v>
      </c>
      <c r="M340" s="37">
        <f t="shared" si="61"/>
        <v>754780.57767948299</v>
      </c>
      <c r="N340" s="41">
        <f>jan!M340</f>
        <v>608702.18506053393</v>
      </c>
      <c r="O340" s="41">
        <f t="shared" si="62"/>
        <v>146078.39261894906</v>
      </c>
      <c r="P340" s="4"/>
      <c r="Q340" s="65"/>
      <c r="R340" s="4"/>
    </row>
    <row r="341" spans="1:18" s="34" customFormat="1" x14ac:dyDescent="0.2">
      <c r="A341" s="33">
        <v>5421</v>
      </c>
      <c r="B341" s="34" t="s">
        <v>414</v>
      </c>
      <c r="C341" s="36">
        <v>57001239</v>
      </c>
      <c r="D341" s="36">
        <v>14725</v>
      </c>
      <c r="E341" s="37">
        <f t="shared" si="56"/>
        <v>3871.0518845500851</v>
      </c>
      <c r="F341" s="38">
        <f t="shared" si="53"/>
        <v>0.94025986828233388</v>
      </c>
      <c r="G341" s="39">
        <f t="shared" si="54"/>
        <v>147.57014987233387</v>
      </c>
      <c r="H341" s="39">
        <f t="shared" si="55"/>
        <v>0</v>
      </c>
      <c r="I341" s="37">
        <f t="shared" si="57"/>
        <v>147.57014987233387</v>
      </c>
      <c r="J341" s="40">
        <f t="shared" si="58"/>
        <v>-42.903352091277533</v>
      </c>
      <c r="K341" s="37">
        <f t="shared" si="59"/>
        <v>104.66679778105635</v>
      </c>
      <c r="L341" s="37">
        <f t="shared" si="60"/>
        <v>2172970.4568701163</v>
      </c>
      <c r="M341" s="37">
        <f t="shared" si="61"/>
        <v>1541218.5973260547</v>
      </c>
      <c r="N341" s="41">
        <f>jan!M341</f>
        <v>7566240.7950295061</v>
      </c>
      <c r="O341" s="41">
        <f t="shared" si="62"/>
        <v>-6025022.1977034509</v>
      </c>
      <c r="P341" s="4"/>
      <c r="Q341" s="65"/>
      <c r="R341" s="4"/>
    </row>
    <row r="342" spans="1:18" s="34" customFormat="1" x14ac:dyDescent="0.2">
      <c r="A342" s="33">
        <v>5422</v>
      </c>
      <c r="B342" s="34" t="s">
        <v>333</v>
      </c>
      <c r="C342" s="36">
        <v>16920631</v>
      </c>
      <c r="D342" s="36">
        <v>5559</v>
      </c>
      <c r="E342" s="37">
        <f t="shared" si="56"/>
        <v>3043.8264076272712</v>
      </c>
      <c r="F342" s="38">
        <f t="shared" si="53"/>
        <v>0.73933078203692004</v>
      </c>
      <c r="G342" s="39">
        <f t="shared" si="54"/>
        <v>643.90543602602213</v>
      </c>
      <c r="H342" s="39">
        <f t="shared" si="55"/>
        <v>231.51642964670714</v>
      </c>
      <c r="I342" s="37">
        <f t="shared" si="57"/>
        <v>875.42186567272927</v>
      </c>
      <c r="J342" s="40">
        <f t="shared" si="58"/>
        <v>-42.903352091277533</v>
      </c>
      <c r="K342" s="37">
        <f t="shared" si="59"/>
        <v>832.51851358145177</v>
      </c>
      <c r="L342" s="37">
        <f t="shared" si="60"/>
        <v>4866470.1512747016</v>
      </c>
      <c r="M342" s="37">
        <f t="shared" si="61"/>
        <v>4627970.4169992907</v>
      </c>
      <c r="N342" s="41">
        <f>jan!M342</f>
        <v>4212716.6114783697</v>
      </c>
      <c r="O342" s="41">
        <f t="shared" si="62"/>
        <v>415253.80552092101</v>
      </c>
      <c r="P342" s="4"/>
      <c r="Q342" s="65"/>
      <c r="R342" s="4"/>
    </row>
    <row r="343" spans="1:18" s="34" customFormat="1" x14ac:dyDescent="0.2">
      <c r="A343" s="33">
        <v>5423</v>
      </c>
      <c r="B343" s="34" t="s">
        <v>334</v>
      </c>
      <c r="C343" s="36">
        <v>7141341</v>
      </c>
      <c r="D343" s="36">
        <v>2172</v>
      </c>
      <c r="E343" s="37">
        <f t="shared" si="56"/>
        <v>3287.9102209944749</v>
      </c>
      <c r="F343" s="38">
        <f t="shared" si="53"/>
        <v>0.79861756533281769</v>
      </c>
      <c r="G343" s="39">
        <f t="shared" si="54"/>
        <v>497.45514800569998</v>
      </c>
      <c r="H343" s="39">
        <f t="shared" si="55"/>
        <v>146.08709496818585</v>
      </c>
      <c r="I343" s="37">
        <f t="shared" si="57"/>
        <v>643.54224297388578</v>
      </c>
      <c r="J343" s="40">
        <f t="shared" si="58"/>
        <v>-42.903352091277533</v>
      </c>
      <c r="K343" s="37">
        <f t="shared" si="59"/>
        <v>600.63889088260828</v>
      </c>
      <c r="L343" s="37">
        <f t="shared" si="60"/>
        <v>1397773.7517392798</v>
      </c>
      <c r="M343" s="37">
        <f t="shared" si="61"/>
        <v>1304587.6709970252</v>
      </c>
      <c r="N343" s="41">
        <f>jan!M343</f>
        <v>1095230.8351377982</v>
      </c>
      <c r="O343" s="41">
        <f t="shared" si="62"/>
        <v>209356.83585922699</v>
      </c>
      <c r="P343" s="4"/>
      <c r="Q343" s="65"/>
      <c r="R343" s="4"/>
    </row>
    <row r="344" spans="1:18" s="34" customFormat="1" x14ac:dyDescent="0.2">
      <c r="A344" s="33">
        <v>5424</v>
      </c>
      <c r="B344" s="34" t="s">
        <v>335</v>
      </c>
      <c r="C344" s="36">
        <v>8630344</v>
      </c>
      <c r="D344" s="36">
        <v>2773</v>
      </c>
      <c r="E344" s="37">
        <f t="shared" si="56"/>
        <v>3112.2769563649476</v>
      </c>
      <c r="F344" s="38">
        <f t="shared" si="53"/>
        <v>0.75595709081795615</v>
      </c>
      <c r="G344" s="39">
        <f t="shared" si="54"/>
        <v>602.83510678341634</v>
      </c>
      <c r="H344" s="39">
        <f t="shared" si="55"/>
        <v>207.55873758852042</v>
      </c>
      <c r="I344" s="37">
        <f t="shared" si="57"/>
        <v>810.39384437193678</v>
      </c>
      <c r="J344" s="40">
        <f t="shared" si="58"/>
        <v>-42.903352091277533</v>
      </c>
      <c r="K344" s="37">
        <f t="shared" si="59"/>
        <v>767.49049228065928</v>
      </c>
      <c r="L344" s="37">
        <f t="shared" si="60"/>
        <v>2247222.1304433807</v>
      </c>
      <c r="M344" s="37">
        <f t="shared" si="61"/>
        <v>2128251.1350942682</v>
      </c>
      <c r="N344" s="41">
        <f>jan!M344</f>
        <v>2026615.4541607348</v>
      </c>
      <c r="O344" s="41">
        <f t="shared" si="62"/>
        <v>101635.68093353347</v>
      </c>
      <c r="P344" s="4"/>
      <c r="Q344" s="65"/>
      <c r="R344" s="4"/>
    </row>
    <row r="345" spans="1:18" s="34" customFormat="1" x14ac:dyDescent="0.2">
      <c r="A345" s="33">
        <v>5425</v>
      </c>
      <c r="B345" s="34" t="s">
        <v>415</v>
      </c>
      <c r="C345" s="36">
        <v>8103289</v>
      </c>
      <c r="D345" s="36">
        <v>1831</v>
      </c>
      <c r="E345" s="37">
        <f t="shared" si="56"/>
        <v>4425.6084107045326</v>
      </c>
      <c r="F345" s="38">
        <f t="shared" si="53"/>
        <v>1.0749589789602816</v>
      </c>
      <c r="G345" s="39">
        <f t="shared" si="54"/>
        <v>-185.16376582033462</v>
      </c>
      <c r="H345" s="39">
        <f t="shared" si="55"/>
        <v>0</v>
      </c>
      <c r="I345" s="37">
        <f t="shared" si="57"/>
        <v>-185.16376582033462</v>
      </c>
      <c r="J345" s="40">
        <f t="shared" si="58"/>
        <v>-42.903352091277533</v>
      </c>
      <c r="K345" s="37">
        <f t="shared" si="59"/>
        <v>-228.06711791161214</v>
      </c>
      <c r="L345" s="37">
        <f t="shared" si="60"/>
        <v>-339034.85521703266</v>
      </c>
      <c r="M345" s="37">
        <f t="shared" si="61"/>
        <v>-417590.89289616182</v>
      </c>
      <c r="N345" s="41">
        <f>jan!M345</f>
        <v>1095111.0292529049</v>
      </c>
      <c r="O345" s="41">
        <f t="shared" si="62"/>
        <v>-1512701.9221490668</v>
      </c>
      <c r="P345" s="4"/>
      <c r="Q345" s="65"/>
      <c r="R345" s="4"/>
    </row>
    <row r="346" spans="1:18" s="34" customFormat="1" x14ac:dyDescent="0.2">
      <c r="A346" s="33">
        <v>5426</v>
      </c>
      <c r="B346" s="34" t="s">
        <v>416</v>
      </c>
      <c r="C346" s="36">
        <v>7528372</v>
      </c>
      <c r="D346" s="36">
        <v>2072</v>
      </c>
      <c r="E346" s="37">
        <f t="shared" si="56"/>
        <v>3633.3841698841698</v>
      </c>
      <c r="F346" s="38">
        <f t="shared" si="53"/>
        <v>0.88253152447515459</v>
      </c>
      <c r="G346" s="39">
        <f t="shared" si="54"/>
        <v>290.17077867188306</v>
      </c>
      <c r="H346" s="39">
        <f t="shared" si="55"/>
        <v>25.171212856792678</v>
      </c>
      <c r="I346" s="37">
        <f t="shared" si="57"/>
        <v>315.34199152867575</v>
      </c>
      <c r="J346" s="40">
        <f t="shared" si="58"/>
        <v>-42.903352091277533</v>
      </c>
      <c r="K346" s="37">
        <f t="shared" si="59"/>
        <v>272.43863943739819</v>
      </c>
      <c r="L346" s="37">
        <f t="shared" si="60"/>
        <v>653388.60644741612</v>
      </c>
      <c r="M346" s="37">
        <f t="shared" si="61"/>
        <v>564492.86091428902</v>
      </c>
      <c r="N346" s="41">
        <f>jan!M346</f>
        <v>2054598.2916231665</v>
      </c>
      <c r="O346" s="41">
        <f t="shared" si="62"/>
        <v>-1490105.4307088775</v>
      </c>
      <c r="P346" s="4"/>
      <c r="Q346" s="65"/>
      <c r="R346" s="4"/>
    </row>
    <row r="347" spans="1:18" s="34" customFormat="1" x14ac:dyDescent="0.2">
      <c r="A347" s="33">
        <v>5427</v>
      </c>
      <c r="B347" s="34" t="s">
        <v>336</v>
      </c>
      <c r="C347" s="36">
        <v>10607306</v>
      </c>
      <c r="D347" s="36">
        <v>2893</v>
      </c>
      <c r="E347" s="37">
        <f t="shared" si="56"/>
        <v>3666.5419979260282</v>
      </c>
      <c r="F347" s="38">
        <f t="shared" si="53"/>
        <v>0.8905854012913238</v>
      </c>
      <c r="G347" s="39">
        <f t="shared" si="54"/>
        <v>270.27608184676802</v>
      </c>
      <c r="H347" s="39">
        <f t="shared" si="55"/>
        <v>13.565973042142218</v>
      </c>
      <c r="I347" s="37">
        <f t="shared" si="57"/>
        <v>283.84205488891024</v>
      </c>
      <c r="J347" s="40">
        <f t="shared" si="58"/>
        <v>-42.903352091277533</v>
      </c>
      <c r="K347" s="37">
        <f t="shared" si="59"/>
        <v>240.93870279763271</v>
      </c>
      <c r="L347" s="37">
        <f t="shared" si="60"/>
        <v>821155.06479361735</v>
      </c>
      <c r="M347" s="37">
        <f t="shared" si="61"/>
        <v>697035.66719355143</v>
      </c>
      <c r="N347" s="41">
        <f>jan!M347</f>
        <v>661037.40637829306</v>
      </c>
      <c r="O347" s="41">
        <f t="shared" si="62"/>
        <v>35998.260815258371</v>
      </c>
      <c r="P347" s="4"/>
      <c r="Q347" s="65"/>
      <c r="R347" s="4"/>
    </row>
    <row r="348" spans="1:18" s="34" customFormat="1" x14ac:dyDescent="0.2">
      <c r="A348" s="33">
        <v>5428</v>
      </c>
      <c r="B348" s="34" t="s">
        <v>337</v>
      </c>
      <c r="C348" s="36">
        <v>15871574</v>
      </c>
      <c r="D348" s="36">
        <v>4812</v>
      </c>
      <c r="E348" s="37">
        <f t="shared" si="56"/>
        <v>3298.3320864505404</v>
      </c>
      <c r="F348" s="38">
        <f t="shared" si="53"/>
        <v>0.80114898628330566</v>
      </c>
      <c r="G348" s="39">
        <f t="shared" si="54"/>
        <v>491.20202873206068</v>
      </c>
      <c r="H348" s="39">
        <f t="shared" si="55"/>
        <v>142.43944205856295</v>
      </c>
      <c r="I348" s="37">
        <f t="shared" si="57"/>
        <v>633.64147079062366</v>
      </c>
      <c r="J348" s="40">
        <f t="shared" si="58"/>
        <v>-42.903352091277533</v>
      </c>
      <c r="K348" s="37">
        <f t="shared" si="59"/>
        <v>590.73811869934616</v>
      </c>
      <c r="L348" s="37">
        <f t="shared" si="60"/>
        <v>3049082.7574444809</v>
      </c>
      <c r="M348" s="37">
        <f t="shared" si="61"/>
        <v>2842631.8271812536</v>
      </c>
      <c r="N348" s="41">
        <f>jan!M348</f>
        <v>2210219.5339240725</v>
      </c>
      <c r="O348" s="41">
        <f t="shared" si="62"/>
        <v>632412.29325718107</v>
      </c>
      <c r="P348" s="4"/>
      <c r="Q348" s="65"/>
      <c r="R348" s="4"/>
    </row>
    <row r="349" spans="1:18" s="34" customFormat="1" x14ac:dyDescent="0.2">
      <c r="A349" s="33">
        <v>5429</v>
      </c>
      <c r="B349" s="34" t="s">
        <v>338</v>
      </c>
      <c r="C349" s="36">
        <v>5453368</v>
      </c>
      <c r="D349" s="36">
        <v>1166</v>
      </c>
      <c r="E349" s="37">
        <f t="shared" si="56"/>
        <v>4676.9879931389369</v>
      </c>
      <c r="F349" s="38">
        <f t="shared" si="53"/>
        <v>1.1360178694422189</v>
      </c>
      <c r="G349" s="39">
        <f t="shared" si="54"/>
        <v>-335.99151528097718</v>
      </c>
      <c r="H349" s="39">
        <f t="shared" si="55"/>
        <v>0</v>
      </c>
      <c r="I349" s="37">
        <f t="shared" si="57"/>
        <v>-335.99151528097718</v>
      </c>
      <c r="J349" s="40">
        <f t="shared" si="58"/>
        <v>-42.903352091277533</v>
      </c>
      <c r="K349" s="37">
        <f t="shared" si="59"/>
        <v>-378.89486737225474</v>
      </c>
      <c r="L349" s="37">
        <f t="shared" si="60"/>
        <v>-391766.10681761941</v>
      </c>
      <c r="M349" s="37">
        <f t="shared" si="61"/>
        <v>-441791.41535604902</v>
      </c>
      <c r="N349" s="41">
        <f>jan!M349</f>
        <v>419020.20238060452</v>
      </c>
      <c r="O349" s="41">
        <f t="shared" si="62"/>
        <v>-860811.61773665354</v>
      </c>
      <c r="P349" s="4"/>
      <c r="Q349" s="65"/>
      <c r="R349" s="4"/>
    </row>
    <row r="350" spans="1:18" s="34" customFormat="1" x14ac:dyDescent="0.2">
      <c r="A350" s="33">
        <v>5430</v>
      </c>
      <c r="B350" s="34" t="s">
        <v>417</v>
      </c>
      <c r="C350" s="36">
        <v>8037425</v>
      </c>
      <c r="D350" s="36">
        <v>2920</v>
      </c>
      <c r="E350" s="37">
        <f t="shared" si="56"/>
        <v>2752.5428082191779</v>
      </c>
      <c r="F350" s="38">
        <f t="shared" si="53"/>
        <v>0.66857939792208532</v>
      </c>
      <c r="G350" s="39">
        <f t="shared" si="54"/>
        <v>818.67559567087812</v>
      </c>
      <c r="H350" s="39">
        <f t="shared" si="55"/>
        <v>333.4656894395398</v>
      </c>
      <c r="I350" s="37">
        <f t="shared" si="57"/>
        <v>1152.1412851104178</v>
      </c>
      <c r="J350" s="40">
        <f t="shared" si="58"/>
        <v>-42.903352091277533</v>
      </c>
      <c r="K350" s="37">
        <f t="shared" si="59"/>
        <v>1109.2379330191402</v>
      </c>
      <c r="L350" s="37">
        <f t="shared" si="60"/>
        <v>3364252.55252242</v>
      </c>
      <c r="M350" s="37">
        <f t="shared" si="61"/>
        <v>3238974.7644158895</v>
      </c>
      <c r="N350" s="41">
        <f>jan!M350</f>
        <v>3600707.0706272433</v>
      </c>
      <c r="O350" s="41">
        <f t="shared" si="62"/>
        <v>-361732.30621135375</v>
      </c>
      <c r="P350" s="4"/>
      <c r="Q350" s="65"/>
      <c r="R350" s="4"/>
    </row>
    <row r="351" spans="1:18" s="34" customFormat="1" x14ac:dyDescent="0.2">
      <c r="A351" s="33">
        <v>5432</v>
      </c>
      <c r="B351" s="34" t="s">
        <v>343</v>
      </c>
      <c r="C351" s="36">
        <v>2582339</v>
      </c>
      <c r="D351" s="36">
        <v>860</v>
      </c>
      <c r="E351" s="37">
        <f t="shared" si="56"/>
        <v>3002.7197674418603</v>
      </c>
      <c r="F351" s="38">
        <f t="shared" si="53"/>
        <v>0.72934617701508475</v>
      </c>
      <c r="G351" s="39">
        <f t="shared" si="54"/>
        <v>668.56942013726871</v>
      </c>
      <c r="H351" s="39">
        <f t="shared" si="55"/>
        <v>245.90375371160096</v>
      </c>
      <c r="I351" s="37">
        <f t="shared" si="57"/>
        <v>914.47317384886969</v>
      </c>
      <c r="J351" s="40">
        <f t="shared" si="58"/>
        <v>-42.903352091277533</v>
      </c>
      <c r="K351" s="37">
        <f t="shared" si="59"/>
        <v>871.56982175759219</v>
      </c>
      <c r="L351" s="37">
        <f t="shared" si="60"/>
        <v>786446.92951002799</v>
      </c>
      <c r="M351" s="37">
        <f t="shared" si="61"/>
        <v>749550.04671152926</v>
      </c>
      <c r="N351" s="41">
        <f>jan!M351</f>
        <v>620173.17422583175</v>
      </c>
      <c r="O351" s="41">
        <f t="shared" si="62"/>
        <v>129376.8724856975</v>
      </c>
      <c r="P351" s="4"/>
      <c r="Q351" s="65"/>
      <c r="R351" s="4"/>
    </row>
    <row r="352" spans="1:18" s="34" customFormat="1" x14ac:dyDescent="0.2">
      <c r="A352" s="33">
        <v>5433</v>
      </c>
      <c r="B352" s="34" t="s">
        <v>344</v>
      </c>
      <c r="C352" s="36">
        <v>3271301</v>
      </c>
      <c r="D352" s="36">
        <v>983</v>
      </c>
      <c r="E352" s="37">
        <f t="shared" si="56"/>
        <v>3327.8748728382502</v>
      </c>
      <c r="F352" s="38">
        <f t="shared" si="53"/>
        <v>0.80832478688377474</v>
      </c>
      <c r="G352" s="39">
        <f t="shared" si="54"/>
        <v>473.47635689943479</v>
      </c>
      <c r="H352" s="39">
        <f t="shared" si="55"/>
        <v>132.09946682286451</v>
      </c>
      <c r="I352" s="37">
        <f t="shared" si="57"/>
        <v>605.57582372229933</v>
      </c>
      <c r="J352" s="40">
        <f t="shared" si="58"/>
        <v>-42.903352091277533</v>
      </c>
      <c r="K352" s="37">
        <f t="shared" si="59"/>
        <v>562.67247163102184</v>
      </c>
      <c r="L352" s="37">
        <f t="shared" si="60"/>
        <v>595281.03471902024</v>
      </c>
      <c r="M352" s="37">
        <f t="shared" si="61"/>
        <v>553107.03961329442</v>
      </c>
      <c r="N352" s="41">
        <f>jan!M352</f>
        <v>423943.70024882857</v>
      </c>
      <c r="O352" s="41">
        <f t="shared" si="62"/>
        <v>129163.33936446585</v>
      </c>
      <c r="P352" s="4"/>
      <c r="Q352" s="65"/>
      <c r="R352" s="4"/>
    </row>
    <row r="353" spans="1:18" s="34" customFormat="1" x14ac:dyDescent="0.2">
      <c r="A353" s="33">
        <v>5434</v>
      </c>
      <c r="B353" s="34" t="s">
        <v>345</v>
      </c>
      <c r="C353" s="36">
        <v>4792710</v>
      </c>
      <c r="D353" s="36">
        <v>1197</v>
      </c>
      <c r="E353" s="37">
        <f t="shared" si="56"/>
        <v>4003.9348370927319</v>
      </c>
      <c r="F353" s="38">
        <f t="shared" si="53"/>
        <v>0.97253649778280327</v>
      </c>
      <c r="G353" s="39">
        <f t="shared" si="54"/>
        <v>67.840378346745823</v>
      </c>
      <c r="H353" s="39">
        <f t="shared" si="55"/>
        <v>0</v>
      </c>
      <c r="I353" s="37">
        <f t="shared" si="57"/>
        <v>67.840378346745823</v>
      </c>
      <c r="J353" s="40">
        <f t="shared" si="58"/>
        <v>-42.903352091277533</v>
      </c>
      <c r="K353" s="37">
        <f t="shared" si="59"/>
        <v>24.93702625546829</v>
      </c>
      <c r="L353" s="37">
        <f t="shared" si="60"/>
        <v>81204.932881054745</v>
      </c>
      <c r="M353" s="37">
        <f t="shared" si="61"/>
        <v>29849.620427795544</v>
      </c>
      <c r="N353" s="41">
        <f>jan!M353</f>
        <v>-67649.811074455414</v>
      </c>
      <c r="O353" s="41">
        <f t="shared" si="62"/>
        <v>97499.431502250955</v>
      </c>
      <c r="P353" s="4"/>
      <c r="Q353" s="65"/>
      <c r="R353" s="4"/>
    </row>
    <row r="354" spans="1:18" s="34" customFormat="1" x14ac:dyDescent="0.2">
      <c r="A354" s="33">
        <v>5435</v>
      </c>
      <c r="B354" s="34" t="s">
        <v>346</v>
      </c>
      <c r="C354" s="36">
        <v>11827889</v>
      </c>
      <c r="D354" s="36">
        <v>3075</v>
      </c>
      <c r="E354" s="37">
        <f t="shared" si="56"/>
        <v>3846.4679674796748</v>
      </c>
      <c r="F354" s="38">
        <f t="shared" si="53"/>
        <v>0.93428855316802506</v>
      </c>
      <c r="G354" s="39">
        <f t="shared" si="54"/>
        <v>162.32050011458003</v>
      </c>
      <c r="H354" s="39">
        <f t="shared" si="55"/>
        <v>0</v>
      </c>
      <c r="I354" s="37">
        <f t="shared" si="57"/>
        <v>162.32050011458003</v>
      </c>
      <c r="J354" s="40">
        <f t="shared" si="58"/>
        <v>-42.903352091277533</v>
      </c>
      <c r="K354" s="37">
        <f t="shared" si="59"/>
        <v>119.4171480233025</v>
      </c>
      <c r="L354" s="37">
        <f t="shared" si="60"/>
        <v>499135.53785233357</v>
      </c>
      <c r="M354" s="37">
        <f t="shared" si="61"/>
        <v>367207.73017165519</v>
      </c>
      <c r="N354" s="41">
        <f>jan!M354</f>
        <v>265715.46428241464</v>
      </c>
      <c r="O354" s="41">
        <f t="shared" si="62"/>
        <v>101492.26588924055</v>
      </c>
      <c r="P354" s="4"/>
      <c r="Q354" s="65"/>
      <c r="R354" s="4"/>
    </row>
    <row r="355" spans="1:18" s="34" customFormat="1" x14ac:dyDescent="0.2">
      <c r="A355" s="33">
        <v>5436</v>
      </c>
      <c r="B355" s="34" t="s">
        <v>418</v>
      </c>
      <c r="C355" s="36">
        <v>15258000</v>
      </c>
      <c r="D355" s="36">
        <v>3921</v>
      </c>
      <c r="E355" s="37">
        <f t="shared" si="56"/>
        <v>3891.3542463657232</v>
      </c>
      <c r="F355" s="38">
        <f t="shared" si="53"/>
        <v>0.9451912142358152</v>
      </c>
      <c r="G355" s="39">
        <f t="shared" si="54"/>
        <v>135.38873278295105</v>
      </c>
      <c r="H355" s="39">
        <f t="shared" si="55"/>
        <v>0</v>
      </c>
      <c r="I355" s="37">
        <f t="shared" si="57"/>
        <v>135.38873278295105</v>
      </c>
      <c r="J355" s="40">
        <f t="shared" si="58"/>
        <v>-42.903352091277533</v>
      </c>
      <c r="K355" s="37">
        <f t="shared" si="59"/>
        <v>92.485380691673527</v>
      </c>
      <c r="L355" s="37">
        <f t="shared" si="60"/>
        <v>530859.22124195111</v>
      </c>
      <c r="M355" s="37">
        <f t="shared" si="61"/>
        <v>362635.17769205192</v>
      </c>
      <c r="N355" s="41">
        <f>jan!M355</f>
        <v>95313.734650844694</v>
      </c>
      <c r="O355" s="41">
        <f t="shared" si="62"/>
        <v>267321.44304120721</v>
      </c>
      <c r="P355" s="4"/>
      <c r="Q355" s="65"/>
      <c r="R355" s="4"/>
    </row>
    <row r="356" spans="1:18" s="34" customFormat="1" x14ac:dyDescent="0.2">
      <c r="A356" s="33">
        <v>5437</v>
      </c>
      <c r="B356" s="34" t="s">
        <v>388</v>
      </c>
      <c r="C356" s="36">
        <v>8082950</v>
      </c>
      <c r="D356" s="36">
        <v>2641</v>
      </c>
      <c r="E356" s="37">
        <f t="shared" si="56"/>
        <v>3060.5641802347595</v>
      </c>
      <c r="F356" s="38">
        <f t="shared" si="53"/>
        <v>0.74339630643096621</v>
      </c>
      <c r="G356" s="39">
        <f t="shared" si="54"/>
        <v>633.86277246152918</v>
      </c>
      <c r="H356" s="39">
        <f t="shared" si="55"/>
        <v>225.65820923408623</v>
      </c>
      <c r="I356" s="37">
        <f t="shared" si="57"/>
        <v>859.52098169561543</v>
      </c>
      <c r="J356" s="40">
        <f t="shared" si="58"/>
        <v>-42.903352091277533</v>
      </c>
      <c r="K356" s="37">
        <f t="shared" si="59"/>
        <v>816.61762960433794</v>
      </c>
      <c r="L356" s="37">
        <f t="shared" si="60"/>
        <v>2269994.9126581205</v>
      </c>
      <c r="M356" s="37">
        <f t="shared" si="61"/>
        <v>2156687.1597850565</v>
      </c>
      <c r="N356" s="41">
        <f>jan!M356</f>
        <v>1951004.6067214203</v>
      </c>
      <c r="O356" s="41">
        <f t="shared" si="62"/>
        <v>205682.55306363618</v>
      </c>
      <c r="P356" s="4"/>
      <c r="Q356" s="65"/>
      <c r="R356" s="4"/>
    </row>
    <row r="357" spans="1:18" s="34" customFormat="1" x14ac:dyDescent="0.2">
      <c r="A357" s="33">
        <v>5438</v>
      </c>
      <c r="B357" s="34" t="s">
        <v>347</v>
      </c>
      <c r="C357" s="36">
        <v>6047006</v>
      </c>
      <c r="D357" s="36">
        <v>1271</v>
      </c>
      <c r="E357" s="37">
        <f t="shared" si="56"/>
        <v>4757.6758457907163</v>
      </c>
      <c r="F357" s="38">
        <f t="shared" si="53"/>
        <v>1.1556165604360402</v>
      </c>
      <c r="G357" s="39">
        <f t="shared" si="54"/>
        <v>-384.40422687204483</v>
      </c>
      <c r="H357" s="39">
        <f t="shared" si="55"/>
        <v>0</v>
      </c>
      <c r="I357" s="37">
        <f t="shared" si="57"/>
        <v>-384.40422687204483</v>
      </c>
      <c r="J357" s="40">
        <f t="shared" si="58"/>
        <v>-42.903352091277533</v>
      </c>
      <c r="K357" s="37">
        <f t="shared" si="59"/>
        <v>-427.30757896332238</v>
      </c>
      <c r="L357" s="37">
        <f t="shared" si="60"/>
        <v>-488577.77235436899</v>
      </c>
      <c r="M357" s="37">
        <f t="shared" si="61"/>
        <v>-543107.93286238273</v>
      </c>
      <c r="N357" s="41">
        <f>jan!M357</f>
        <v>80524.586570064654</v>
      </c>
      <c r="O357" s="41">
        <f t="shared" si="62"/>
        <v>-623632.51943244739</v>
      </c>
      <c r="P357" s="4"/>
      <c r="Q357" s="65"/>
      <c r="R357" s="4"/>
    </row>
    <row r="358" spans="1:18" s="34" customFormat="1" x14ac:dyDescent="0.2">
      <c r="A358" s="33">
        <v>5439</v>
      </c>
      <c r="B358" s="34" t="s">
        <v>348</v>
      </c>
      <c r="C358" s="36">
        <v>3594199</v>
      </c>
      <c r="D358" s="36">
        <v>1097</v>
      </c>
      <c r="E358" s="37">
        <f t="shared" si="56"/>
        <v>3276.3892433910664</v>
      </c>
      <c r="F358" s="38">
        <f t="shared" si="53"/>
        <v>0.79581917533264757</v>
      </c>
      <c r="G358" s="39">
        <f t="shared" si="54"/>
        <v>504.36773456774506</v>
      </c>
      <c r="H358" s="39">
        <f t="shared" si="55"/>
        <v>150.11943712937884</v>
      </c>
      <c r="I358" s="37">
        <f t="shared" si="57"/>
        <v>654.48717169712393</v>
      </c>
      <c r="J358" s="40">
        <f t="shared" si="58"/>
        <v>-42.903352091277533</v>
      </c>
      <c r="K358" s="37">
        <f t="shared" si="59"/>
        <v>611.58381960584643</v>
      </c>
      <c r="L358" s="37">
        <f t="shared" si="60"/>
        <v>717972.42735174496</v>
      </c>
      <c r="M358" s="37">
        <f t="shared" si="61"/>
        <v>670907.45010761358</v>
      </c>
      <c r="N358" s="41">
        <f>jan!M358</f>
        <v>701332.25485550845</v>
      </c>
      <c r="O358" s="41">
        <f t="shared" si="62"/>
        <v>-30424.804747894872</v>
      </c>
      <c r="P358" s="4"/>
      <c r="Q358" s="65"/>
      <c r="R358" s="4"/>
    </row>
    <row r="359" spans="1:18" s="34" customFormat="1" x14ac:dyDescent="0.2">
      <c r="A359" s="33">
        <v>5440</v>
      </c>
      <c r="B359" s="34" t="s">
        <v>349</v>
      </c>
      <c r="C359" s="36">
        <v>3831193</v>
      </c>
      <c r="D359" s="36">
        <v>928</v>
      </c>
      <c r="E359" s="37">
        <f t="shared" si="56"/>
        <v>4128.4407327586205</v>
      </c>
      <c r="F359" s="38">
        <f t="shared" si="53"/>
        <v>1.0027783804933958</v>
      </c>
      <c r="G359" s="39">
        <f t="shared" si="54"/>
        <v>-6.8631590527873412</v>
      </c>
      <c r="H359" s="39">
        <f t="shared" si="55"/>
        <v>0</v>
      </c>
      <c r="I359" s="37">
        <f t="shared" si="57"/>
        <v>-6.8631590527873412</v>
      </c>
      <c r="J359" s="40">
        <f t="shared" si="58"/>
        <v>-42.903352091277533</v>
      </c>
      <c r="K359" s="37">
        <f t="shared" si="59"/>
        <v>-49.766511144064872</v>
      </c>
      <c r="L359" s="37">
        <f t="shared" si="60"/>
        <v>-6369.0116009866524</v>
      </c>
      <c r="M359" s="37">
        <f t="shared" si="61"/>
        <v>-46183.322341692197</v>
      </c>
      <c r="N359" s="41">
        <f>jan!M359</f>
        <v>-90656.20791737223</v>
      </c>
      <c r="O359" s="41">
        <f t="shared" si="62"/>
        <v>44472.885575680033</v>
      </c>
      <c r="P359" s="4"/>
      <c r="Q359" s="65"/>
      <c r="R359" s="4"/>
    </row>
    <row r="360" spans="1:18" s="34" customFormat="1" x14ac:dyDescent="0.2">
      <c r="A360" s="33">
        <v>5441</v>
      </c>
      <c r="B360" s="34" t="s">
        <v>389</v>
      </c>
      <c r="C360" s="36">
        <v>9970518</v>
      </c>
      <c r="D360" s="36">
        <v>2829</v>
      </c>
      <c r="E360" s="37">
        <f t="shared" si="56"/>
        <v>3524.3966065747613</v>
      </c>
      <c r="F360" s="38">
        <f t="shared" si="53"/>
        <v>0.85605896999178133</v>
      </c>
      <c r="G360" s="39">
        <f t="shared" si="54"/>
        <v>355.56331665752811</v>
      </c>
      <c r="H360" s="39">
        <f t="shared" si="55"/>
        <v>63.316860015085624</v>
      </c>
      <c r="I360" s="37">
        <f t="shared" si="57"/>
        <v>418.88017667261374</v>
      </c>
      <c r="J360" s="40">
        <f t="shared" si="58"/>
        <v>-42.903352091277533</v>
      </c>
      <c r="K360" s="37">
        <f t="shared" si="59"/>
        <v>375.97682458133619</v>
      </c>
      <c r="L360" s="37">
        <f t="shared" si="60"/>
        <v>1185012.0198068244</v>
      </c>
      <c r="M360" s="37">
        <f t="shared" si="61"/>
        <v>1063638.4367406</v>
      </c>
      <c r="N360" s="41">
        <f>jan!M360</f>
        <v>1432930.748528928</v>
      </c>
      <c r="O360" s="41">
        <f t="shared" si="62"/>
        <v>-369292.31178832799</v>
      </c>
      <c r="P360" s="4"/>
      <c r="Q360" s="65"/>
      <c r="R360" s="4"/>
    </row>
    <row r="361" spans="1:18" s="34" customFormat="1" x14ac:dyDescent="0.2">
      <c r="A361" s="33">
        <v>5442</v>
      </c>
      <c r="B361" s="34" t="s">
        <v>390</v>
      </c>
      <c r="C361" s="36">
        <v>2380261</v>
      </c>
      <c r="D361" s="36">
        <v>880</v>
      </c>
      <c r="E361" s="37">
        <f t="shared" si="56"/>
        <v>2704.8420454545453</v>
      </c>
      <c r="F361" s="38">
        <f t="shared" si="53"/>
        <v>0.6569931122685535</v>
      </c>
      <c r="G361" s="39">
        <f t="shared" si="54"/>
        <v>847.29605332965775</v>
      </c>
      <c r="H361" s="39">
        <f t="shared" si="55"/>
        <v>350.16095640716122</v>
      </c>
      <c r="I361" s="37">
        <f t="shared" si="57"/>
        <v>1197.4570097368189</v>
      </c>
      <c r="J361" s="40">
        <f t="shared" si="58"/>
        <v>-42.903352091277533</v>
      </c>
      <c r="K361" s="37">
        <f t="shared" si="59"/>
        <v>1154.5536576455413</v>
      </c>
      <c r="L361" s="37">
        <f t="shared" si="60"/>
        <v>1053762.1685684007</v>
      </c>
      <c r="M361" s="37">
        <f t="shared" si="61"/>
        <v>1016007.2187280763</v>
      </c>
      <c r="N361" s="41">
        <f>jan!M361</f>
        <v>902331.63292875816</v>
      </c>
      <c r="O361" s="41">
        <f t="shared" si="62"/>
        <v>113675.58579931816</v>
      </c>
      <c r="P361" s="4"/>
      <c r="Q361" s="65"/>
      <c r="R361" s="4"/>
    </row>
    <row r="362" spans="1:18" s="34" customFormat="1" x14ac:dyDescent="0.2">
      <c r="A362" s="33">
        <v>5443</v>
      </c>
      <c r="B362" s="34" t="s">
        <v>350</v>
      </c>
      <c r="C362" s="36">
        <v>10610809</v>
      </c>
      <c r="D362" s="36">
        <v>2200</v>
      </c>
      <c r="E362" s="37">
        <f t="shared" si="56"/>
        <v>4823.0950000000003</v>
      </c>
      <c r="F362" s="38">
        <f t="shared" si="53"/>
        <v>1.1715065580786608</v>
      </c>
      <c r="G362" s="39">
        <f t="shared" si="54"/>
        <v>-423.6557193976152</v>
      </c>
      <c r="H362" s="39">
        <f t="shared" si="55"/>
        <v>0</v>
      </c>
      <c r="I362" s="37">
        <f t="shared" si="57"/>
        <v>-423.6557193976152</v>
      </c>
      <c r="J362" s="40">
        <f t="shared" si="58"/>
        <v>-42.903352091277533</v>
      </c>
      <c r="K362" s="37">
        <f t="shared" si="59"/>
        <v>-466.55907148889276</v>
      </c>
      <c r="L362" s="37">
        <f t="shared" si="60"/>
        <v>-932042.58267475339</v>
      </c>
      <c r="M362" s="37">
        <f t="shared" si="61"/>
        <v>-1026429.9572755641</v>
      </c>
      <c r="N362" s="41">
        <f>jan!M362</f>
        <v>-1056070.6808385979</v>
      </c>
      <c r="O362" s="41">
        <f t="shared" si="62"/>
        <v>29640.723563033855</v>
      </c>
      <c r="P362" s="4"/>
      <c r="Q362" s="65"/>
      <c r="R362" s="4"/>
    </row>
    <row r="363" spans="1:18" s="34" customFormat="1" x14ac:dyDescent="0.2">
      <c r="A363" s="33">
        <v>5444</v>
      </c>
      <c r="B363" s="34" t="s">
        <v>351</v>
      </c>
      <c r="C363" s="36">
        <v>39219333</v>
      </c>
      <c r="D363" s="36">
        <v>10103</v>
      </c>
      <c r="E363" s="37">
        <f t="shared" si="56"/>
        <v>3881.9492230030683</v>
      </c>
      <c r="F363" s="38">
        <f t="shared" si="53"/>
        <v>0.94290677933494071</v>
      </c>
      <c r="G363" s="39">
        <f t="shared" si="54"/>
        <v>141.03174680054397</v>
      </c>
      <c r="H363" s="39">
        <f t="shared" si="55"/>
        <v>0</v>
      </c>
      <c r="I363" s="37">
        <f t="shared" si="57"/>
        <v>141.03174680054397</v>
      </c>
      <c r="J363" s="40">
        <f t="shared" si="58"/>
        <v>-42.903352091277533</v>
      </c>
      <c r="K363" s="37">
        <f t="shared" si="59"/>
        <v>98.128394709266445</v>
      </c>
      <c r="L363" s="37">
        <f t="shared" si="60"/>
        <v>1424843.7379258957</v>
      </c>
      <c r="M363" s="37">
        <f t="shared" si="61"/>
        <v>991391.17174771894</v>
      </c>
      <c r="N363" s="41">
        <f>jan!M363</f>
        <v>1451942.359494383</v>
      </c>
      <c r="O363" s="41">
        <f t="shared" si="62"/>
        <v>-460551.18774666404</v>
      </c>
      <c r="P363" s="4"/>
      <c r="Q363" s="65"/>
      <c r="R363" s="4"/>
    </row>
    <row r="364" spans="1:18" s="34" customFormat="1" x14ac:dyDescent="0.2">
      <c r="A364" s="33"/>
      <c r="C364" s="36"/>
      <c r="D364" s="36"/>
      <c r="E364" s="37"/>
      <c r="F364" s="38"/>
      <c r="G364" s="39"/>
      <c r="H364" s="39"/>
      <c r="I364" s="37"/>
      <c r="J364" s="40"/>
      <c r="K364" s="37"/>
      <c r="L364" s="37"/>
      <c r="M364" s="37"/>
      <c r="N364" s="41"/>
      <c r="O364" s="41"/>
      <c r="P364" s="4"/>
      <c r="Q364" s="65"/>
      <c r="R364" s="4"/>
    </row>
    <row r="365" spans="1:18" s="34" customFormat="1" ht="13.5" thickBot="1" x14ac:dyDescent="0.25">
      <c r="A365" s="44"/>
      <c r="B365" s="44" t="s">
        <v>32</v>
      </c>
      <c r="C365" s="45">
        <f>SUM(C8:C363)</f>
        <v>22196277680</v>
      </c>
      <c r="D365" s="46">
        <f>SUM(D8:D363)</f>
        <v>5391369</v>
      </c>
      <c r="E365" s="46">
        <f>(C365)/D365</f>
        <v>4117.0021343373082</v>
      </c>
      <c r="F365" s="47">
        <f>IF(C365&gt;0,E365/E$365,"")</f>
        <v>1</v>
      </c>
      <c r="G365" s="48"/>
      <c r="H365" s="48"/>
      <c r="I365" s="46"/>
      <c r="J365" s="49"/>
      <c r="K365" s="46"/>
      <c r="L365" s="46">
        <f>SUM(L8:L363)</f>
        <v>231307802.46099886</v>
      </c>
      <c r="M365" s="46">
        <f>SUM(M8:M363)</f>
        <v>2.9418151825666428E-7</v>
      </c>
      <c r="N365" s="46">
        <f>jan!M365</f>
        <v>-1.1168885976076126E-6</v>
      </c>
      <c r="O365" s="46">
        <f t="shared" ref="O365" si="63">M365-N365</f>
        <v>1.4110701158642769E-6</v>
      </c>
      <c r="P365" s="4"/>
      <c r="Q365" s="65"/>
      <c r="R365" s="4"/>
    </row>
    <row r="366" spans="1:18" s="34" customFormat="1" ht="13.5" thickTop="1" x14ac:dyDescent="0.2">
      <c r="A366" s="50"/>
      <c r="B366" s="50"/>
      <c r="C366" s="50"/>
      <c r="D366" s="2"/>
      <c r="E366" s="37"/>
      <c r="F366" s="38"/>
      <c r="G366" s="39"/>
      <c r="H366" s="39"/>
      <c r="I366" s="37"/>
      <c r="J366" s="40"/>
      <c r="K366" s="37"/>
      <c r="L366" s="37"/>
      <c r="M366" s="37"/>
      <c r="O366" s="51"/>
      <c r="P366" s="4"/>
      <c r="Q366" s="65"/>
      <c r="R366" s="4"/>
    </row>
    <row r="367" spans="1:18" s="34" customFormat="1" x14ac:dyDescent="0.2">
      <c r="A367" s="52" t="s">
        <v>33</v>
      </c>
      <c r="B367" s="52"/>
      <c r="C367" s="52"/>
      <c r="D367" s="53">
        <f>L365</f>
        <v>231307802.46099886</v>
      </c>
      <c r="E367" s="54" t="s">
        <v>34</v>
      </c>
      <c r="F367" s="55">
        <f>D365</f>
        <v>5391369</v>
      </c>
      <c r="G367" s="54" t="s">
        <v>35</v>
      </c>
      <c r="H367" s="54"/>
      <c r="I367" s="56">
        <f>-L365/D365</f>
        <v>-42.903352091277533</v>
      </c>
      <c r="J367" s="57" t="s">
        <v>36</v>
      </c>
      <c r="M367" s="58"/>
      <c r="P367" s="4"/>
      <c r="Q367" s="65"/>
      <c r="R367" s="4"/>
    </row>
    <row r="368" spans="1:18" s="34" customFormat="1" x14ac:dyDescent="0.2">
      <c r="A368" s="2"/>
      <c r="B368" s="2"/>
      <c r="C368" s="2"/>
      <c r="D368" s="2"/>
      <c r="E368" s="2"/>
      <c r="F368" s="2"/>
      <c r="G368" s="61"/>
      <c r="H368" s="61"/>
      <c r="I368" s="2"/>
      <c r="J368" s="62"/>
      <c r="K368" s="2"/>
      <c r="L368" s="2"/>
      <c r="M368" s="2"/>
      <c r="N368" s="2"/>
      <c r="O368" s="2"/>
      <c r="P368" s="4"/>
      <c r="Q368" s="65"/>
      <c r="R368" s="4"/>
    </row>
    <row r="369" spans="1:18" s="34" customFormat="1" x14ac:dyDescent="0.2">
      <c r="A369" s="2"/>
      <c r="B369" s="2"/>
      <c r="C369" s="2"/>
      <c r="D369" s="2"/>
      <c r="E369" s="2"/>
      <c r="F369" s="2"/>
      <c r="G369" s="61"/>
      <c r="H369" s="61"/>
      <c r="I369" s="2"/>
      <c r="J369" s="62"/>
      <c r="K369" s="2"/>
      <c r="L369" s="2"/>
      <c r="M369" s="2"/>
      <c r="N369" s="2"/>
      <c r="O369" s="2"/>
      <c r="P369" s="4"/>
      <c r="Q369" s="65"/>
      <c r="R369" s="4"/>
    </row>
    <row r="370" spans="1:18" s="34" customFormat="1" x14ac:dyDescent="0.2">
      <c r="A370" s="2"/>
      <c r="B370" s="2"/>
      <c r="C370" s="2"/>
      <c r="D370" s="2"/>
      <c r="E370" s="2"/>
      <c r="F370" s="2"/>
      <c r="G370" s="61"/>
      <c r="H370" s="61"/>
      <c r="I370" s="2"/>
      <c r="J370" s="62"/>
      <c r="K370" s="2"/>
      <c r="L370" s="2"/>
      <c r="M370" s="2"/>
      <c r="N370" s="2"/>
      <c r="O370" s="2"/>
      <c r="P370" s="4"/>
      <c r="Q370" s="65"/>
      <c r="R370" s="4"/>
    </row>
    <row r="371" spans="1:18" s="34" customFormat="1" x14ac:dyDescent="0.2">
      <c r="A371" s="2"/>
      <c r="B371" s="2"/>
      <c r="C371" s="2"/>
      <c r="D371" s="2"/>
      <c r="E371" s="2"/>
      <c r="F371" s="2"/>
      <c r="G371" s="61"/>
      <c r="H371" s="61"/>
      <c r="I371" s="2"/>
      <c r="J371" s="62"/>
      <c r="K371" s="2"/>
      <c r="L371" s="2"/>
      <c r="M371" s="2"/>
      <c r="N371" s="2"/>
      <c r="O371" s="2"/>
      <c r="P371" s="4"/>
      <c r="Q371" s="65"/>
      <c r="R371" s="4"/>
    </row>
    <row r="372" spans="1:18" s="34" customFormat="1" x14ac:dyDescent="0.2">
      <c r="A372" s="2"/>
      <c r="B372" s="2"/>
      <c r="C372" s="2"/>
      <c r="D372" s="2"/>
      <c r="E372" s="2"/>
      <c r="F372" s="2"/>
      <c r="G372" s="61"/>
      <c r="H372" s="61"/>
      <c r="I372" s="2"/>
      <c r="J372" s="62"/>
      <c r="K372" s="2"/>
      <c r="L372" s="2"/>
      <c r="M372" s="2"/>
      <c r="N372" s="2"/>
      <c r="O372" s="2"/>
      <c r="P372" s="4"/>
      <c r="Q372" s="65"/>
      <c r="R372" s="4"/>
    </row>
    <row r="373" spans="1:18" s="34" customFormat="1" x14ac:dyDescent="0.2">
      <c r="A373" s="2"/>
      <c r="B373" s="2"/>
      <c r="C373" s="2"/>
      <c r="D373" s="2"/>
      <c r="E373" s="2"/>
      <c r="F373" s="2"/>
      <c r="G373" s="61"/>
      <c r="H373" s="61"/>
      <c r="I373" s="2"/>
      <c r="J373" s="62"/>
      <c r="K373" s="2"/>
      <c r="L373" s="2"/>
      <c r="M373" s="2"/>
      <c r="N373" s="2"/>
      <c r="O373" s="2"/>
      <c r="P373" s="4"/>
      <c r="Q373" s="65"/>
      <c r="R373" s="4"/>
    </row>
    <row r="374" spans="1:18" s="34" customFormat="1" x14ac:dyDescent="0.2">
      <c r="A374" s="2"/>
      <c r="B374" s="2"/>
      <c r="C374" s="2"/>
      <c r="D374" s="2"/>
      <c r="E374" s="2"/>
      <c r="F374" s="2"/>
      <c r="G374" s="61"/>
      <c r="H374" s="61"/>
      <c r="I374" s="2"/>
      <c r="J374" s="62"/>
      <c r="K374" s="2"/>
      <c r="L374" s="2"/>
      <c r="M374" s="2"/>
      <c r="N374" s="2"/>
      <c r="O374" s="2"/>
      <c r="P374" s="4"/>
      <c r="Q374" s="65"/>
      <c r="R374" s="4"/>
    </row>
    <row r="375" spans="1:18" s="34" customFormat="1" x14ac:dyDescent="0.2">
      <c r="A375" s="2"/>
      <c r="B375" s="2"/>
      <c r="C375" s="2"/>
      <c r="D375" s="2"/>
      <c r="E375" s="2"/>
      <c r="F375" s="2"/>
      <c r="G375" s="61"/>
      <c r="H375" s="61"/>
      <c r="I375" s="2"/>
      <c r="J375" s="62"/>
      <c r="K375" s="2"/>
      <c r="L375" s="2"/>
      <c r="M375" s="2"/>
      <c r="N375" s="2"/>
      <c r="O375" s="2"/>
      <c r="P375" s="4"/>
      <c r="Q375" s="65"/>
      <c r="R375" s="4"/>
    </row>
    <row r="376" spans="1:18" s="34" customFormat="1" x14ac:dyDescent="0.2">
      <c r="A376" s="2"/>
      <c r="B376" s="2"/>
      <c r="C376" s="2"/>
      <c r="D376" s="2"/>
      <c r="E376" s="2"/>
      <c r="F376" s="2"/>
      <c r="G376" s="61"/>
      <c r="H376" s="61"/>
      <c r="I376" s="2"/>
      <c r="J376" s="62"/>
      <c r="K376" s="2"/>
      <c r="L376" s="2"/>
      <c r="M376" s="2"/>
      <c r="N376" s="2"/>
      <c r="O376" s="2"/>
      <c r="P376" s="4"/>
      <c r="Q376" s="65"/>
      <c r="R376" s="4"/>
    </row>
    <row r="377" spans="1:18" s="34" customFormat="1" x14ac:dyDescent="0.2">
      <c r="A377" s="2"/>
      <c r="B377" s="2"/>
      <c r="C377" s="2"/>
      <c r="D377" s="2"/>
      <c r="E377" s="2"/>
      <c r="F377" s="2"/>
      <c r="G377" s="61"/>
      <c r="H377" s="61"/>
      <c r="I377" s="2"/>
      <c r="J377" s="62"/>
      <c r="K377" s="2"/>
      <c r="L377" s="2"/>
      <c r="M377" s="2"/>
      <c r="N377" s="2"/>
      <c r="O377" s="2"/>
      <c r="P377" s="4"/>
      <c r="Q377" s="65"/>
      <c r="R377" s="4"/>
    </row>
    <row r="378" spans="1:18" s="34" customFormat="1" x14ac:dyDescent="0.2">
      <c r="A378" s="2"/>
      <c r="B378" s="2"/>
      <c r="C378" s="2"/>
      <c r="D378" s="2"/>
      <c r="E378" s="2"/>
      <c r="F378" s="2"/>
      <c r="G378" s="61"/>
      <c r="H378" s="61"/>
      <c r="I378" s="2"/>
      <c r="J378" s="62"/>
      <c r="K378" s="2"/>
      <c r="L378" s="2"/>
      <c r="M378" s="2"/>
      <c r="N378" s="2"/>
      <c r="O378" s="2"/>
      <c r="P378" s="4"/>
      <c r="Q378" s="65"/>
      <c r="R378" s="4"/>
    </row>
    <row r="379" spans="1:18" s="34" customFormat="1" x14ac:dyDescent="0.2">
      <c r="A379" s="2"/>
      <c r="B379" s="2"/>
      <c r="C379" s="2"/>
      <c r="D379" s="2"/>
      <c r="E379" s="2"/>
      <c r="F379" s="2"/>
      <c r="G379" s="61"/>
      <c r="H379" s="61"/>
      <c r="I379" s="2"/>
      <c r="J379" s="62"/>
      <c r="K379" s="2"/>
      <c r="L379" s="2"/>
      <c r="M379" s="2"/>
      <c r="N379" s="2"/>
      <c r="O379" s="2"/>
      <c r="P379" s="4"/>
      <c r="Q379" s="65"/>
      <c r="R379" s="4"/>
    </row>
    <row r="380" spans="1:18" s="34" customFormat="1" x14ac:dyDescent="0.2">
      <c r="A380" s="2"/>
      <c r="B380" s="2"/>
      <c r="C380" s="2"/>
      <c r="D380" s="2"/>
      <c r="E380" s="2"/>
      <c r="F380" s="2"/>
      <c r="G380" s="61"/>
      <c r="H380" s="61"/>
      <c r="I380" s="2"/>
      <c r="J380" s="62"/>
      <c r="K380" s="2"/>
      <c r="L380" s="2"/>
      <c r="M380" s="2"/>
      <c r="N380" s="2"/>
      <c r="O380" s="2"/>
      <c r="P380" s="4"/>
      <c r="Q380" s="65"/>
      <c r="R380" s="4"/>
    </row>
    <row r="381" spans="1:18" s="34" customFormat="1" x14ac:dyDescent="0.2">
      <c r="A381" s="2"/>
      <c r="B381" s="2"/>
      <c r="C381" s="2"/>
      <c r="D381" s="2"/>
      <c r="E381" s="2"/>
      <c r="F381" s="2"/>
      <c r="G381" s="61"/>
      <c r="H381" s="61"/>
      <c r="I381" s="2"/>
      <c r="J381" s="62"/>
      <c r="K381" s="2"/>
      <c r="L381" s="2"/>
      <c r="M381" s="2"/>
      <c r="N381" s="2"/>
      <c r="O381" s="2"/>
      <c r="P381" s="4"/>
      <c r="Q381" s="65"/>
      <c r="R381" s="4"/>
    </row>
    <row r="382" spans="1:18" s="34" customFormat="1" x14ac:dyDescent="0.2">
      <c r="A382" s="2"/>
      <c r="B382" s="2"/>
      <c r="C382" s="2"/>
      <c r="D382" s="2"/>
      <c r="E382" s="2"/>
      <c r="F382" s="2"/>
      <c r="G382" s="61"/>
      <c r="H382" s="61"/>
      <c r="I382" s="2"/>
      <c r="J382" s="62"/>
      <c r="K382" s="2"/>
      <c r="L382" s="2"/>
      <c r="M382" s="2"/>
      <c r="N382" s="2"/>
      <c r="O382" s="2"/>
      <c r="P382" s="4"/>
      <c r="Q382" s="65"/>
      <c r="R382" s="4"/>
    </row>
    <row r="383" spans="1:18" s="34" customFormat="1" x14ac:dyDescent="0.2">
      <c r="A383" s="2"/>
      <c r="B383" s="2"/>
      <c r="C383" s="2"/>
      <c r="D383" s="2"/>
      <c r="E383" s="2"/>
      <c r="F383" s="2"/>
      <c r="G383" s="61"/>
      <c r="H383" s="61"/>
      <c r="I383" s="2"/>
      <c r="J383" s="62"/>
      <c r="K383" s="2"/>
      <c r="L383" s="2"/>
      <c r="M383" s="2"/>
      <c r="N383" s="2"/>
      <c r="O383" s="2"/>
      <c r="P383" s="4"/>
      <c r="Q383" s="65"/>
      <c r="R383" s="4"/>
    </row>
    <row r="384" spans="1:18" s="34" customFormat="1" x14ac:dyDescent="0.2">
      <c r="A384" s="2"/>
      <c r="B384" s="2"/>
      <c r="C384" s="2"/>
      <c r="D384" s="2"/>
      <c r="E384" s="2"/>
      <c r="F384" s="2"/>
      <c r="G384" s="61"/>
      <c r="H384" s="61"/>
      <c r="I384" s="2"/>
      <c r="J384" s="62"/>
      <c r="K384" s="2"/>
      <c r="L384" s="2"/>
      <c r="M384" s="2"/>
      <c r="N384" s="2"/>
      <c r="O384" s="2"/>
      <c r="P384" s="4"/>
      <c r="Q384" s="65"/>
      <c r="R384" s="4"/>
    </row>
    <row r="385" spans="1:18" s="34" customFormat="1" x14ac:dyDescent="0.2">
      <c r="A385" s="2"/>
      <c r="B385" s="2"/>
      <c r="C385" s="2"/>
      <c r="D385" s="2"/>
      <c r="E385" s="2"/>
      <c r="F385" s="2"/>
      <c r="G385" s="61"/>
      <c r="H385" s="61"/>
      <c r="I385" s="2"/>
      <c r="J385" s="62"/>
      <c r="K385" s="2"/>
      <c r="L385" s="2"/>
      <c r="M385" s="2"/>
      <c r="N385" s="2"/>
      <c r="O385" s="2"/>
      <c r="P385" s="4"/>
      <c r="Q385" s="65"/>
      <c r="R385" s="4"/>
    </row>
    <row r="386" spans="1:18" s="34" customFormat="1" x14ac:dyDescent="0.2">
      <c r="A386" s="2"/>
      <c r="B386" s="2"/>
      <c r="C386" s="2"/>
      <c r="D386" s="2"/>
      <c r="E386" s="2"/>
      <c r="F386" s="2"/>
      <c r="G386" s="61"/>
      <c r="H386" s="61"/>
      <c r="I386" s="2"/>
      <c r="J386" s="62"/>
      <c r="K386" s="2"/>
      <c r="L386" s="2"/>
      <c r="M386" s="2"/>
      <c r="N386" s="2"/>
      <c r="O386" s="2"/>
      <c r="P386" s="4"/>
      <c r="Q386" s="65"/>
      <c r="R386" s="4"/>
    </row>
    <row r="387" spans="1:18" s="34" customFormat="1" x14ac:dyDescent="0.2">
      <c r="A387" s="2"/>
      <c r="B387" s="2"/>
      <c r="C387" s="2"/>
      <c r="D387" s="2"/>
      <c r="E387" s="2"/>
      <c r="F387" s="2"/>
      <c r="G387" s="61"/>
      <c r="H387" s="61"/>
      <c r="I387" s="2"/>
      <c r="J387" s="62"/>
      <c r="K387" s="2"/>
      <c r="L387" s="2"/>
      <c r="M387" s="2"/>
      <c r="N387" s="2"/>
      <c r="O387" s="2"/>
      <c r="P387" s="4"/>
      <c r="Q387" s="65"/>
      <c r="R387" s="4"/>
    </row>
    <row r="388" spans="1:18" s="34" customFormat="1" x14ac:dyDescent="0.2">
      <c r="A388" s="2"/>
      <c r="B388" s="2"/>
      <c r="C388" s="2"/>
      <c r="D388" s="2"/>
      <c r="E388" s="2"/>
      <c r="F388" s="2"/>
      <c r="G388" s="61"/>
      <c r="H388" s="61"/>
      <c r="I388" s="2"/>
      <c r="J388" s="62"/>
      <c r="K388" s="2"/>
      <c r="L388" s="2"/>
      <c r="M388" s="2"/>
      <c r="N388" s="2"/>
      <c r="O388" s="2"/>
      <c r="P388" s="4"/>
      <c r="Q388" s="65"/>
      <c r="R388" s="4"/>
    </row>
    <row r="389" spans="1:18" s="34" customFormat="1" x14ac:dyDescent="0.2">
      <c r="A389" s="2"/>
      <c r="B389" s="2"/>
      <c r="C389" s="2"/>
      <c r="D389" s="2"/>
      <c r="E389" s="2"/>
      <c r="F389" s="2"/>
      <c r="G389" s="61"/>
      <c r="H389" s="61"/>
      <c r="I389" s="2"/>
      <c r="J389" s="62"/>
      <c r="K389" s="2"/>
      <c r="L389" s="2"/>
      <c r="M389" s="2"/>
      <c r="N389" s="2"/>
      <c r="O389" s="2"/>
      <c r="P389" s="4"/>
      <c r="Q389" s="65"/>
      <c r="R389" s="4"/>
    </row>
    <row r="390" spans="1:18" s="34" customFormat="1" x14ac:dyDescent="0.2">
      <c r="A390" s="2"/>
      <c r="B390" s="2"/>
      <c r="C390" s="2"/>
      <c r="D390" s="2"/>
      <c r="E390" s="2"/>
      <c r="F390" s="2"/>
      <c r="G390" s="61"/>
      <c r="H390" s="61"/>
      <c r="I390" s="2"/>
      <c r="J390" s="62"/>
      <c r="K390" s="2"/>
      <c r="L390" s="2"/>
      <c r="M390" s="2"/>
      <c r="N390" s="2"/>
      <c r="O390" s="2"/>
      <c r="P390" s="4"/>
      <c r="Q390" s="65"/>
      <c r="R390" s="4"/>
    </row>
    <row r="391" spans="1:18" s="34" customFormat="1" x14ac:dyDescent="0.2">
      <c r="A391" s="2"/>
      <c r="B391" s="2"/>
      <c r="C391" s="2"/>
      <c r="D391" s="2"/>
      <c r="E391" s="2"/>
      <c r="F391" s="2"/>
      <c r="G391" s="61"/>
      <c r="H391" s="61"/>
      <c r="I391" s="2"/>
      <c r="J391" s="62"/>
      <c r="K391" s="2"/>
      <c r="L391" s="2"/>
      <c r="M391" s="2"/>
      <c r="N391" s="2"/>
      <c r="O391" s="2"/>
      <c r="P391" s="4"/>
      <c r="Q391" s="65"/>
      <c r="R391" s="4"/>
    </row>
    <row r="392" spans="1:18" s="34" customFormat="1" x14ac:dyDescent="0.2">
      <c r="A392" s="2"/>
      <c r="B392" s="2"/>
      <c r="C392" s="2"/>
      <c r="D392" s="2"/>
      <c r="E392" s="2"/>
      <c r="F392" s="2"/>
      <c r="G392" s="61"/>
      <c r="H392" s="61"/>
      <c r="I392" s="2"/>
      <c r="J392" s="62"/>
      <c r="K392" s="2"/>
      <c r="L392" s="2"/>
      <c r="M392" s="2"/>
      <c r="N392" s="2"/>
      <c r="O392" s="2"/>
      <c r="P392" s="4"/>
      <c r="Q392" s="65"/>
      <c r="R392" s="4"/>
    </row>
    <row r="393" spans="1:18" s="34" customFormat="1" x14ac:dyDescent="0.2">
      <c r="A393" s="2"/>
      <c r="B393" s="2"/>
      <c r="C393" s="2"/>
      <c r="D393" s="2"/>
      <c r="E393" s="2"/>
      <c r="F393" s="2"/>
      <c r="G393" s="61"/>
      <c r="H393" s="61"/>
      <c r="I393" s="2"/>
      <c r="J393" s="62"/>
      <c r="K393" s="2"/>
      <c r="L393" s="2"/>
      <c r="M393" s="2"/>
      <c r="N393" s="2"/>
      <c r="O393" s="2"/>
      <c r="P393" s="4"/>
      <c r="Q393" s="65"/>
      <c r="R393" s="4"/>
    </row>
    <row r="394" spans="1:18" s="34" customFormat="1" x14ac:dyDescent="0.2">
      <c r="A394" s="2"/>
      <c r="B394" s="2"/>
      <c r="C394" s="2"/>
      <c r="D394" s="2"/>
      <c r="E394" s="2"/>
      <c r="F394" s="2"/>
      <c r="G394" s="61"/>
      <c r="H394" s="61"/>
      <c r="I394" s="2"/>
      <c r="J394" s="62"/>
      <c r="K394" s="2"/>
      <c r="L394" s="2"/>
      <c r="M394" s="2"/>
      <c r="N394" s="2"/>
      <c r="O394" s="2"/>
      <c r="P394" s="4"/>
      <c r="Q394" s="65"/>
      <c r="R394" s="4"/>
    </row>
    <row r="395" spans="1:18" s="34" customFormat="1" x14ac:dyDescent="0.2">
      <c r="A395" s="2"/>
      <c r="B395" s="2"/>
      <c r="C395" s="2"/>
      <c r="D395" s="2"/>
      <c r="E395" s="2"/>
      <c r="F395" s="2"/>
      <c r="G395" s="61"/>
      <c r="H395" s="61"/>
      <c r="I395" s="2"/>
      <c r="J395" s="62"/>
      <c r="K395" s="2"/>
      <c r="L395" s="2"/>
      <c r="M395" s="2"/>
      <c r="N395" s="2"/>
      <c r="O395" s="2"/>
      <c r="P395" s="4"/>
      <c r="Q395" s="65"/>
      <c r="R395" s="4"/>
    </row>
    <row r="396" spans="1:18" s="34" customFormat="1" x14ac:dyDescent="0.2">
      <c r="A396" s="2"/>
      <c r="B396" s="2"/>
      <c r="C396" s="2"/>
      <c r="D396" s="2"/>
      <c r="E396" s="2"/>
      <c r="F396" s="2"/>
      <c r="G396" s="61"/>
      <c r="H396" s="61"/>
      <c r="I396" s="2"/>
      <c r="J396" s="62"/>
      <c r="K396" s="2"/>
      <c r="L396" s="2"/>
      <c r="M396" s="2"/>
      <c r="N396" s="2"/>
      <c r="O396" s="2"/>
      <c r="P396" s="4"/>
      <c r="Q396" s="65"/>
      <c r="R396" s="4"/>
    </row>
    <row r="397" spans="1:18" s="34" customFormat="1" x14ac:dyDescent="0.2">
      <c r="A397" s="2"/>
      <c r="B397" s="2"/>
      <c r="C397" s="2"/>
      <c r="D397" s="2"/>
      <c r="E397" s="2"/>
      <c r="F397" s="2"/>
      <c r="G397" s="61"/>
      <c r="H397" s="61"/>
      <c r="I397" s="2"/>
      <c r="J397" s="62"/>
      <c r="K397" s="2"/>
      <c r="L397" s="2"/>
      <c r="M397" s="2"/>
      <c r="N397" s="2"/>
      <c r="O397" s="2"/>
      <c r="P397" s="4"/>
      <c r="Q397" s="65"/>
      <c r="R397" s="4"/>
    </row>
    <row r="398" spans="1:18" s="34" customFormat="1" x14ac:dyDescent="0.2">
      <c r="A398" s="2"/>
      <c r="B398" s="2"/>
      <c r="C398" s="2"/>
      <c r="D398" s="2"/>
      <c r="E398" s="2"/>
      <c r="F398" s="2"/>
      <c r="G398" s="61"/>
      <c r="H398" s="61"/>
      <c r="I398" s="2"/>
      <c r="J398" s="62"/>
      <c r="K398" s="2"/>
      <c r="L398" s="2"/>
      <c r="M398" s="2"/>
      <c r="N398" s="2"/>
      <c r="O398" s="2"/>
      <c r="P398" s="4"/>
      <c r="Q398" s="65"/>
      <c r="R398" s="4"/>
    </row>
    <row r="399" spans="1:18" s="34" customFormat="1" x14ac:dyDescent="0.2">
      <c r="A399" s="2"/>
      <c r="B399" s="2"/>
      <c r="C399" s="2"/>
      <c r="D399" s="2"/>
      <c r="E399" s="2"/>
      <c r="F399" s="2"/>
      <c r="G399" s="61"/>
      <c r="H399" s="61"/>
      <c r="I399" s="2"/>
      <c r="J399" s="62"/>
      <c r="K399" s="2"/>
      <c r="L399" s="2"/>
      <c r="M399" s="2"/>
      <c r="N399" s="2"/>
      <c r="O399" s="2"/>
      <c r="P399" s="4"/>
      <c r="Q399" s="65"/>
      <c r="R399" s="4"/>
    </row>
    <row r="400" spans="1:18" s="34" customFormat="1" x14ac:dyDescent="0.2">
      <c r="A400" s="2"/>
      <c r="B400" s="2"/>
      <c r="C400" s="2"/>
      <c r="D400" s="2"/>
      <c r="E400" s="2"/>
      <c r="F400" s="2"/>
      <c r="G400" s="61"/>
      <c r="H400" s="61"/>
      <c r="I400" s="2"/>
      <c r="J400" s="62"/>
      <c r="K400" s="2"/>
      <c r="L400" s="2"/>
      <c r="M400" s="2"/>
      <c r="N400" s="2"/>
      <c r="O400" s="2"/>
      <c r="P400" s="4"/>
      <c r="Q400" s="65"/>
      <c r="R400" s="4"/>
    </row>
    <row r="401" spans="1:18" s="34" customFormat="1" x14ac:dyDescent="0.2">
      <c r="A401" s="2"/>
      <c r="B401" s="2"/>
      <c r="C401" s="2"/>
      <c r="D401" s="2"/>
      <c r="E401" s="2"/>
      <c r="F401" s="2"/>
      <c r="G401" s="61"/>
      <c r="H401" s="61"/>
      <c r="I401" s="2"/>
      <c r="J401" s="62"/>
      <c r="K401" s="2"/>
      <c r="L401" s="2"/>
      <c r="M401" s="2"/>
      <c r="N401" s="2"/>
      <c r="O401" s="2"/>
      <c r="P401" s="4"/>
      <c r="Q401" s="65"/>
      <c r="R401" s="4"/>
    </row>
    <row r="402" spans="1:18" s="34" customFormat="1" x14ac:dyDescent="0.2">
      <c r="A402" s="2"/>
      <c r="B402" s="2"/>
      <c r="C402" s="2"/>
      <c r="D402" s="2"/>
      <c r="E402" s="2"/>
      <c r="F402" s="2"/>
      <c r="G402" s="61"/>
      <c r="H402" s="61"/>
      <c r="I402" s="2"/>
      <c r="J402" s="62"/>
      <c r="K402" s="2"/>
      <c r="L402" s="2"/>
      <c r="M402" s="2"/>
      <c r="N402" s="2"/>
      <c r="O402" s="2"/>
      <c r="P402" s="4"/>
      <c r="Q402" s="65"/>
      <c r="R402" s="4"/>
    </row>
    <row r="403" spans="1:18" s="34" customFormat="1" x14ac:dyDescent="0.2">
      <c r="A403" s="2"/>
      <c r="B403" s="2"/>
      <c r="C403" s="2"/>
      <c r="D403" s="2"/>
      <c r="E403" s="2"/>
      <c r="F403" s="2"/>
      <c r="G403" s="61"/>
      <c r="H403" s="61"/>
      <c r="I403" s="2"/>
      <c r="J403" s="62"/>
      <c r="K403" s="2"/>
      <c r="L403" s="2"/>
      <c r="M403" s="2"/>
      <c r="N403" s="2"/>
      <c r="O403" s="2"/>
      <c r="P403" s="4"/>
      <c r="Q403" s="65"/>
      <c r="R403" s="4"/>
    </row>
    <row r="404" spans="1:18" s="34" customFormat="1" x14ac:dyDescent="0.2">
      <c r="A404" s="2"/>
      <c r="B404" s="2"/>
      <c r="C404" s="2"/>
      <c r="D404" s="2"/>
      <c r="E404" s="2"/>
      <c r="F404" s="2"/>
      <c r="G404" s="61"/>
      <c r="H404" s="61"/>
      <c r="I404" s="2"/>
      <c r="J404" s="62"/>
      <c r="K404" s="2"/>
      <c r="L404" s="2"/>
      <c r="M404" s="2"/>
      <c r="N404" s="2"/>
      <c r="O404" s="2"/>
      <c r="P404" s="4"/>
      <c r="Q404" s="65"/>
      <c r="R404" s="4"/>
    </row>
    <row r="405" spans="1:18" s="34" customFormat="1" x14ac:dyDescent="0.2">
      <c r="A405" s="2"/>
      <c r="B405" s="2"/>
      <c r="C405" s="2"/>
      <c r="D405" s="2"/>
      <c r="E405" s="2"/>
      <c r="F405" s="2"/>
      <c r="G405" s="61"/>
      <c r="H405" s="61"/>
      <c r="I405" s="2"/>
      <c r="J405" s="62"/>
      <c r="K405" s="2"/>
      <c r="L405" s="2"/>
      <c r="M405" s="2"/>
      <c r="N405" s="2"/>
      <c r="O405" s="2"/>
      <c r="P405" s="4"/>
      <c r="Q405" s="65"/>
      <c r="R405" s="4"/>
    </row>
    <row r="406" spans="1:18" s="34" customFormat="1" x14ac:dyDescent="0.2">
      <c r="A406" s="2"/>
      <c r="B406" s="2"/>
      <c r="C406" s="2"/>
      <c r="D406" s="2"/>
      <c r="E406" s="2"/>
      <c r="F406" s="2"/>
      <c r="G406" s="61"/>
      <c r="H406" s="61"/>
      <c r="I406" s="2"/>
      <c r="J406" s="62"/>
      <c r="K406" s="2"/>
      <c r="L406" s="2"/>
      <c r="M406" s="2"/>
      <c r="N406" s="2"/>
      <c r="O406" s="2"/>
      <c r="P406" s="4"/>
      <c r="Q406" s="65"/>
      <c r="R406" s="4"/>
    </row>
    <row r="407" spans="1:18" s="34" customFormat="1" x14ac:dyDescent="0.2">
      <c r="A407" s="2"/>
      <c r="B407" s="2"/>
      <c r="C407" s="2"/>
      <c r="D407" s="2"/>
      <c r="E407" s="2"/>
      <c r="F407" s="2"/>
      <c r="G407" s="61"/>
      <c r="H407" s="61"/>
      <c r="I407" s="2"/>
      <c r="J407" s="62"/>
      <c r="K407" s="2"/>
      <c r="L407" s="2"/>
      <c r="M407" s="2"/>
      <c r="N407" s="2"/>
      <c r="O407" s="2"/>
      <c r="P407" s="4"/>
      <c r="Q407" s="65"/>
      <c r="R407" s="4"/>
    </row>
    <row r="408" spans="1:18" s="34" customFormat="1" x14ac:dyDescent="0.2">
      <c r="A408" s="2"/>
      <c r="B408" s="2"/>
      <c r="C408" s="2"/>
      <c r="D408" s="2"/>
      <c r="E408" s="2"/>
      <c r="F408" s="2"/>
      <c r="G408" s="61"/>
      <c r="H408" s="61"/>
      <c r="I408" s="2"/>
      <c r="J408" s="62"/>
      <c r="K408" s="2"/>
      <c r="L408" s="2"/>
      <c r="M408" s="2"/>
      <c r="N408" s="2"/>
      <c r="O408" s="2"/>
      <c r="P408" s="4"/>
      <c r="Q408" s="65"/>
      <c r="R408" s="4"/>
    </row>
    <row r="409" spans="1:18" s="34" customFormat="1" x14ac:dyDescent="0.2">
      <c r="A409" s="2"/>
      <c r="B409" s="2"/>
      <c r="C409" s="2"/>
      <c r="D409" s="2"/>
      <c r="E409" s="2"/>
      <c r="F409" s="2"/>
      <c r="G409" s="61"/>
      <c r="H409" s="61"/>
      <c r="I409" s="2"/>
      <c r="J409" s="62"/>
      <c r="K409" s="2"/>
      <c r="L409" s="2"/>
      <c r="M409" s="2"/>
      <c r="N409" s="2"/>
      <c r="O409" s="2"/>
      <c r="P409" s="4"/>
      <c r="Q409" s="65"/>
      <c r="R409" s="4"/>
    </row>
    <row r="410" spans="1:18" s="34" customFormat="1" x14ac:dyDescent="0.2">
      <c r="A410" s="2"/>
      <c r="B410" s="2"/>
      <c r="C410" s="2"/>
      <c r="D410" s="2"/>
      <c r="E410" s="2"/>
      <c r="F410" s="2"/>
      <c r="G410" s="61"/>
      <c r="H410" s="61"/>
      <c r="I410" s="2"/>
      <c r="J410" s="62"/>
      <c r="K410" s="2"/>
      <c r="L410" s="2"/>
      <c r="M410" s="2"/>
      <c r="N410" s="2"/>
      <c r="O410" s="2"/>
      <c r="P410" s="4"/>
      <c r="Q410" s="65"/>
      <c r="R410" s="4"/>
    </row>
    <row r="411" spans="1:18" s="34" customFormat="1" x14ac:dyDescent="0.2">
      <c r="A411" s="2"/>
      <c r="B411" s="2"/>
      <c r="C411" s="2"/>
      <c r="D411" s="2"/>
      <c r="E411" s="2"/>
      <c r="F411" s="2"/>
      <c r="G411" s="61"/>
      <c r="H411" s="61"/>
      <c r="I411" s="2"/>
      <c r="J411" s="62"/>
      <c r="K411" s="2"/>
      <c r="L411" s="2"/>
      <c r="M411" s="2"/>
      <c r="N411" s="2"/>
      <c r="O411" s="2"/>
      <c r="P411" s="4"/>
      <c r="Q411" s="65"/>
      <c r="R411" s="4"/>
    </row>
    <row r="412" spans="1:18" s="34" customFormat="1" x14ac:dyDescent="0.2">
      <c r="A412" s="2"/>
      <c r="B412" s="2"/>
      <c r="C412" s="2"/>
      <c r="D412" s="2"/>
      <c r="E412" s="2"/>
      <c r="F412" s="2"/>
      <c r="G412" s="61"/>
      <c r="H412" s="61"/>
      <c r="I412" s="2"/>
      <c r="J412" s="62"/>
      <c r="K412" s="2"/>
      <c r="L412" s="2"/>
      <c r="M412" s="2"/>
      <c r="N412" s="2"/>
      <c r="O412" s="2"/>
      <c r="P412" s="4"/>
      <c r="Q412" s="65"/>
      <c r="R412" s="4"/>
    </row>
    <row r="413" spans="1:18" s="34" customFormat="1" x14ac:dyDescent="0.2">
      <c r="A413" s="2"/>
      <c r="B413" s="2"/>
      <c r="C413" s="2"/>
      <c r="D413" s="2"/>
      <c r="E413" s="2"/>
      <c r="F413" s="2"/>
      <c r="G413" s="61"/>
      <c r="H413" s="61"/>
      <c r="I413" s="2"/>
      <c r="J413" s="62"/>
      <c r="K413" s="2"/>
      <c r="L413" s="2"/>
      <c r="M413" s="2"/>
      <c r="N413" s="2"/>
      <c r="O413" s="2"/>
      <c r="P413" s="4"/>
      <c r="Q413" s="65"/>
      <c r="R413" s="4"/>
    </row>
    <row r="414" spans="1:18" s="34" customFormat="1" x14ac:dyDescent="0.2">
      <c r="A414" s="2"/>
      <c r="B414" s="2"/>
      <c r="C414" s="2"/>
      <c r="D414" s="2"/>
      <c r="E414" s="2"/>
      <c r="F414" s="2"/>
      <c r="G414" s="61"/>
      <c r="H414" s="61"/>
      <c r="I414" s="2"/>
      <c r="J414" s="62"/>
      <c r="K414" s="2"/>
      <c r="L414" s="2"/>
      <c r="M414" s="2"/>
      <c r="N414" s="2"/>
      <c r="O414" s="2"/>
      <c r="P414" s="4"/>
      <c r="Q414" s="65"/>
      <c r="R414" s="4"/>
    </row>
    <row r="415" spans="1:18" s="34" customFormat="1" x14ac:dyDescent="0.2">
      <c r="A415" s="2"/>
      <c r="B415" s="2"/>
      <c r="C415" s="2"/>
      <c r="D415" s="2"/>
      <c r="E415" s="2"/>
      <c r="F415" s="2"/>
      <c r="G415" s="61"/>
      <c r="H415" s="61"/>
      <c r="I415" s="2"/>
      <c r="J415" s="62"/>
      <c r="K415" s="2"/>
      <c r="L415" s="2"/>
      <c r="M415" s="2"/>
      <c r="N415" s="2"/>
      <c r="O415" s="2"/>
      <c r="P415" s="4"/>
      <c r="Q415" s="65"/>
      <c r="R415" s="4"/>
    </row>
    <row r="416" spans="1:18" s="34" customFormat="1" x14ac:dyDescent="0.2">
      <c r="A416" s="2"/>
      <c r="B416" s="2"/>
      <c r="C416" s="2"/>
      <c r="D416" s="2"/>
      <c r="E416" s="2"/>
      <c r="F416" s="2"/>
      <c r="G416" s="61"/>
      <c r="H416" s="61"/>
      <c r="I416" s="2"/>
      <c r="J416" s="62"/>
      <c r="K416" s="2"/>
      <c r="L416" s="2"/>
      <c r="M416" s="2"/>
      <c r="N416" s="2"/>
      <c r="O416" s="2"/>
      <c r="P416" s="4"/>
      <c r="Q416" s="65"/>
      <c r="R416" s="4"/>
    </row>
    <row r="417" spans="1:20" s="34" customFormat="1" x14ac:dyDescent="0.2">
      <c r="A417" s="2"/>
      <c r="B417" s="2"/>
      <c r="C417" s="2"/>
      <c r="D417" s="2"/>
      <c r="E417" s="2"/>
      <c r="F417" s="2"/>
      <c r="G417" s="61"/>
      <c r="H417" s="61"/>
      <c r="I417" s="2"/>
      <c r="J417" s="62"/>
      <c r="K417" s="2"/>
      <c r="L417" s="2"/>
      <c r="M417" s="2"/>
      <c r="N417" s="2"/>
      <c r="O417" s="2"/>
      <c r="P417" s="4"/>
      <c r="Q417" s="65"/>
      <c r="R417" s="4"/>
      <c r="T417" s="4"/>
    </row>
    <row r="418" spans="1:20" s="34" customFormat="1" x14ac:dyDescent="0.2">
      <c r="A418" s="2"/>
      <c r="B418" s="2"/>
      <c r="C418" s="2"/>
      <c r="D418" s="2"/>
      <c r="E418" s="2"/>
      <c r="F418" s="2"/>
      <c r="G418" s="61"/>
      <c r="H418" s="61"/>
      <c r="I418" s="2"/>
      <c r="J418" s="62"/>
      <c r="K418" s="2"/>
      <c r="L418" s="2"/>
      <c r="M418" s="2"/>
      <c r="N418" s="2"/>
      <c r="O418" s="2"/>
      <c r="P418" s="4"/>
      <c r="Q418" s="65"/>
      <c r="R418" s="4"/>
    </row>
    <row r="419" spans="1:20" s="34" customFormat="1" x14ac:dyDescent="0.2">
      <c r="A419" s="2"/>
      <c r="B419" s="2"/>
      <c r="C419" s="2"/>
      <c r="D419" s="2"/>
      <c r="E419" s="2"/>
      <c r="F419" s="2"/>
      <c r="G419" s="61"/>
      <c r="H419" s="61"/>
      <c r="I419" s="2"/>
      <c r="J419" s="62"/>
      <c r="K419" s="2"/>
      <c r="L419" s="2"/>
      <c r="M419" s="2"/>
      <c r="N419" s="2"/>
      <c r="O419" s="2"/>
      <c r="P419" s="4"/>
      <c r="Q419" s="65"/>
      <c r="R419" s="4"/>
    </row>
    <row r="420" spans="1:20" s="34" customFormat="1" x14ac:dyDescent="0.2">
      <c r="A420" s="2"/>
      <c r="B420" s="2"/>
      <c r="C420" s="2"/>
      <c r="D420" s="2"/>
      <c r="E420" s="2"/>
      <c r="F420" s="2"/>
      <c r="G420" s="61"/>
      <c r="H420" s="61"/>
      <c r="I420" s="2"/>
      <c r="J420" s="62"/>
      <c r="K420" s="2"/>
      <c r="L420" s="2"/>
      <c r="M420" s="2"/>
      <c r="N420" s="2"/>
      <c r="O420" s="2"/>
      <c r="P420" s="4"/>
      <c r="Q420" s="65"/>
      <c r="R420" s="4"/>
    </row>
    <row r="421" spans="1:20" s="34" customFormat="1" x14ac:dyDescent="0.2">
      <c r="A421" s="2"/>
      <c r="B421" s="2"/>
      <c r="C421" s="2"/>
      <c r="D421" s="2"/>
      <c r="E421" s="2"/>
      <c r="F421" s="2"/>
      <c r="G421" s="61"/>
      <c r="H421" s="61"/>
      <c r="I421" s="2"/>
      <c r="J421" s="62"/>
      <c r="K421" s="2"/>
      <c r="L421" s="2"/>
      <c r="M421" s="2"/>
      <c r="N421" s="2"/>
      <c r="O421" s="2"/>
      <c r="P421" s="4"/>
      <c r="Q421" s="65"/>
      <c r="R421" s="4"/>
    </row>
    <row r="422" spans="1:20" s="34" customFormat="1" x14ac:dyDescent="0.2">
      <c r="A422" s="2"/>
      <c r="B422" s="2"/>
      <c r="C422" s="2"/>
      <c r="D422" s="2"/>
      <c r="E422" s="2"/>
      <c r="F422" s="2"/>
      <c r="G422" s="61"/>
      <c r="H422" s="61"/>
      <c r="I422" s="2"/>
      <c r="J422" s="62"/>
      <c r="K422" s="2"/>
      <c r="L422" s="2"/>
      <c r="M422" s="2"/>
      <c r="N422" s="2"/>
      <c r="O422" s="2"/>
      <c r="P422" s="4"/>
      <c r="Q422" s="65"/>
      <c r="R422" s="4"/>
    </row>
    <row r="423" spans="1:20" s="34" customFormat="1" x14ac:dyDescent="0.2">
      <c r="A423" s="2"/>
      <c r="B423" s="2"/>
      <c r="C423" s="2"/>
      <c r="D423" s="2"/>
      <c r="E423" s="2"/>
      <c r="F423" s="2"/>
      <c r="G423" s="61"/>
      <c r="H423" s="61"/>
      <c r="I423" s="2"/>
      <c r="J423" s="62"/>
      <c r="K423" s="2"/>
      <c r="L423" s="2"/>
      <c r="M423" s="2"/>
      <c r="N423" s="2"/>
      <c r="O423" s="2"/>
      <c r="P423" s="4"/>
      <c r="Q423" s="65"/>
      <c r="R423" s="4"/>
    </row>
    <row r="424" spans="1:20" s="34" customFormat="1" x14ac:dyDescent="0.2">
      <c r="A424" s="2"/>
      <c r="B424" s="2"/>
      <c r="C424" s="2"/>
      <c r="D424" s="2"/>
      <c r="E424" s="2"/>
      <c r="F424" s="2"/>
      <c r="G424" s="61"/>
      <c r="H424" s="61"/>
      <c r="I424" s="2"/>
      <c r="J424" s="62"/>
      <c r="K424" s="2"/>
      <c r="L424" s="2"/>
      <c r="M424" s="2"/>
      <c r="N424" s="2"/>
      <c r="O424" s="2"/>
      <c r="P424" s="4"/>
      <c r="Q424" s="65"/>
      <c r="R424" s="4"/>
    </row>
    <row r="425" spans="1:20" s="34" customFormat="1" x14ac:dyDescent="0.2">
      <c r="A425" s="2"/>
      <c r="B425" s="2"/>
      <c r="C425" s="2"/>
      <c r="D425" s="2"/>
      <c r="E425" s="2"/>
      <c r="F425" s="2"/>
      <c r="G425" s="61"/>
      <c r="H425" s="61"/>
      <c r="I425" s="2"/>
      <c r="J425" s="62"/>
      <c r="K425" s="2"/>
      <c r="L425" s="2"/>
      <c r="M425" s="2"/>
      <c r="N425" s="2"/>
      <c r="O425" s="2"/>
      <c r="P425" s="4"/>
      <c r="Q425" s="65"/>
      <c r="R425" s="4"/>
    </row>
    <row r="426" spans="1:20" s="34" customFormat="1" x14ac:dyDescent="0.2">
      <c r="A426" s="2"/>
      <c r="B426" s="2"/>
      <c r="C426" s="2"/>
      <c r="D426" s="2"/>
      <c r="E426" s="2"/>
      <c r="F426" s="2"/>
      <c r="G426" s="61"/>
      <c r="H426" s="61"/>
      <c r="I426" s="2"/>
      <c r="J426" s="62"/>
      <c r="K426" s="2"/>
      <c r="L426" s="2"/>
      <c r="M426" s="2"/>
      <c r="N426" s="2"/>
      <c r="O426" s="2"/>
      <c r="P426" s="4"/>
      <c r="Q426" s="65"/>
      <c r="R426" s="4"/>
    </row>
    <row r="427" spans="1:20" s="34" customFormat="1" x14ac:dyDescent="0.2">
      <c r="A427" s="2"/>
      <c r="B427" s="2"/>
      <c r="C427" s="2"/>
      <c r="D427" s="2"/>
      <c r="E427" s="2"/>
      <c r="F427" s="2"/>
      <c r="G427" s="61"/>
      <c r="H427" s="61"/>
      <c r="I427" s="2"/>
      <c r="J427" s="62"/>
      <c r="K427" s="2"/>
      <c r="L427" s="2"/>
      <c r="M427" s="2"/>
      <c r="N427" s="2"/>
      <c r="O427" s="2"/>
      <c r="P427" s="4"/>
      <c r="Q427" s="65"/>
      <c r="R427" s="4"/>
    </row>
    <row r="428" spans="1:20" s="34" customFormat="1" x14ac:dyDescent="0.2">
      <c r="A428" s="2"/>
      <c r="B428" s="2"/>
      <c r="C428" s="2"/>
      <c r="D428" s="2"/>
      <c r="E428" s="2"/>
      <c r="F428" s="2"/>
      <c r="G428" s="61"/>
      <c r="H428" s="61"/>
      <c r="I428" s="2"/>
      <c r="J428" s="62"/>
      <c r="K428" s="2"/>
      <c r="L428" s="2"/>
      <c r="M428" s="2"/>
      <c r="N428" s="2"/>
      <c r="O428" s="2"/>
      <c r="P428" s="4"/>
      <c r="Q428" s="65"/>
      <c r="R428" s="4"/>
    </row>
    <row r="429" spans="1:20" s="34" customFormat="1" x14ac:dyDescent="0.2">
      <c r="A429" s="2"/>
      <c r="B429" s="2"/>
      <c r="C429" s="2"/>
      <c r="D429" s="2"/>
      <c r="E429" s="2"/>
      <c r="F429" s="2"/>
      <c r="G429" s="61"/>
      <c r="H429" s="61"/>
      <c r="I429" s="2"/>
      <c r="J429" s="62"/>
      <c r="K429" s="2"/>
      <c r="L429" s="2"/>
      <c r="M429" s="2"/>
      <c r="N429" s="2"/>
      <c r="O429" s="2"/>
      <c r="P429" s="4"/>
      <c r="Q429" s="65"/>
      <c r="R429" s="4"/>
    </row>
    <row r="430" spans="1:20" s="34" customFormat="1" x14ac:dyDescent="0.2">
      <c r="A430" s="2"/>
      <c r="B430" s="2"/>
      <c r="C430" s="2"/>
      <c r="D430" s="2"/>
      <c r="E430" s="2"/>
      <c r="F430" s="2"/>
      <c r="G430" s="61"/>
      <c r="H430" s="61"/>
      <c r="I430" s="2"/>
      <c r="J430" s="62"/>
      <c r="K430" s="2"/>
      <c r="L430" s="2"/>
      <c r="M430" s="2"/>
      <c r="N430" s="2"/>
      <c r="O430" s="2"/>
      <c r="P430" s="4"/>
      <c r="Q430" s="65"/>
      <c r="R430" s="4"/>
    </row>
    <row r="431" spans="1:20" s="60" customFormat="1" x14ac:dyDescent="0.2">
      <c r="A431" s="2"/>
      <c r="B431" s="2"/>
      <c r="C431" s="2"/>
      <c r="D431" s="2"/>
      <c r="E431" s="2"/>
      <c r="F431" s="2"/>
      <c r="G431" s="61"/>
      <c r="H431" s="61"/>
      <c r="I431" s="2"/>
      <c r="J431" s="62"/>
      <c r="K431" s="2"/>
      <c r="L431" s="2"/>
      <c r="M431" s="2"/>
      <c r="N431" s="2"/>
      <c r="O431" s="2"/>
      <c r="P431" s="4"/>
      <c r="Q431" s="65"/>
      <c r="R431" s="66"/>
    </row>
    <row r="432" spans="1:20" s="34" customFormat="1" x14ac:dyDescent="0.2">
      <c r="A432" s="2"/>
      <c r="B432" s="2"/>
      <c r="C432" s="2"/>
      <c r="D432" s="2"/>
      <c r="E432" s="2"/>
      <c r="F432" s="2"/>
      <c r="G432" s="61"/>
      <c r="H432" s="61"/>
      <c r="I432" s="2"/>
      <c r="J432" s="62"/>
      <c r="K432" s="2"/>
      <c r="L432" s="2"/>
      <c r="M432" s="2"/>
      <c r="N432" s="2"/>
      <c r="O432" s="2"/>
    </row>
    <row r="433" spans="1:15" s="34" customFormat="1" x14ac:dyDescent="0.2">
      <c r="A433" s="2"/>
      <c r="B433" s="2"/>
      <c r="C433" s="2"/>
      <c r="D433" s="2"/>
      <c r="E433" s="2"/>
      <c r="F433" s="2"/>
      <c r="G433" s="61"/>
      <c r="H433" s="61"/>
      <c r="I433" s="2"/>
      <c r="J433" s="62"/>
      <c r="K433" s="2"/>
      <c r="L433" s="2"/>
      <c r="M433" s="2"/>
      <c r="N433" s="2"/>
      <c r="O433" s="2"/>
    </row>
  </sheetData>
  <mergeCells count="6">
    <mergeCell ref="A1:M1"/>
    <mergeCell ref="A2:A5"/>
    <mergeCell ref="B2:B5"/>
    <mergeCell ref="E2:F2"/>
    <mergeCell ref="G2:K2"/>
    <mergeCell ref="L2:M2"/>
  </mergeCells>
  <pageMargins left="0.70866141732283472" right="0.70866141732283472" top="0.78740157480314965" bottom="0.78740157480314965" header="0.31496062992125984" footer="0.31496062992125984"/>
  <pageSetup paperSize="9" scale="96" fitToHeight="1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Navngitte områder</vt:lpstr>
      </vt:variant>
      <vt:variant>
        <vt:i4>6</vt:i4>
      </vt:variant>
    </vt:vector>
  </HeadingPairs>
  <TitlesOfParts>
    <vt:vector size="16" baseType="lpstr">
      <vt:lpstr>jan-des</vt:lpstr>
      <vt:lpstr>jan-nov</vt:lpstr>
      <vt:lpstr>jan-sep</vt:lpstr>
      <vt:lpstr>jan-aug</vt:lpstr>
      <vt:lpstr>jan-juli</vt:lpstr>
      <vt:lpstr>jan-mai</vt:lpstr>
      <vt:lpstr>jan-apr</vt:lpstr>
      <vt:lpstr>jan-mar</vt:lpstr>
      <vt:lpstr>jan-feb</vt:lpstr>
      <vt:lpstr>jan</vt:lpstr>
      <vt:lpstr>jan!Utskriftstitler</vt:lpstr>
      <vt:lpstr>'jan-apr'!Utskriftstitler</vt:lpstr>
      <vt:lpstr>'jan-feb'!Utskriftstitler</vt:lpstr>
      <vt:lpstr>'jan-mai'!Utskriftstitler</vt:lpstr>
      <vt:lpstr>'jan-mar'!Utskriftstitler</vt:lpstr>
      <vt:lpstr>'jan-sep'!Utskriftstitler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Naeem Rashid</cp:lastModifiedBy>
  <cp:lastPrinted>2012-10-29T09:00:12Z</cp:lastPrinted>
  <dcterms:created xsi:type="dcterms:W3CDTF">2012-02-27T18:16:48Z</dcterms:created>
  <dcterms:modified xsi:type="dcterms:W3CDTF">2022-01-24T09:25:55Z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etDate">
    <vt:lpwstr>2021-06-21T17:40:47Z</vt:lpwstr>
  </property>
  <property fmtid="{D5CDD505-2E9C-101B-9397-08002B2CF9AE}" pid="4" name="MSIP_Label_da73a663-4204-480c-9ce8-a1a166c234ab_Method">
    <vt:lpwstr>Standard</vt:lpwstr>
  </property>
  <property fmtid="{D5CDD505-2E9C-101B-9397-08002B2CF9AE}" pid="5" name="MSIP_Label_da73a663-4204-480c-9ce8-a1a166c234ab_Name">
    <vt:lpwstr>Intern (KMD)</vt:lpwstr>
  </property>
  <property fmtid="{D5CDD505-2E9C-101B-9397-08002B2CF9AE}" pid="6" name="MSIP_Label_da73a663-4204-480c-9ce8-a1a166c234ab_SiteId">
    <vt:lpwstr>f696e186-1c3b-44cd-bf76-5ace0e7007bd</vt:lpwstr>
  </property>
  <property fmtid="{D5CDD505-2E9C-101B-9397-08002B2CF9AE}" pid="7" name="MSIP_Label_da73a663-4204-480c-9ce8-a1a166c234ab_ActionId">
    <vt:lpwstr>a0a6ee7d-9576-49d2-aff7-6dbb6a28f54f</vt:lpwstr>
  </property>
  <property fmtid="{D5CDD505-2E9C-101B-9397-08002B2CF9AE}" pid="8" name="MSIP_Label_da73a663-4204-480c-9ce8-a1a166c234ab_ContentBits">
    <vt:lpwstr>0</vt:lpwstr>
  </property>
</Properties>
</file>